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B9B21E51-39C0-4E83-ABC9-164C6368AB50}" xr6:coauthVersionLast="47" xr6:coauthVersionMax="47" xr10:uidLastSave="{00000000-0000-0000-0000-000000000000}"/>
  <bookViews>
    <workbookView xWindow="-48" yWindow="14292" windowWidth="23256" windowHeight="12576" firstSheet="4" activeTab="4" xr2:uid="{0B9E049A-8E54-4BFD-B07B-186EA22C39B5}"/>
  </bookViews>
  <sheets>
    <sheet name="energy_communities" sheetId="2" r:id="rId1"/>
    <sheet name="community_projects" sheetId="1" r:id="rId2"/>
    <sheet name="EC_projects" sheetId="4" r:id="rId3"/>
    <sheet name="project_size" sheetId="8" r:id="rId4"/>
    <sheet name="projects_per_year" sheetId="10" r:id="rId5"/>
    <sheet name="province" sheetId="9" r:id="rId6"/>
    <sheet name="municipalities" sheetId="6" r:id="rId7"/>
    <sheet name="professionalization" sheetId="5" r:id="rId8"/>
    <sheet name="professionalization_strategies" sheetId="7" r:id="rId9"/>
  </sheets>
  <externalReferences>
    <externalReference r:id="rId10"/>
  </externalReferences>
  <definedNames>
    <definedName name="_xlnm._FilterDatabase" localSheetId="6" hidden="1">municipalities!$A$1:$F$343</definedName>
    <definedName name="_xlnm._FilterDatabase" localSheetId="8" hidden="1">professionalization_strategies!$A$709:$C$712</definedName>
    <definedName name="_xlchart.v1.0" hidden="1">project_size!$C$1:$C$1511</definedName>
    <definedName name="_xlchart.v1.1" hidden="1">project_size!$A$1:$A$1673</definedName>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0" l="1"/>
  <c r="B3" i="10"/>
  <c r="B4" i="10"/>
  <c r="B5" i="10"/>
  <c r="B6" i="10"/>
  <c r="B7" i="10"/>
  <c r="B8" i="10"/>
  <c r="B9" i="10"/>
  <c r="B10" i="10"/>
  <c r="B11" i="10"/>
  <c r="B12" i="10"/>
  <c r="B13" i="10"/>
  <c r="B14" i="10"/>
  <c r="B15" i="10"/>
  <c r="C15" i="9"/>
  <c r="E3" i="9"/>
  <c r="F3" i="9" s="1"/>
  <c r="E4" i="9"/>
  <c r="F4" i="9" s="1"/>
  <c r="E5" i="9"/>
  <c r="F5" i="9" s="1"/>
  <c r="E6" i="9"/>
  <c r="F6" i="9" s="1"/>
  <c r="E7" i="9"/>
  <c r="F7" i="9" s="1"/>
  <c r="E8" i="9"/>
  <c r="F8" i="9" s="1"/>
  <c r="E9" i="9"/>
  <c r="F9" i="9" s="1"/>
  <c r="E10" i="9"/>
  <c r="F10" i="9" s="1"/>
  <c r="E11" i="9"/>
  <c r="F11" i="9" s="1"/>
  <c r="E12" i="9"/>
  <c r="F12" i="9" s="1"/>
  <c r="E13" i="9"/>
  <c r="F13" i="9" s="1"/>
  <c r="E2" i="9"/>
  <c r="F2" i="9" s="1"/>
  <c r="D3" i="9"/>
  <c r="G3" i="9" s="1"/>
  <c r="D4" i="9"/>
  <c r="G4" i="9" s="1"/>
  <c r="D5" i="9"/>
  <c r="G5" i="9" s="1"/>
  <c r="D6" i="9"/>
  <c r="G6" i="9" s="1"/>
  <c r="D7" i="9"/>
  <c r="G7" i="9" s="1"/>
  <c r="D8" i="9"/>
  <c r="G8" i="9" s="1"/>
  <c r="D9" i="9"/>
  <c r="G9" i="9" s="1"/>
  <c r="D10" i="9"/>
  <c r="G10" i="9" s="1"/>
  <c r="D11" i="9"/>
  <c r="G11" i="9" s="1"/>
  <c r="D12" i="9"/>
  <c r="G12" i="9" s="1"/>
  <c r="D13" i="9"/>
  <c r="G13" i="9" s="1"/>
  <c r="D2" i="9"/>
  <c r="G2" i="9" s="1"/>
  <c r="B15" i="9"/>
  <c r="C3" i="9"/>
  <c r="C4" i="9"/>
  <c r="C5" i="9"/>
  <c r="C6" i="9"/>
  <c r="C7" i="9"/>
  <c r="C8" i="9"/>
  <c r="C9" i="9"/>
  <c r="C10" i="9"/>
  <c r="C11" i="9"/>
  <c r="C12" i="9"/>
  <c r="C13" i="9"/>
  <c r="C2" i="9"/>
  <c r="G22" i="9" a="1"/>
  <c r="G22" i="9" s="1"/>
  <c r="G23" i="9" a="1"/>
  <c r="G23" i="9" s="1"/>
  <c r="G24" i="9" a="1"/>
  <c r="G24" i="9" s="1"/>
  <c r="G25" i="9" a="1"/>
  <c r="G25" i="9" s="1"/>
  <c r="G26" i="9" a="1"/>
  <c r="G26" i="9" s="1"/>
  <c r="G27" i="9" a="1"/>
  <c r="G27" i="9" s="1"/>
  <c r="G28" i="9" a="1"/>
  <c r="G28" i="9" s="1"/>
  <c r="G29" i="9" a="1"/>
  <c r="G29" i="9" s="1"/>
  <c r="G30" i="9" a="1"/>
  <c r="G30" i="9" s="1"/>
  <c r="G31" i="9" a="1"/>
  <c r="G31" i="9" s="1"/>
  <c r="G32" i="9" a="1"/>
  <c r="G32" i="9" s="1"/>
  <c r="G33" i="9" a="1"/>
  <c r="G33" i="9" s="1"/>
  <c r="G21" i="9" a="1"/>
  <c r="G21" i="9" s="1"/>
  <c r="AE7" i="1"/>
  <c r="AD11" i="1"/>
  <c r="AD10" i="1"/>
  <c r="AD9" i="1"/>
  <c r="AD8" i="1"/>
  <c r="AE5" i="1"/>
  <c r="AE4" i="1"/>
  <c r="AE3" i="1"/>
  <c r="AE2" i="1"/>
  <c r="AE6" i="1"/>
  <c r="B1" i="8" a="1"/>
  <c r="B1" i="8" s="1"/>
  <c r="A1" i="8" a="1"/>
  <c r="A1" i="8" s="1"/>
  <c r="AE8" i="1"/>
  <c r="AF8" i="1" s="1"/>
  <c r="AD5" i="1"/>
  <c r="AD4" i="1"/>
  <c r="AD3" i="1"/>
  <c r="AD2" i="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a="1"/>
  <c r="E575" i="5" s="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a="1"/>
  <c r="E557" i="5" s="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a="1"/>
  <c r="E539" i="5" s="1"/>
  <c r="E538" i="5" a="1"/>
  <c r="E538" i="5" s="1"/>
  <c r="E537" i="5" a="1"/>
  <c r="E537" i="5" s="1"/>
  <c r="E536" i="5" a="1"/>
  <c r="E536" i="5" s="1"/>
  <c r="E535" i="5" a="1"/>
  <c r="E535" i="5" s="1"/>
  <c r="E534" i="5" a="1"/>
  <c r="E534" i="5" s="1"/>
  <c r="E533" i="5" a="1"/>
  <c r="E533" i="5" s="1"/>
  <c r="E532" i="5" a="1"/>
  <c r="E532" i="5" s="1"/>
  <c r="E531" i="5" a="1"/>
  <c r="E531" i="5" s="1"/>
  <c r="E530" i="5" a="1"/>
  <c r="E530" i="5" s="1"/>
  <c r="E529" i="5" a="1"/>
  <c r="E529" i="5" s="1"/>
  <c r="E528" i="5" a="1"/>
  <c r="E528" i="5" s="1"/>
  <c r="E527" i="5" a="1"/>
  <c r="E527" i="5" s="1"/>
  <c r="E526" i="5" a="1"/>
  <c r="E526" i="5" s="1"/>
  <c r="E525" i="5" a="1"/>
  <c r="E525" i="5" s="1"/>
  <c r="E524" i="5" a="1"/>
  <c r="E524" i="5" s="1"/>
  <c r="E523" i="5" a="1"/>
  <c r="E523" i="5" s="1"/>
  <c r="E522" i="5" a="1"/>
  <c r="E522" i="5" s="1"/>
  <c r="E521" i="5" a="1"/>
  <c r="E521" i="5" s="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a="1"/>
  <c r="E509" i="5" s="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a="1"/>
  <c r="E485" i="5" s="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a="1"/>
  <c r="E473" i="5" s="1"/>
  <c r="E472" i="5" a="1"/>
  <c r="E472" i="5" s="1"/>
  <c r="E471" i="5" a="1"/>
  <c r="E471" i="5" s="1"/>
  <c r="E470" i="5" a="1"/>
  <c r="E470" i="5" s="1"/>
  <c r="E469" i="5" a="1"/>
  <c r="E469" i="5" s="1"/>
  <c r="E468" i="5" a="1"/>
  <c r="E468" i="5" s="1"/>
  <c r="E467" i="5" a="1"/>
  <c r="E467" i="5" s="1"/>
  <c r="E466" i="5" a="1"/>
  <c r="E466" i="5" s="1"/>
  <c r="E465" i="5" a="1"/>
  <c r="E465" i="5" s="1"/>
  <c r="E464" i="5" a="1"/>
  <c r="E464" i="5" s="1"/>
  <c r="E463" i="5" a="1"/>
  <c r="E463" i="5" s="1"/>
  <c r="E462" i="5" a="1"/>
  <c r="E462" i="5" s="1"/>
  <c r="E461" i="5" a="1"/>
  <c r="E461" i="5" s="1"/>
  <c r="E460" i="5" a="1"/>
  <c r="E460" i="5" s="1"/>
  <c r="E459" i="5" a="1"/>
  <c r="E459" i="5" s="1"/>
  <c r="E458" i="5" a="1"/>
  <c r="E458" i="5" s="1"/>
  <c r="E457" i="5" a="1"/>
  <c r="E457" i="5" s="1"/>
  <c r="E456" i="5" a="1"/>
  <c r="E456" i="5" s="1"/>
  <c r="E455" i="5" a="1"/>
  <c r="E455" i="5" s="1"/>
  <c r="E454" i="5" a="1"/>
  <c r="E454" i="5" s="1"/>
  <c r="E453" i="5" a="1"/>
  <c r="E453" i="5" s="1"/>
  <c r="E452" i="5" a="1"/>
  <c r="E452" i="5" s="1"/>
  <c r="E451" i="5" a="1"/>
  <c r="E451" i="5" s="1"/>
  <c r="E450" i="5" a="1"/>
  <c r="E450" i="5" s="1"/>
  <c r="E449" i="5" a="1"/>
  <c r="E449" i="5" s="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a="1"/>
  <c r="E437" i="5" s="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a="1"/>
  <c r="E401" i="5" s="1"/>
  <c r="E400" i="5" a="1"/>
  <c r="E400" i="5" s="1"/>
  <c r="E399" i="5" a="1"/>
  <c r="E399" i="5" s="1"/>
  <c r="E398" i="5" a="1"/>
  <c r="E398" i="5" s="1"/>
  <c r="E397" i="5" a="1"/>
  <c r="E397" i="5" s="1"/>
  <c r="E396" i="5" a="1"/>
  <c r="E396" i="5" s="1"/>
  <c r="E395" i="5" a="1"/>
  <c r="E395" i="5" s="1"/>
  <c r="E394" i="5" a="1"/>
  <c r="E394" i="5" s="1"/>
  <c r="E393" i="5" a="1"/>
  <c r="E393" i="5" s="1"/>
  <c r="E392" i="5" a="1"/>
  <c r="E392" i="5" s="1"/>
  <c r="E391" i="5" a="1"/>
  <c r="E391" i="5" s="1"/>
  <c r="E390" i="5" a="1"/>
  <c r="E390" i="5" s="1"/>
  <c r="E389" i="5" a="1"/>
  <c r="E389" i="5" s="1"/>
  <c r="E388" i="5" a="1"/>
  <c r="E388" i="5" s="1"/>
  <c r="E387" i="5" a="1"/>
  <c r="E387" i="5" s="1"/>
  <c r="E386" i="5" a="1"/>
  <c r="E386" i="5" s="1"/>
  <c r="E385" i="5" a="1"/>
  <c r="E385" i="5" s="1"/>
  <c r="E384" i="5" a="1"/>
  <c r="E384" i="5" s="1"/>
  <c r="E383" i="5" a="1"/>
  <c r="E383" i="5" s="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a="1"/>
  <c r="E371" i="5" s="1"/>
  <c r="E370" i="5" a="1"/>
  <c r="E370" i="5" s="1"/>
  <c r="E369" i="5" a="1"/>
  <c r="E369" i="5" s="1"/>
  <c r="E368" i="5" a="1"/>
  <c r="E368" i="5" s="1"/>
  <c r="E367" i="5" a="1"/>
  <c r="E367" i="5" s="1"/>
  <c r="E366" i="5" a="1"/>
  <c r="E366" i="5" s="1"/>
  <c r="E365" i="5" a="1"/>
  <c r="E365" i="5" s="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a="1"/>
  <c r="E323" i="5" s="1"/>
  <c r="E322" i="5" a="1"/>
  <c r="E322" i="5" s="1"/>
  <c r="E321" i="5" a="1"/>
  <c r="E321" i="5" s="1"/>
  <c r="E320" i="5" a="1"/>
  <c r="E320" i="5" s="1"/>
  <c r="E319" i="5" a="1"/>
  <c r="E319" i="5" s="1"/>
  <c r="E318" i="5" a="1"/>
  <c r="E318" i="5" s="1"/>
  <c r="E317" i="5" a="1"/>
  <c r="E317" i="5" s="1"/>
  <c r="E316" i="5" a="1"/>
  <c r="E316" i="5" s="1"/>
  <c r="E315" i="5" a="1"/>
  <c r="E315" i="5" s="1"/>
  <c r="E314" i="5" a="1"/>
  <c r="E314" i="5" s="1"/>
  <c r="E313" i="5" a="1"/>
  <c r="E313" i="5" s="1"/>
  <c r="E312" i="5" a="1"/>
  <c r="E312" i="5" s="1"/>
  <c r="E311" i="5" a="1"/>
  <c r="E311" i="5" s="1"/>
  <c r="E310" i="5" a="1"/>
  <c r="E310" i="5" s="1"/>
  <c r="E309" i="5" a="1"/>
  <c r="E309" i="5" s="1"/>
  <c r="E308" i="5" a="1"/>
  <c r="E308" i="5" s="1"/>
  <c r="E307" i="5" a="1"/>
  <c r="E307" i="5" s="1"/>
  <c r="E306" i="5" a="1"/>
  <c r="E306" i="5" s="1"/>
  <c r="E305" i="5" a="1"/>
  <c r="E305" i="5" s="1"/>
  <c r="E304" i="5" a="1"/>
  <c r="E304" i="5" s="1"/>
  <c r="E303" i="5" a="1"/>
  <c r="E303" i="5" s="1"/>
  <c r="E302" i="5" a="1"/>
  <c r="E302" i="5" s="1"/>
  <c r="E301" i="5" a="1"/>
  <c r="E301" i="5" s="1"/>
  <c r="E300" i="5" a="1"/>
  <c r="E300" i="5" s="1"/>
  <c r="E299" i="5" a="1"/>
  <c r="E299" i="5" s="1"/>
  <c r="E298" i="5" a="1"/>
  <c r="E298" i="5" s="1"/>
  <c r="E297" i="5" a="1"/>
  <c r="E297" i="5" s="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a="1"/>
  <c r="E285" i="5" s="1"/>
  <c r="E284" i="5" a="1"/>
  <c r="E284" i="5" s="1"/>
  <c r="E283" i="5" a="1"/>
  <c r="E283" i="5" s="1"/>
  <c r="E282" i="5" a="1"/>
  <c r="E282" i="5" s="1"/>
  <c r="E281" i="5" a="1"/>
  <c r="E281" i="5" s="1"/>
  <c r="E280" i="5" a="1"/>
  <c r="E280" i="5" s="1"/>
  <c r="E279" i="5" a="1"/>
  <c r="E279" i="5" s="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a="1"/>
  <c r="E267" i="5" s="1"/>
  <c r="E266" i="5" a="1"/>
  <c r="E266" i="5" s="1"/>
  <c r="E265" i="5" a="1"/>
  <c r="E265" i="5" s="1"/>
  <c r="E264" i="5" a="1"/>
  <c r="E264" i="5" s="1"/>
  <c r="E263" i="5" a="1"/>
  <c r="E263" i="5" s="1"/>
  <c r="E262" i="5" a="1"/>
  <c r="E262" i="5" s="1"/>
  <c r="E261" i="5" a="1"/>
  <c r="E261" i="5" s="1"/>
  <c r="E260" i="5" a="1"/>
  <c r="E260" i="5" s="1"/>
  <c r="E259" i="5" a="1"/>
  <c r="E259" i="5" s="1"/>
  <c r="E258" i="5" a="1"/>
  <c r="E258" i="5" s="1"/>
  <c r="E257" i="5" a="1"/>
  <c r="E257" i="5" s="1"/>
  <c r="E256" i="5" a="1"/>
  <c r="E256" i="5" s="1"/>
  <c r="E255" i="5" a="1"/>
  <c r="E255" i="5" s="1"/>
  <c r="E254" i="5" a="1"/>
  <c r="E254" i="5" s="1"/>
  <c r="E253" i="5" a="1"/>
  <c r="E253" i="5" s="1"/>
  <c r="E252" i="5" a="1"/>
  <c r="E252" i="5" s="1"/>
  <c r="E251" i="5" a="1"/>
  <c r="E251" i="5" s="1"/>
  <c r="E250" i="5" a="1"/>
  <c r="E250" i="5" s="1"/>
  <c r="E249" i="5" a="1"/>
  <c r="E249" i="5" s="1"/>
  <c r="E248" i="5" a="1"/>
  <c r="E248" i="5" s="1"/>
  <c r="E247" i="5" a="1"/>
  <c r="E247" i="5" s="1"/>
  <c r="E246" i="5" a="1"/>
  <c r="E246" i="5" s="1"/>
  <c r="E245" i="5" a="1"/>
  <c r="E245" i="5" s="1"/>
  <c r="E244" i="5" a="1"/>
  <c r="E244" i="5" s="1"/>
  <c r="E243" i="5" a="1"/>
  <c r="E243" i="5" s="1"/>
  <c r="E242" i="5" a="1"/>
  <c r="E242" i="5" s="1"/>
  <c r="E241" i="5" a="1"/>
  <c r="E241" i="5" s="1"/>
  <c r="E240" i="5" a="1"/>
  <c r="E240" i="5" s="1"/>
  <c r="E239" i="5" a="1"/>
  <c r="E239" i="5" s="1"/>
  <c r="E238" i="5" a="1"/>
  <c r="E238" i="5" s="1"/>
  <c r="E237" i="5" a="1"/>
  <c r="E237" i="5" s="1"/>
  <c r="E236" i="5" a="1"/>
  <c r="E236" i="5" s="1"/>
  <c r="E235" i="5" a="1"/>
  <c r="E235" i="5" s="1"/>
  <c r="E234" i="5" a="1"/>
  <c r="E234" i="5" s="1"/>
  <c r="E233" i="5" a="1"/>
  <c r="E233" i="5" s="1"/>
  <c r="E232" i="5" a="1"/>
  <c r="E232" i="5" s="1"/>
  <c r="E231" i="5" a="1"/>
  <c r="E231" i="5" s="1"/>
  <c r="E230" i="5" a="1"/>
  <c r="E230" i="5" s="1"/>
  <c r="E229" i="5" a="1"/>
  <c r="E229" i="5" s="1"/>
  <c r="E228" i="5" a="1"/>
  <c r="E228" i="5" s="1"/>
  <c r="E227" i="5" a="1"/>
  <c r="E227" i="5" s="1"/>
  <c r="E226" i="5" a="1"/>
  <c r="E226" i="5" s="1"/>
  <c r="E225" i="5" a="1"/>
  <c r="E225" i="5" s="1"/>
  <c r="E224" i="5" a="1"/>
  <c r="E224" i="5" s="1"/>
  <c r="E223" i="5" a="1"/>
  <c r="E223" i="5" s="1"/>
  <c r="E222" i="5" a="1"/>
  <c r="E222" i="5" s="1"/>
  <c r="E221" i="5" a="1"/>
  <c r="E221" i="5" s="1"/>
  <c r="E220" i="5" a="1"/>
  <c r="E220" i="5" s="1"/>
  <c r="E219" i="5" a="1"/>
  <c r="E219" i="5" s="1"/>
  <c r="E218" i="5" a="1"/>
  <c r="E218" i="5" s="1"/>
  <c r="E217" i="5" a="1"/>
  <c r="E217" i="5" s="1"/>
  <c r="E216" i="5" a="1"/>
  <c r="E216" i="5" s="1"/>
  <c r="E215" i="5" a="1"/>
  <c r="E215" i="5" s="1"/>
  <c r="E214" i="5" a="1"/>
  <c r="E214" i="5" s="1"/>
  <c r="E213" i="5" a="1"/>
  <c r="E213" i="5" s="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a="1"/>
  <c r="E198" i="5" s="1"/>
  <c r="E197" i="5" a="1"/>
  <c r="E197" i="5" s="1"/>
  <c r="E196" i="5" a="1"/>
  <c r="E196" i="5" s="1"/>
  <c r="E195" i="5" a="1"/>
  <c r="E195" i="5" s="1"/>
  <c r="E194" i="5" a="1"/>
  <c r="E194" i="5" s="1"/>
  <c r="E193" i="5" a="1"/>
  <c r="E193" i="5" s="1"/>
  <c r="E192" i="5" a="1"/>
  <c r="E192" i="5" s="1"/>
  <c r="E191" i="5" a="1"/>
  <c r="E191" i="5" s="1"/>
  <c r="E190" i="5" a="1"/>
  <c r="E190" i="5" s="1"/>
  <c r="E189" i="5" a="1"/>
  <c r="E189" i="5" s="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a="1"/>
  <c r="E174" i="5" s="1"/>
  <c r="E173" i="5" a="1"/>
  <c r="E173" i="5" s="1"/>
  <c r="E172" i="5" a="1"/>
  <c r="E172" i="5" s="1"/>
  <c r="E171" i="5" a="1"/>
  <c r="E171" i="5" s="1"/>
  <c r="E170" i="5" a="1"/>
  <c r="E170" i="5" s="1"/>
  <c r="E169" i="5" a="1"/>
  <c r="E169" i="5" s="1"/>
  <c r="E168" i="5" a="1"/>
  <c r="E168" i="5" s="1"/>
  <c r="E167" i="5" a="1"/>
  <c r="E167" i="5" s="1"/>
  <c r="E166" i="5" a="1"/>
  <c r="E166" i="5" s="1"/>
  <c r="E165" i="5" a="1"/>
  <c r="E165" i="5" s="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a="1"/>
  <c r="E149" i="5" s="1"/>
  <c r="E148" i="5" a="1"/>
  <c r="E148" i="5" s="1"/>
  <c r="E147" i="5" a="1"/>
  <c r="E147" i="5" s="1"/>
  <c r="E146" i="5" a="1"/>
  <c r="E146" i="5" s="1"/>
  <c r="E145" i="5" a="1"/>
  <c r="E145" i="5" s="1"/>
  <c r="E144" i="5" a="1"/>
  <c r="E144" i="5" s="1"/>
  <c r="E143" i="5" a="1"/>
  <c r="E143" i="5" s="1"/>
  <c r="E142" i="5" a="1"/>
  <c r="E142" i="5" s="1"/>
  <c r="E141" i="5" a="1"/>
  <c r="E141" i="5" s="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a="1"/>
  <c r="E125" i="5" s="1"/>
  <c r="E124" i="5" a="1"/>
  <c r="E124" i="5" s="1"/>
  <c r="E123" i="5" a="1"/>
  <c r="E123" i="5" s="1"/>
  <c r="E122" i="5" a="1"/>
  <c r="E122" i="5" s="1"/>
  <c r="E121" i="5" a="1"/>
  <c r="E121" i="5" s="1"/>
  <c r="E120" i="5" a="1"/>
  <c r="E120" i="5" s="1"/>
  <c r="E119" i="5" a="1"/>
  <c r="E119" i="5" s="1"/>
  <c r="E118" i="5" a="1"/>
  <c r="E118" i="5" s="1"/>
  <c r="E117" i="5" a="1"/>
  <c r="E117" i="5" s="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a="1"/>
  <c r="E101" i="5" s="1"/>
  <c r="E100" i="5" a="1"/>
  <c r="E100" i="5" s="1"/>
  <c r="E99" i="5" a="1"/>
  <c r="E99" i="5" s="1"/>
  <c r="E98" i="5" a="1"/>
  <c r="E98" i="5" s="1"/>
  <c r="E97" i="5" a="1"/>
  <c r="E97" i="5" s="1"/>
  <c r="E96" i="5" a="1"/>
  <c r="E96" i="5" s="1"/>
  <c r="E95" i="5" a="1"/>
  <c r="E95" i="5" s="1"/>
  <c r="E94" i="5" a="1"/>
  <c r="E94" i="5" s="1"/>
  <c r="E93" i="5" a="1"/>
  <c r="E93" i="5" s="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a="1"/>
  <c r="E77" i="5" s="1"/>
  <c r="E76" i="5" a="1"/>
  <c r="E76" i="5" s="1"/>
  <c r="E75" i="5" a="1"/>
  <c r="E75" i="5" s="1"/>
  <c r="E74" i="5" a="1"/>
  <c r="E74" i="5" s="1"/>
  <c r="E73" i="5" a="1"/>
  <c r="E73" i="5" s="1"/>
  <c r="E72" i="5" a="1"/>
  <c r="E72" i="5" s="1"/>
  <c r="E71" i="5" a="1"/>
  <c r="E71" i="5" s="1"/>
  <c r="E70" i="5" a="1"/>
  <c r="E70" i="5" s="1"/>
  <c r="E69" i="5" a="1"/>
  <c r="E69" i="5" s="1"/>
  <c r="E68" i="5" a="1"/>
  <c r="E68" i="5" s="1"/>
  <c r="E67" i="5" a="1"/>
  <c r="E67" i="5" s="1"/>
  <c r="E66" i="5" a="1"/>
  <c r="E66" i="5" s="1"/>
  <c r="E65" i="5" a="1"/>
  <c r="E65" i="5" s="1"/>
  <c r="E64" i="5" a="1"/>
  <c r="E64" i="5" s="1"/>
  <c r="E63" i="5" a="1"/>
  <c r="E63" i="5" s="1"/>
  <c r="E62" i="5" a="1"/>
  <c r="E62" i="5" s="1"/>
  <c r="E61" i="5" a="1"/>
  <c r="E61" i="5" s="1"/>
  <c r="E60" i="5" a="1"/>
  <c r="E60" i="5" s="1"/>
  <c r="E59" i="5" a="1"/>
  <c r="E59" i="5" s="1"/>
  <c r="E58" i="5" a="1"/>
  <c r="E58" i="5" s="1"/>
  <c r="E57" i="5" a="1"/>
  <c r="E57" i="5" s="1"/>
  <c r="E56" i="5" a="1"/>
  <c r="E56" i="5" s="1"/>
  <c r="E55" i="5" a="1"/>
  <c r="E55" i="5" s="1"/>
  <c r="E54" i="5" a="1"/>
  <c r="E54" i="5" s="1"/>
  <c r="E53" i="5" a="1"/>
  <c r="E53" i="5" s="1"/>
  <c r="E52" i="5" a="1"/>
  <c r="E52" i="5" s="1"/>
  <c r="E51" i="5" a="1"/>
  <c r="E51" i="5" s="1"/>
  <c r="E50" i="5" a="1"/>
  <c r="E50" i="5" s="1"/>
  <c r="E49" i="5" a="1"/>
  <c r="E49" i="5" s="1"/>
  <c r="E48" i="5" a="1"/>
  <c r="E48" i="5" s="1"/>
  <c r="E47" i="5" a="1"/>
  <c r="E47" i="5" s="1"/>
  <c r="E46" i="5" a="1"/>
  <c r="E46" i="5" s="1"/>
  <c r="E45" i="5" a="1"/>
  <c r="E45" i="5" s="1"/>
  <c r="E44" i="5" a="1"/>
  <c r="E44" i="5" s="1"/>
  <c r="E43" i="5" a="1"/>
  <c r="E43" i="5" s="1"/>
  <c r="E42" i="5" a="1"/>
  <c r="E42" i="5" s="1"/>
  <c r="E41" i="5" a="1"/>
  <c r="E41" i="5" s="1"/>
  <c r="E40" i="5" a="1"/>
  <c r="E40" i="5" s="1"/>
  <c r="E39" i="5" a="1"/>
  <c r="E39" i="5" s="1"/>
  <c r="E38" i="5" a="1"/>
  <c r="E38" i="5" s="1"/>
  <c r="E37" i="5" a="1"/>
  <c r="E37" i="5" s="1"/>
  <c r="E36" i="5" a="1"/>
  <c r="E36" i="5" s="1"/>
  <c r="E35" i="5" a="1"/>
  <c r="E35" i="5" s="1"/>
  <c r="E34" i="5" a="1"/>
  <c r="E34" i="5" s="1"/>
  <c r="E33" i="5" a="1"/>
  <c r="E33" i="5" s="1"/>
  <c r="E32" i="5" a="1"/>
  <c r="E32" i="5" s="1"/>
  <c r="E31" i="5" a="1"/>
  <c r="E31" i="5" s="1"/>
  <c r="E30" i="5" a="1"/>
  <c r="E30" i="5" s="1"/>
  <c r="E29" i="5" a="1"/>
  <c r="E29" i="5" s="1"/>
  <c r="E28" i="5" a="1"/>
  <c r="E28" i="5" s="1"/>
  <c r="E27" i="5" a="1"/>
  <c r="E27" i="5" s="1"/>
  <c r="E26" i="5" a="1"/>
  <c r="E26" i="5" s="1"/>
  <c r="E25" i="5" a="1"/>
  <c r="E25" i="5" s="1"/>
  <c r="E24" i="5" a="1"/>
  <c r="E24" i="5" s="1"/>
  <c r="E23" i="5" a="1"/>
  <c r="E23" i="5" s="1"/>
  <c r="E22" i="5" a="1"/>
  <c r="E22" i="5" s="1"/>
  <c r="E21" i="5" a="1"/>
  <c r="E21" i="5" s="1"/>
  <c r="E20" i="5" a="1"/>
  <c r="E20" i="5" s="1"/>
  <c r="E19" i="5" a="1"/>
  <c r="E19" i="5" s="1"/>
  <c r="E18" i="5" a="1"/>
  <c r="E18" i="5" s="1"/>
  <c r="E17" i="5" a="1"/>
  <c r="E17" i="5" s="1"/>
  <c r="E16" i="5"/>
  <c r="E16" i="5" a="1"/>
  <c r="E15" i="5" a="1"/>
  <c r="E15" i="5" s="1"/>
  <c r="E14" i="5" a="1"/>
  <c r="E14" i="5" s="1"/>
  <c r="E13" i="5" a="1"/>
  <c r="E13" i="5" s="1"/>
  <c r="E12" i="5" a="1"/>
  <c r="E12" i="5" s="1"/>
  <c r="E11" i="5" a="1"/>
  <c r="E11" i="5" s="1"/>
  <c r="E10" i="5" a="1"/>
  <c r="E10" i="5" s="1"/>
  <c r="E9" i="5" a="1"/>
  <c r="E9" i="5" s="1"/>
  <c r="E8" i="5" a="1"/>
  <c r="E8" i="5" s="1"/>
  <c r="E7" i="5" a="1"/>
  <c r="E7" i="5" s="1"/>
  <c r="E6" i="5" a="1"/>
  <c r="E6" i="5" s="1"/>
  <c r="E5" i="5" a="1"/>
  <c r="E5" i="5" s="1"/>
  <c r="E4" i="5" a="1"/>
  <c r="E4" i="5" s="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I5" i="1"/>
  <c r="AI4" i="1"/>
  <c r="AI3" i="1"/>
  <c r="AI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c r="E237" i="2" a="1"/>
  <c r="E237" i="2"/>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c r="E272" i="2" a="1"/>
  <c r="E272" i="2" s="1"/>
  <c r="E273" i="2" a="1"/>
  <c r="E273" i="2" s="1"/>
  <c r="E274" i="2" a="1"/>
  <c r="E274" i="2" s="1"/>
  <c r="E275" i="2" a="1"/>
  <c r="E275" i="2" s="1"/>
  <c r="E276" i="2" a="1"/>
  <c r="E276" i="2" s="1"/>
  <c r="E277" i="2" a="1"/>
  <c r="E277" i="2" s="1"/>
  <c r="E278" i="2" a="1"/>
  <c r="E278" i="2"/>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c r="E386" i="2" a="1"/>
  <c r="E386" i="2" s="1"/>
  <c r="E387" i="2" a="1"/>
  <c r="E387" i="2"/>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c r="E578" i="2" a="1"/>
  <c r="E578" i="2" s="1"/>
  <c r="E579" i="2" a="1"/>
  <c r="E579" i="2" s="1"/>
  <c r="E580" i="2" a="1"/>
  <c r="E580" i="2" s="1"/>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s="1"/>
  <c r="D753" i="4" a="1"/>
  <c r="D753" i="4" s="1"/>
  <c r="D754" i="4" a="1"/>
  <c r="D754"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s="1"/>
  <c r="D1028" i="4" a="1"/>
  <c r="D1028" i="4" s="1"/>
  <c r="D1029" i="4" a="1"/>
  <c r="D1029" i="4" s="1"/>
  <c r="D1030" i="4" a="1"/>
  <c r="D1030" i="4" s="1"/>
  <c r="D1031" i="4" a="1"/>
  <c r="D1031" i="4" s="1"/>
  <c r="D1032" i="4" a="1"/>
  <c r="D1032" i="4"/>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s="1"/>
  <c r="Z922" i="1" a="1"/>
  <c r="Z922" i="1" s="1"/>
  <c r="Z923" i="1" a="1"/>
  <c r="Z923" i="1" s="1"/>
  <c r="Z924" i="1" a="1"/>
  <c r="Z924" i="1" s="1"/>
  <c r="Z925" i="1" a="1"/>
  <c r="Z925" i="1" s="1"/>
  <c r="Z926" i="1" a="1"/>
  <c r="Z926" i="1" s="1"/>
  <c r="Z927" i="1" a="1"/>
  <c r="Z927" i="1" s="1"/>
  <c r="Z928" i="1" a="1"/>
  <c r="Z928" i="1" s="1"/>
  <c r="Z929" i="1" a="1"/>
  <c r="Z929" i="1" s="1"/>
  <c r="Z930" i="1" a="1"/>
  <c r="Z930" i="1" s="1"/>
  <c r="Z931" i="1" a="1"/>
  <c r="Z931" i="1" s="1"/>
  <c r="Z932" i="1" a="1"/>
  <c r="Z932" i="1" s="1"/>
  <c r="Z933" i="1" a="1"/>
  <c r="Z933" i="1" s="1"/>
  <c r="Z934" i="1" a="1"/>
  <c r="Z934" i="1" s="1"/>
  <c r="Z935" i="1" a="1"/>
  <c r="Z935" i="1" s="1"/>
  <c r="Z936" i="1" a="1"/>
  <c r="Z936" i="1" s="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s="1"/>
  <c r="Z974" i="1" a="1"/>
  <c r="Z974" i="1" s="1"/>
  <c r="Z975" i="1" a="1"/>
  <c r="Z975" i="1" s="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s="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s="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s="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s="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s="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s="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s="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s="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s="1"/>
  <c r="Z1324" i="1" a="1"/>
  <c r="Z1324" i="1" s="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s="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s="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s="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s="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s="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D6" i="1" l="1"/>
  <c r="AD12" i="1"/>
  <c r="E15" i="9"/>
  <c r="F15" i="9" s="1"/>
  <c r="D15" i="9"/>
  <c r="G15" i="9" s="1"/>
  <c r="AG4" i="1"/>
  <c r="AG5" i="1"/>
  <c r="AG2" i="1"/>
  <c r="AN2" i="1"/>
  <c r="AG3" i="1"/>
  <c r="AO3" i="1"/>
  <c r="AM2" i="1"/>
  <c r="AP3" i="1"/>
  <c r="AJ5" i="1"/>
  <c r="AO2" i="1"/>
  <c r="AO5" i="1"/>
  <c r="AU4" i="1" s="1"/>
  <c r="AU11" i="1" s="1"/>
  <c r="AJ4" i="1"/>
  <c r="AO4" i="1"/>
  <c r="AU2" i="1" s="1"/>
  <c r="AU9" i="1" s="1"/>
  <c r="AF4" i="1"/>
  <c r="AF3" i="1"/>
  <c r="AN5" i="1"/>
  <c r="AT4" i="1" s="1"/>
  <c r="AT11" i="1" s="1"/>
  <c r="AP2" i="1"/>
  <c r="AM5" i="1"/>
  <c r="AS4" i="1" s="1"/>
  <c r="AS11" i="1" s="1"/>
  <c r="AP5" i="1"/>
  <c r="AV4" i="1" s="1"/>
  <c r="AV11" i="1" s="1"/>
  <c r="AF2" i="1"/>
  <c r="AN4" i="1"/>
  <c r="AT2" i="1" s="1"/>
  <c r="AT9" i="1" s="1"/>
  <c r="AP4" i="1"/>
  <c r="AV2" i="1" s="1"/>
  <c r="AV9" i="1" s="1"/>
  <c r="AJ2" i="1"/>
  <c r="AM4" i="1"/>
  <c r="AS2" i="1" s="1"/>
  <c r="AS9" i="1" s="1"/>
  <c r="AF5" i="1"/>
  <c r="AN3" i="1"/>
  <c r="AJ3" i="1"/>
  <c r="AM3" i="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M1787" i="4"/>
  <c r="M1633" i="4"/>
  <c r="M1392" i="4"/>
  <c r="M2" i="4"/>
  <c r="I2" i="9" l="1"/>
  <c r="I3" i="9"/>
  <c r="I4" i="9"/>
  <c r="I5" i="9"/>
  <c r="I6" i="9"/>
  <c r="I7" i="9"/>
  <c r="I8" i="9"/>
  <c r="I9" i="9"/>
  <c r="I10" i="9"/>
  <c r="I11" i="9"/>
  <c r="I12" i="9"/>
  <c r="I13" i="9"/>
  <c r="H2" i="9"/>
  <c r="H3" i="9"/>
  <c r="H4" i="9"/>
  <c r="H5" i="9"/>
  <c r="H6" i="9"/>
  <c r="H7" i="9"/>
  <c r="H8" i="9"/>
  <c r="H9" i="9"/>
  <c r="H10" i="9"/>
  <c r="H11" i="9"/>
  <c r="H13" i="9"/>
  <c r="H12" i="9"/>
  <c r="AS3" i="1"/>
  <c r="AS10" i="1" s="1"/>
  <c r="AT3" i="1"/>
  <c r="AT10" i="1" s="1"/>
  <c r="AV3" i="1"/>
  <c r="AV10" i="1" s="1"/>
  <c r="AO6" i="1"/>
  <c r="AU5" i="1" s="1"/>
  <c r="AU12" i="1" s="1"/>
  <c r="AU3" i="1"/>
  <c r="AU10" i="1" s="1"/>
  <c r="AM6" i="1"/>
  <c r="AS5" i="1" s="1"/>
  <c r="AS12" i="1" s="1"/>
  <c r="AP6" i="1"/>
  <c r="AV5" i="1" s="1"/>
  <c r="AV12" i="1" s="1"/>
  <c r="AN6" i="1"/>
  <c r="AT5" i="1" s="1"/>
  <c r="AT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<sst xmlns="http://schemas.openxmlformats.org/spreadsheetml/2006/main" count="33116" uniqueCount="6943">
  <si>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</si>
  <si>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</si>
  <si>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</si>
  <si>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</si>
  <si>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</si>
  <si>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</si>
  <si>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</si>
  <si>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</si>
  <si>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</si>
  <si>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</si>
  <si>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</si>
  <si>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</si>
  <si>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</si>
  <si>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</si>
  <si>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</si>
  <si>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</si>
  <si>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</si>
  <si>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</si>
  <si>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</si>
  <si>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</si>
  <si>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</si>
  <si>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</si>
  <si>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</si>
  <si>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</si>
  <si>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</si>
  <si>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</si>
  <si>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</si>
  <si>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</si>
  <si>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</si>
  <si>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</si>
  <si>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</si>
  <si>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</si>
  <si>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</si>
  <si>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</si>
  <si>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</si>
  <si>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</si>
  <si>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</si>
  <si>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</si>
  <si>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</si>
  <si>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</si>
  <si>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</si>
  <si>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</si>
  <si>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</si>
  <si>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</si>
  <si>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</si>
  <si>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</si>
  <si>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</si>
  <si>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</si>
  <si>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</si>
  <si>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</si>
  <si>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</si>
  <si>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</si>
  <si>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</si>
  <si>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</si>
  <si>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</si>
  <si>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</si>
  <si>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</si>
  <si>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</si>
  <si>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</si>
  <si>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</si>
  <si>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</si>
  <si>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</si>
  <si>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</si>
  <si>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</si>
  <si>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</si>
  <si>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</si>
  <si>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</si>
  <si>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</si>
  <si>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</si>
  <si>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</si>
  <si>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</si>
  <si>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</si>
  <si>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</si>
  <si>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</si>
  <si>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</si>
  <si>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</si>
  <si>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</si>
  <si>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</si>
  <si>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</si>
  <si>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</si>
  <si>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</si>
  <si>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</si>
  <si>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</si>
  <si>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</si>
  <si>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</si>
  <si>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</si>
  <si>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</si>
  <si>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</si>
  <si>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</si>
  <si>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</si>
  <si>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</si>
  <si>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</si>
  <si>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</si>
  <si>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</si>
  <si>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</si>
  <si>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</si>
  <si>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</si>
  <si>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</si>
  <si>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</si>
  <si>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</si>
  <si>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</si>
  <si>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</si>
  <si>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</si>
  <si>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</si>
  <si>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</si>
  <si>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</si>
  <si>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</si>
  <si>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</si>
  <si>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</si>
  <si>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</si>
  <si>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</si>
  <si>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</si>
  <si>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</si>
  <si>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</si>
  <si>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</si>
  <si>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</si>
  <si>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</si>
  <si>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</si>
  <si>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</si>
  <si>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</si>
  <si>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</si>
  <si>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</si>
  <si>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</si>
  <si>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</si>
  <si>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</si>
  <si>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</si>
  <si>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</si>
  <si>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</si>
  <si>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</si>
  <si>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</si>
  <si>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</si>
  <si>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</si>
  <si>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</si>
  <si>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</si>
  <si>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</si>
  <si>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</si>
  <si>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</si>
  <si>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</si>
  <si>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</si>
  <si>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</si>
  <si>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</si>
  <si>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</si>
  <si>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</si>
  <si>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</si>
  <si>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</si>
  <si>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</si>
  <si>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</si>
  <si>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</si>
  <si>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</si>
  <si>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</si>
  <si>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</si>
  <si>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</si>
  <si>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</si>
  <si>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</si>
  <si>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</si>
  <si>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</si>
  <si>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</si>
  <si>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</si>
  <si>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</si>
  <si>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</si>
  <si>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</si>
  <si>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</si>
  <si>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</si>
  <si>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</si>
  <si>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</si>
  <si>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</si>
  <si>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</si>
  <si>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</si>
  <si>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</si>
  <si>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</si>
  <si>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</si>
  <si>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</si>
  <si>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</si>
  <si>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</si>
  <si>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</si>
  <si>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</si>
  <si>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</si>
  <si>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</si>
  <si>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</si>
  <si>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</si>
  <si>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</si>
  <si>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</si>
  <si>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</si>
  <si>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</si>
  <si>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</si>
  <si>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</si>
  <si>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</si>
  <si>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</si>
  <si>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</si>
  <si>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</si>
  <si>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</si>
  <si>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</si>
  <si>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</si>
  <si>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</si>
  <si>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</si>
  <si>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</si>
  <si>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</si>
  <si>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</si>
  <si>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</si>
  <si>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</si>
  <si>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</si>
  <si>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</si>
  <si>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</si>
  <si>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</si>
  <si>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</si>
  <si>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</si>
  <si>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</si>
  <si>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</si>
  <si>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</si>
  <si>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</si>
  <si>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</si>
  <si>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</si>
  <si>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</si>
  <si>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</si>
  <si>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</si>
  <si>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</si>
  <si>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</si>
  <si>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</si>
  <si>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</si>
  <si>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</si>
  <si>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</si>
  <si>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</si>
  <si>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</si>
  <si>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</si>
  <si>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</si>
  <si>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</si>
  <si>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</si>
  <si>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</si>
  <si>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</si>
  <si>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</si>
  <si>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</si>
  <si>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</si>
  <si>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</si>
  <si>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</si>
  <si>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</si>
  <si>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</si>
  <si>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</si>
  <si>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</si>
  <si>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</si>
  <si>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</si>
  <si>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</si>
  <si>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</si>
  <si>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</si>
  <si>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</si>
  <si>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</si>
  <si>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</si>
  <si>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</si>
  <si>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</si>
  <si>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</si>
  <si>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</si>
  <si>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</si>
  <si>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</si>
  <si>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</si>
  <si>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</si>
  <si>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</si>
  <si>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</si>
  <si>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</si>
  <si>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</si>
  <si>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</si>
  <si>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</si>
  <si>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</si>
  <si>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</si>
  <si>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</si>
  <si>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</si>
  <si>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</si>
  <si>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</si>
  <si>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</si>
  <si>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</si>
  <si>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</si>
  <si>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</si>
  <si>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</si>
  <si>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</si>
  <si>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</si>
  <si>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</si>
  <si>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</si>
  <si>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</si>
  <si>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</si>
  <si>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</si>
  <si>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</si>
  <si>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</si>
  <si>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</si>
  <si>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</si>
  <si>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</si>
  <si>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</si>
  <si>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</si>
  <si>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</si>
  <si>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</si>
  <si>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</si>
  <si>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</si>
  <si>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</si>
  <si>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</si>
  <si>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</si>
  <si>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</si>
  <si>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</si>
  <si>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</si>
  <si>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</si>
  <si>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</si>
  <si>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</si>
  <si>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</si>
  <si>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</si>
  <si>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</si>
  <si>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</si>
  <si>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</si>
  <si>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</si>
  <si>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</si>
  <si>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</si>
  <si>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</si>
  <si>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</si>
  <si>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</si>
  <si>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</si>
  <si>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</si>
  <si>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</si>
  <si>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</si>
  <si>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</si>
  <si>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</si>
  <si>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</si>
  <si>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</si>
  <si>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</si>
  <si>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</si>
  <si>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</si>
  <si>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</si>
  <si>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</si>
  <si>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</si>
  <si>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</si>
  <si>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</si>
  <si>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</si>
  <si>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</si>
  <si>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</si>
  <si>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</si>
  <si>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</si>
  <si>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</si>
  <si>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</si>
  <si>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</si>
  <si>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</si>
  <si>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</si>
  <si>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</si>
  <si>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</si>
  <si>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</si>
  <si>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</si>
  <si>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</si>
  <si>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</si>
  <si>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</si>
  <si>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</si>
  <si>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</si>
  <si>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</si>
  <si>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</si>
  <si>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</si>
  <si>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</si>
  <si>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</si>
  <si>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</si>
  <si>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</si>
  <si>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</si>
  <si>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</si>
  <si>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</si>
  <si>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</si>
  <si>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</si>
  <si>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</si>
  <si>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</si>
  <si>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</si>
  <si>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</si>
  <si>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</si>
  <si>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</si>
  <si>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</si>
  <si>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</si>
  <si>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</si>
  <si>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</si>
  <si>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</si>
  <si>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</si>
  <si>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</si>
  <si>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</si>
  <si>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</si>
  <si>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</si>
  <si>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</si>
  <si>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</si>
  <si>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</si>
  <si>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</si>
  <si>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</si>
  <si>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</si>
  <si>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</si>
  <si>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</si>
  <si>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</si>
  <si>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</si>
  <si>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</si>
  <si>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</si>
  <si>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</si>
  <si>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</si>
  <si>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</si>
  <si>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</si>
  <si>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</si>
  <si>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</si>
  <si>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</si>
  <si>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</si>
  <si>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</si>
  <si>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</si>
  <si>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</si>
  <si>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</si>
  <si>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</si>
  <si>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</si>
  <si>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</si>
  <si>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</si>
  <si>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</si>
  <si>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</si>
  <si>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</si>
  <si>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</si>
  <si>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</si>
  <si>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</si>
  <si>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</si>
  <si>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</si>
  <si>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</si>
  <si>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</si>
  <si>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</si>
  <si>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</si>
  <si>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</si>
  <si>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</si>
  <si>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</si>
  <si>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</si>
  <si>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</si>
  <si>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</si>
  <si>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</si>
  <si>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</si>
  <si>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</si>
  <si>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</si>
  <si>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</si>
  <si>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</si>
  <si>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</si>
  <si>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</si>
  <si>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</si>
  <si>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</si>
  <si>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</si>
  <si>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</si>
  <si>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</si>
  <si>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</si>
  <si>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</si>
  <si>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</si>
  <si>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</si>
  <si>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</si>
  <si>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</si>
  <si>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</si>
  <si>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</si>
  <si>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</si>
  <si>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</si>
  <si>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</si>
  <si>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</si>
  <si>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</si>
  <si>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</si>
  <si>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</si>
  <si>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</si>
  <si>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</si>
  <si>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</si>
  <si>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</si>
  <si>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</si>
  <si>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</si>
  <si>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</si>
  <si>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</si>
  <si>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</si>
  <si>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</si>
  <si>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</si>
  <si>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</si>
  <si>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</si>
  <si>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</si>
  <si>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</si>
  <si>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</si>
  <si>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</si>
  <si>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</si>
  <si>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</si>
  <si>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</si>
  <si>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</si>
  <si>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</si>
  <si>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</si>
  <si>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</si>
  <si>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</si>
  <si>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</si>
  <si>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</si>
  <si>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</si>
  <si>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</si>
  <si>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</si>
  <si>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</si>
  <si>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</si>
  <si>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</si>
  <si>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</si>
  <si>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</si>
  <si>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</si>
  <si>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</si>
  <si>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</si>
  <si>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</si>
  <si>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</si>
  <si>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</si>
  <si>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</si>
  <si>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</si>
  <si>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</si>
  <si>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</si>
  <si>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</si>
  <si>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</si>
  <si>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</si>
  <si>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</si>
  <si>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</si>
  <si>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</si>
  <si>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</si>
  <si>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</si>
  <si>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</si>
  <si>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</si>
  <si>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</si>
  <si>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</si>
  <si>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</si>
  <si>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</si>
  <si>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</si>
  <si>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</si>
  <si>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</si>
  <si>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</si>
  <si>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</si>
  <si>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</si>
  <si>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</si>
  <si>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</si>
  <si>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</si>
  <si>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</si>
  <si>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</si>
  <si>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</si>
  <si>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</si>
  <si>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</si>
  <si>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</si>
  <si>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</si>
  <si>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</si>
  <si>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</si>
  <si>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</si>
  <si>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</si>
  <si>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</si>
  <si>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</si>
  <si>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</si>
  <si>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</si>
  <si>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</si>
  <si>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</si>
  <si>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</si>
  <si>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</si>
  <si>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</si>
  <si>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</si>
  <si>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</si>
  <si>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</si>
  <si>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</si>
  <si>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</si>
  <si>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</si>
  <si>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</si>
  <si>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</si>
  <si>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</si>
  <si>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</si>
  <si>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</si>
  <si>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</si>
  <si>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</si>
  <si>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</si>
  <si>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</si>
  <si>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</si>
  <si>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</si>
  <si>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</si>
  <si>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</si>
  <si>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</si>
  <si>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</si>
  <si>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</si>
  <si>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</si>
  <si>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</si>
  <si>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</si>
  <si>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</si>
  <si>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</si>
  <si>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</si>
  <si>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</si>
  <si>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</si>
  <si>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</si>
  <si>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</si>
  <si>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</si>
  <si>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</si>
  <si>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</si>
  <si>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</si>
  <si>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</si>
  <si>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</si>
  <si>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</si>
  <si>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</si>
  <si>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</si>
  <si>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</si>
  <si>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</si>
  <si>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</si>
  <si>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</si>
  <si>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</si>
  <si>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</si>
  <si>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</si>
  <si>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</si>
  <si>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</si>
  <si>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</si>
  <si>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</si>
  <si>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</si>
  <si>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</si>
  <si>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</si>
  <si>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</si>
  <si>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</si>
  <si>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</si>
  <si>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</si>
  <si>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</si>
  <si>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</si>
  <si>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</si>
  <si>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</si>
  <si>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</si>
  <si>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</si>
  <si>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</si>
  <si>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</si>
  <si>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</si>
  <si>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</si>
  <si>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</si>
  <si>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</si>
  <si>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</si>
  <si>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</si>
  <si>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</si>
  <si>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</si>
  <si>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</si>
  <si>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</si>
  <si>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</si>
  <si>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</si>
  <si>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</si>
  <si>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</si>
  <si>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</si>
  <si>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</si>
  <si>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</si>
  <si>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</si>
  <si>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</si>
  <si>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</si>
  <si>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</si>
  <si>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</si>
  <si>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</si>
  <si>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</si>
  <si>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</si>
  <si>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</si>
  <si>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</si>
  <si>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</si>
  <si>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</si>
  <si>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</si>
  <si>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</si>
  <si>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</si>
  <si>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</si>
  <si>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</si>
  <si>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</si>
  <si>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</si>
  <si>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</si>
  <si>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</si>
  <si>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</si>
  <si>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</si>
  <si>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</si>
  <si>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</si>
  <si>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</si>
  <si>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</si>
  <si>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</si>
  <si>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</si>
  <si>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</si>
  <si>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</si>
  <si>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</si>
  <si>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</si>
  <si>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</si>
  <si>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</si>
  <si>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</si>
  <si>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</si>
  <si>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</si>
  <si>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</si>
  <si>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</si>
  <si>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</si>
  <si>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</si>
  <si>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</si>
  <si>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</si>
  <si>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</si>
  <si>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</si>
  <si>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</si>
  <si>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</si>
  <si>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</si>
  <si>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</si>
  <si>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</si>
  <si>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</si>
  <si>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</si>
  <si>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</si>
  <si>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</si>
  <si>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</si>
  <si>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</si>
  <si>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</si>
  <si>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</si>
  <si>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</si>
  <si>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</si>
  <si>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</si>
  <si>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</si>
  <si>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</si>
  <si>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</si>
  <si>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</si>
  <si>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</si>
  <si>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</si>
  <si>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</si>
  <si>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</si>
  <si>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</si>
  <si>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</si>
  <si>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</si>
  <si>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</si>
  <si>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</si>
  <si>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</si>
  <si>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</si>
  <si>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</si>
  <si>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</si>
  <si>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</si>
  <si>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</si>
  <si>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</si>
  <si>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</si>
  <si>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</si>
  <si>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</si>
  <si>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</si>
  <si>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</si>
  <si>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</si>
  <si>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</si>
  <si>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</si>
  <si>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</si>
  <si>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</si>
  <si>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</si>
  <si>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</si>
  <si>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</si>
  <si>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</si>
  <si>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</si>
  <si>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</si>
  <si>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</si>
  <si>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</si>
  <si>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</si>
  <si>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</si>
  <si>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</si>
  <si>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</si>
  <si>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</si>
  <si>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</si>
  <si>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</si>
  <si>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</si>
  <si>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</si>
  <si>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</si>
  <si>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</si>
  <si>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</si>
  <si>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</si>
  <si>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</si>
  <si>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</si>
  <si>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</si>
  <si>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</si>
  <si>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</si>
  <si>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</si>
  <si>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</si>
  <si>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</si>
  <si>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</si>
  <si>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</si>
  <si>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</si>
  <si>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</si>
  <si>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</si>
  <si>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</si>
  <si>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</si>
  <si>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</si>
  <si>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</si>
  <si>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</si>
  <si>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</si>
  <si>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</si>
  <si>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</si>
  <si>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</si>
  <si>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</si>
  <si>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</si>
  <si>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</si>
  <si>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</si>
  <si>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</si>
  <si>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</si>
  <si>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</si>
  <si>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</si>
  <si>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</si>
  <si>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</si>
  <si>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</si>
  <si>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</si>
  <si>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</si>
  <si>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</si>
  <si>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</si>
  <si>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</si>
  <si>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</si>
  <si>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</si>
  <si>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</si>
  <si>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</si>
  <si>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</si>
  <si>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</si>
  <si>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</si>
  <si>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</si>
  <si>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</si>
  <si>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</si>
  <si>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</si>
  <si>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</si>
  <si>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</si>
  <si>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</si>
  <si>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</si>
  <si>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</si>
  <si>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</si>
  <si>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</si>
  <si>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</si>
  <si>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</si>
  <si>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</si>
  <si>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</si>
  <si>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</si>
  <si>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</si>
  <si>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</si>
  <si>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</si>
  <si>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</si>
  <si>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</si>
  <si>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</si>
  <si>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</si>
  <si>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</si>
  <si>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</si>
  <si>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</si>
  <si>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</si>
  <si>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</si>
  <si>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</si>
  <si>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</si>
  <si>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</si>
  <si>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</si>
  <si>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</si>
  <si>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</si>
  <si>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</si>
  <si>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</si>
  <si>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</si>
  <si>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</si>
  <si>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</si>
  <si>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</si>
  <si>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</si>
  <si>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</si>
  <si>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</si>
  <si>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</si>
  <si>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</si>
  <si>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</si>
  <si>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</si>
  <si>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</si>
  <si>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</si>
  <si>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</si>
  <si>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</si>
  <si>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</si>
  <si>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</si>
  <si>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</si>
  <si>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</si>
  <si>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</si>
  <si>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</si>
  <si>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</si>
  <si>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</si>
  <si>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</si>
  <si>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</si>
  <si>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</si>
  <si>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</si>
  <si>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</si>
  <si>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</si>
  <si>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</si>
  <si>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</si>
  <si>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</si>
  <si>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</si>
  <si>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</si>
  <si>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</si>
  <si>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</si>
  <si>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</si>
  <si>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</si>
  <si>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</si>
  <si>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</si>
  <si>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</si>
  <si>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</si>
  <si>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</si>
  <si>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</si>
  <si>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</si>
  <si>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</si>
  <si>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</si>
  <si>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</si>
  <si>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</si>
  <si>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</si>
  <si>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</si>
  <si>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</si>
  <si>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</si>
  <si>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</si>
  <si>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</si>
  <si>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</si>
  <si>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</si>
  <si>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</si>
  <si>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</si>
  <si>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</si>
  <si>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</si>
  <si>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</si>
  <si>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</si>
  <si>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</si>
  <si>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</si>
  <si>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</si>
  <si>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</si>
  <si>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</si>
  <si>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</si>
  <si>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</si>
  <si>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</si>
  <si>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</si>
  <si>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</si>
  <si>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</si>
  <si>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</si>
  <si>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</si>
  <si>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</si>
  <si>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</si>
  <si>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</si>
  <si>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</si>
  <si>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</si>
  <si>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</si>
  <si>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</si>
  <si>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</si>
  <si>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</si>
  <si>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</si>
  <si>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</si>
  <si>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</si>
  <si>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</si>
  <si>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</si>
  <si>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</si>
  <si>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</si>
  <si>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</si>
  <si>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</si>
  <si>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</si>
  <si>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</si>
  <si>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</si>
  <si>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</si>
  <si>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</si>
  <si>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</si>
  <si>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</si>
  <si>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</si>
  <si>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</si>
  <si>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</si>
  <si>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</si>
  <si>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</si>
  <si>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</si>
  <si>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</si>
  <si>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</si>
  <si>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</si>
  <si>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</si>
  <si>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</si>
  <si>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</si>
  <si>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</si>
  <si>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</si>
  <si>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</si>
  <si>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</si>
  <si>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</si>
  <si>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</si>
  <si>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</si>
  <si>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</si>
  <si>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</si>
  <si>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</si>
  <si>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</si>
  <si>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</si>
  <si>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</si>
  <si>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</si>
  <si>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</si>
  <si>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</si>
  <si>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</si>
  <si>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</si>
  <si>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</si>
  <si>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</si>
  <si>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</si>
  <si>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</si>
  <si>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</si>
  <si>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</si>
  <si>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</si>
  <si>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</si>
  <si>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</si>
  <si>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</si>
  <si>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</si>
  <si>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</si>
  <si>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</si>
  <si>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</si>
  <si>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</si>
  <si>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</si>
  <si>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</si>
  <si>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</si>
  <si>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</si>
  <si>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</si>
  <si>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</si>
  <si>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</si>
  <si>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</si>
  <si>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</si>
  <si>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</si>
  <si>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</si>
  <si>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</si>
  <si>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</si>
  <si>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</si>
  <si>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</si>
  <si>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</si>
  <si>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</si>
  <si>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</si>
  <si>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</si>
  <si>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</si>
  <si>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</si>
  <si>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</si>
  <si>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</si>
  <si>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</si>
  <si>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</si>
  <si>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</si>
  <si>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</si>
  <si>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</si>
  <si>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</si>
  <si>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</si>
  <si>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</si>
  <si>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</si>
  <si>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</si>
  <si>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</si>
  <si>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</si>
  <si>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</si>
  <si>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</si>
  <si>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</si>
  <si>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</si>
  <si>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</si>
  <si>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</si>
  <si>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</si>
  <si>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</si>
  <si>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</si>
  <si>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</si>
  <si>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</si>
  <si>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</si>
  <si>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</si>
  <si>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</si>
  <si>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</si>
  <si>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</si>
  <si>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</si>
  <si>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</si>
  <si>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</si>
  <si>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</si>
  <si>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</si>
  <si>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</si>
  <si>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</si>
  <si>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</si>
  <si>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</si>
  <si>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</si>
  <si>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</si>
  <si>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</si>
  <si>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</si>
  <si>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</si>
  <si>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</si>
  <si>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</si>
  <si>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</si>
  <si>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</si>
  <si>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</si>
  <si>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</si>
  <si>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</si>
  <si>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</si>
  <si>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</si>
  <si>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</si>
  <si>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</si>
  <si>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</si>
  <si>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</si>
  <si>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</si>
  <si>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</si>
  <si>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</si>
  <si>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</si>
  <si>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</si>
  <si>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</si>
  <si>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</si>
  <si>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</si>
  <si>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</si>
  <si>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</si>
  <si>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</si>
  <si>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</si>
  <si>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</si>
  <si>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</si>
  <si>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</si>
  <si>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</si>
  <si>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</si>
  <si>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</si>
  <si>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</si>
  <si>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</si>
  <si>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</si>
  <si>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</si>
  <si>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</si>
  <si>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</si>
  <si>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</si>
  <si>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</si>
  <si>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</si>
  <si>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</si>
  <si>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</si>
  <si>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</si>
  <si>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</si>
  <si>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</si>
  <si>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</si>
  <si>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</si>
  <si>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</si>
  <si>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</si>
  <si>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</si>
  <si>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</si>
  <si>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</si>
  <si>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</si>
  <si>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</si>
  <si>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</si>
  <si>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</si>
  <si>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</si>
  <si>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</si>
  <si>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</si>
  <si>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</si>
  <si>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</si>
  <si>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</si>
  <si>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</si>
  <si>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</si>
  <si>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</si>
  <si>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</si>
  <si>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</si>
  <si>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</si>
  <si>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</si>
  <si>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</si>
  <si>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</si>
  <si>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</si>
  <si>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</si>
  <si>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</si>
  <si>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</si>
  <si>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</si>
  <si>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</si>
  <si>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</si>
  <si>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</si>
  <si>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</si>
  <si>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</si>
  <si>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</si>
  <si>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</si>
  <si>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</si>
  <si>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</si>
  <si>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</si>
  <si>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</si>
  <si>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</si>
  <si>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</si>
  <si>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</si>
  <si>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</si>
  <si>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</si>
  <si>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</si>
  <si>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</si>
  <si>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</si>
  <si>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</si>
  <si>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</si>
  <si>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</si>
  <si>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</si>
  <si>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</si>
  <si>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</si>
  <si>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</si>
  <si>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</si>
  <si>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</si>
  <si>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</si>
  <si>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</si>
  <si>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</si>
  <si>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</si>
  <si>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</si>
  <si>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</si>
  <si>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</si>
  <si>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</si>
  <si>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</si>
  <si>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</si>
  <si>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</si>
  <si>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</si>
  <si>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</si>
  <si>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</si>
  <si>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</si>
  <si>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</si>
  <si>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</si>
  <si>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</si>
  <si>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</si>
  <si>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</si>
  <si>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</si>
  <si>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</si>
  <si>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</si>
  <si>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</si>
  <si>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</si>
  <si>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</si>
  <si>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</si>
  <si>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</si>
  <si>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</si>
  <si>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</si>
  <si>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</si>
  <si>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</si>
  <si>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</si>
  <si>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</si>
  <si>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</si>
  <si>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</si>
  <si>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</si>
  <si>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</si>
  <si>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</si>
  <si>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</si>
  <si>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</si>
  <si>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</si>
  <si>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</si>
  <si>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</si>
  <si>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</si>
  <si>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</si>
  <si>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</si>
  <si>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</si>
  <si>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</si>
  <si>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</si>
  <si>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</si>
  <si>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</si>
  <si>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</si>
  <si>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</si>
  <si>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</si>
  <si>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</si>
  <si>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</si>
  <si>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</si>
  <si>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</si>
  <si>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</si>
  <si>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</si>
  <si>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</si>
  <si>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</si>
  <si>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</si>
  <si>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</si>
  <si>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</si>
  <si>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</si>
  <si>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</si>
  <si>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</si>
  <si>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</si>
  <si>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</si>
  <si>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</si>
  <si>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</si>
  <si>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</si>
  <si>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</si>
  <si>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</si>
  <si>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</si>
  <si>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</si>
  <si>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</si>
  <si>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</si>
  <si>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</si>
  <si>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</si>
  <si>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</si>
  <si>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</si>
  <si>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</si>
  <si>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</si>
  <si>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</si>
  <si>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</si>
  <si>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</si>
  <si>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</si>
  <si>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</si>
  <si>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</si>
  <si>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</si>
  <si>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</si>
  <si>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</si>
  <si>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</si>
  <si>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</si>
  <si>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</si>
  <si>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</si>
  <si>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</si>
  <si>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</si>
  <si>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</si>
  <si>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</si>
  <si>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</si>
  <si>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</si>
  <si>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</si>
  <si>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</si>
  <si>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</si>
  <si>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</si>
  <si>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</si>
  <si>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</si>
  <si>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</si>
  <si>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</si>
  <si>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</si>
  <si>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</si>
  <si>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</si>
  <si>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</si>
  <si>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</si>
  <si>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</si>
  <si>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</si>
  <si>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</si>
  <si>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</si>
  <si>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</si>
  <si>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</si>
  <si>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</si>
  <si>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</si>
  <si>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</si>
  <si>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</si>
  <si>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</si>
  <si>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</si>
  <si>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</si>
  <si>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</si>
  <si>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</si>
  <si>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</si>
  <si>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</si>
  <si>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</si>
  <si>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</si>
  <si>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</si>
  <si>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</si>
  <si>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</si>
  <si>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</si>
  <si>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</si>
  <si>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</si>
  <si>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</si>
  <si>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</si>
  <si>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</si>
  <si>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</si>
  <si>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</si>
  <si>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</si>
  <si>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</si>
  <si>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</si>
  <si>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</si>
  <si>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</si>
  <si>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</si>
  <si>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</si>
  <si>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</si>
  <si>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</si>
  <si>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</si>
  <si>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</si>
  <si>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</si>
  <si>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</si>
  <si>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</si>
  <si>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</si>
  <si>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</si>
  <si>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</si>
  <si>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</si>
  <si>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</si>
  <si>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</si>
  <si>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</si>
  <si>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</si>
  <si>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</si>
  <si>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</si>
  <si>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</si>
  <si>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</si>
  <si>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</si>
  <si>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</si>
  <si>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</si>
  <si>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</si>
  <si>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</si>
  <si>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</si>
  <si>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</si>
  <si>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</si>
  <si>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</si>
  <si>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</si>
  <si>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</si>
  <si>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</si>
  <si>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</si>
  <si>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</si>
  <si>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</si>
  <si>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</si>
  <si>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</si>
  <si>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</si>
  <si>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</si>
  <si>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</si>
  <si>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</si>
  <si>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</si>
  <si>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</si>
  <si>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</si>
  <si>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</si>
  <si>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</si>
  <si>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</si>
  <si>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</si>
  <si>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</si>
  <si>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</si>
  <si>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</si>
  <si>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</si>
  <si>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</si>
  <si>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</si>
  <si>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</si>
  <si>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</si>
  <si>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</si>
  <si>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</si>
  <si>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</si>
  <si>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</si>
  <si>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</si>
  <si>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</si>
  <si>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</si>
  <si>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</si>
  <si>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</si>
  <si>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</si>
  <si>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</si>
  <si>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</si>
  <si>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</si>
  <si>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</si>
  <si>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</si>
  <si>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</si>
  <si>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</si>
  <si>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</si>
  <si>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</si>
  <si>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</si>
  <si>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</si>
  <si>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</si>
  <si>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</si>
  <si>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</si>
  <si>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</si>
  <si>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</si>
  <si>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</si>
  <si>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</si>
  <si>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</si>
  <si>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</si>
  <si>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</si>
  <si>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</si>
  <si>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</si>
  <si>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</si>
  <si>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</si>
  <si>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</si>
  <si>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</si>
  <si>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</si>
  <si>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</si>
  <si>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</si>
  <si>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</si>
  <si>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</si>
  <si>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</si>
  <si>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</si>
  <si>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</si>
  <si>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</si>
  <si>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</si>
  <si>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</si>
  <si>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</si>
  <si>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</si>
  <si>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</si>
  <si>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</si>
  <si>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</si>
  <si>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</si>
  <si>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</si>
  <si>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</si>
  <si>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</si>
  <si>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</si>
  <si>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</si>
  <si>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</si>
  <si>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</si>
  <si>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</si>
  <si>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</si>
  <si>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</si>
  <si>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</si>
  <si>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</si>
  <si>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</si>
  <si>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</si>
  <si>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</si>
  <si>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</si>
  <si>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</si>
  <si>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</si>
  <si>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</si>
  <si>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</si>
  <si>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</si>
  <si>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</si>
  <si>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</si>
  <si>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</si>
  <si>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</si>
  <si>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</si>
  <si>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</si>
  <si>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</si>
  <si>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</si>
  <si>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</si>
  <si>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</si>
  <si>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</si>
  <si>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</si>
  <si>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</si>
  <si>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</si>
  <si>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</si>
  <si>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</si>
  <si>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</si>
  <si>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</si>
  <si>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</si>
  <si>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</si>
  <si>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</si>
  <si>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</si>
  <si>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</si>
  <si>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</si>
  <si>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</si>
  <si>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</si>
  <si>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</si>
  <si>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</si>
  <si>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</si>
  <si>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</si>
  <si>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</si>
  <si>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</si>
  <si>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</si>
  <si>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</si>
  <si>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</si>
  <si>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</si>
  <si>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</si>
  <si>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</si>
  <si>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</si>
  <si>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</si>
  <si>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</si>
  <si>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</si>
  <si>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</si>
  <si>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</si>
  <si>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</si>
  <si>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</si>
  <si>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</si>
  <si>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</si>
  <si>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</si>
  <si>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</si>
  <si>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</si>
  <si>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</si>
  <si>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</si>
  <si>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</si>
  <si>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</si>
  <si>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</si>
  <si>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</si>
  <si>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</si>
  <si>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</si>
  <si>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</si>
  <si>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</si>
  <si>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</si>
  <si>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</si>
  <si>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</si>
  <si>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</si>
  <si>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</si>
  <si>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</si>
  <si>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</si>
  <si>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</si>
  <si>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</si>
  <si>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</si>
  <si>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</si>
  <si>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</si>
  <si>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</si>
  <si>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</si>
  <si>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</si>
  <si>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</si>
  <si>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</si>
  <si>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</si>
  <si>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</si>
  <si>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</si>
  <si>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</si>
  <si>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</si>
  <si>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</si>
  <si>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</si>
  <si>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</si>
  <si>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</si>
  <si>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</si>
  <si>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</si>
  <si>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</si>
  <si>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</si>
  <si>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</si>
  <si>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</si>
  <si>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</si>
  <si>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</si>
  <si>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</si>
  <si>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</si>
  <si>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</si>
  <si>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</si>
  <si>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</si>
  <si>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</si>
  <si>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</si>
  <si>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</si>
  <si>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</si>
  <si>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</si>
  <si>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</si>
  <si>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</si>
  <si>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</si>
  <si>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</si>
  <si>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</si>
  <si>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</si>
  <si>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</si>
  <si>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</si>
  <si>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</si>
  <si>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</si>
  <si>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</si>
  <si>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</si>
  <si>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</si>
  <si>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</si>
  <si>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</si>
  <si>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</si>
  <si>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</si>
  <si>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</si>
  <si>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</si>
  <si>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</si>
  <si>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</si>
  <si>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</si>
  <si>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</si>
  <si>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</si>
  <si>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</si>
  <si>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</si>
  <si>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</si>
  <si>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</si>
  <si>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</si>
  <si>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</si>
  <si>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</si>
  <si>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</si>
  <si>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</si>
  <si>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</si>
  <si>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</si>
  <si>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</si>
  <si>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</si>
  <si>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</si>
  <si>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</si>
  <si>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</si>
  <si>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</si>
  <si>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</si>
  <si>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</si>
  <si>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</si>
  <si>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</si>
  <si>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</si>
  <si>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</si>
  <si>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</si>
  <si>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</si>
  <si>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</si>
  <si>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</si>
  <si>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</si>
  <si>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</si>
  <si>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</si>
  <si>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</si>
  <si>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</si>
  <si>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</si>
  <si>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</si>
  <si>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</si>
  <si>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</si>
  <si>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</si>
  <si>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</si>
  <si>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</si>
  <si>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</si>
  <si>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</si>
  <si>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</si>
  <si>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</si>
  <si>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</si>
  <si>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</si>
  <si>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</si>
  <si>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</si>
  <si>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</si>
  <si>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</si>
  <si>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</si>
  <si>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</si>
  <si>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</si>
  <si>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</si>
  <si>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</si>
  <si>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</si>
  <si>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</si>
  <si>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</si>
  <si>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</si>
  <si>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</si>
  <si>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</si>
  <si>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</si>
  <si>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</si>
  <si>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</si>
  <si>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</si>
  <si>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</si>
  <si>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</si>
  <si>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</si>
  <si>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</si>
  <si>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</si>
  <si>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</si>
  <si>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</si>
  <si>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</si>
  <si>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</si>
  <si>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</si>
  <si>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</si>
  <si>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</si>
  <si>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</si>
  <si>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</si>
  <si>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</si>
  <si>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</si>
  <si>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</si>
  <si>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</si>
  <si>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</si>
  <si>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</si>
  <si>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</si>
  <si>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</si>
  <si>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</si>
  <si>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</si>
  <si>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</si>
  <si>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</si>
  <si>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</si>
  <si>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</si>
  <si>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</si>
  <si>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</si>
  <si>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</si>
  <si>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</si>
  <si>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</si>
  <si>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</si>
  <si>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</si>
  <si>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</si>
  <si>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</si>
  <si>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</si>
  <si>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</si>
  <si>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</si>
  <si>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</si>
  <si>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</si>
  <si>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</si>
  <si>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</si>
  <si>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</si>
  <si>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</si>
  <si>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</si>
  <si>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</si>
  <si>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</si>
  <si>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</si>
  <si>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</si>
  <si>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</si>
  <si>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</si>
  <si>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</si>
  <si>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</si>
  <si>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</si>
  <si>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</si>
  <si>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</si>
  <si>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</si>
  <si>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</si>
  <si>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</si>
  <si>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</si>
  <si>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</si>
  <si>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</si>
  <si>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</si>
  <si>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</si>
  <si>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</si>
  <si>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</si>
  <si>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</si>
  <si>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</si>
  <si>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</si>
  <si>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</si>
  <si>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</si>
  <si>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</si>
  <si>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</si>
  <si>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</si>
  <si>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</si>
  <si>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</si>
  <si>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</si>
  <si>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</si>
  <si>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</si>
  <si>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</si>
  <si>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</si>
  <si>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</si>
  <si>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</si>
  <si>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</si>
  <si>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</si>
  <si>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</si>
  <si>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</si>
  <si>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</si>
  <si>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</si>
  <si>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</si>
  <si>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</si>
  <si>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</si>
  <si>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</si>
  <si>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</si>
  <si>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</si>
  <si>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</si>
  <si>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</si>
  <si>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</si>
  <si>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</si>
  <si>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</si>
  <si>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</si>
  <si>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</si>
  <si>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</si>
  <si>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</si>
  <si>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</si>
  <si>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</si>
  <si>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</si>
  <si>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</si>
  <si>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</si>
  <si>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</si>
  <si>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</si>
  <si>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</si>
  <si>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</si>
  <si>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</si>
  <si>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</si>
  <si>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</si>
  <si>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</si>
  <si>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</si>
  <si>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</si>
  <si>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</si>
  <si>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</si>
  <si>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</si>
  <si>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</si>
  <si>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</si>
  <si>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</si>
  <si>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</si>
  <si>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</si>
  <si>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</si>
  <si>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</si>
  <si>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</si>
  <si>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</si>
  <si>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</si>
  <si>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</si>
  <si>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</si>
  <si>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</si>
  <si>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</si>
  <si>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</si>
  <si>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</si>
  <si>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</si>
  <si>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</si>
  <si>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</si>
  <si>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</si>
  <si>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</si>
  <si>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</si>
  <si>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</si>
  <si>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</si>
  <si>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</si>
  <si>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</si>
  <si>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</si>
  <si>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</si>
  <si>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</si>
  <si>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</si>
  <si>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</si>
  <si>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</si>
  <si>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</si>
  <si>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</si>
  <si>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</si>
  <si>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</si>
  <si>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</si>
  <si>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</si>
  <si>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</si>
  <si>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</si>
  <si>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</si>
  <si>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</si>
  <si>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</si>
  <si>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</si>
  <si>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</si>
  <si>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</si>
  <si>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</si>
  <si>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</si>
  <si>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</si>
  <si>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</si>
  <si>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</si>
  <si>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</si>
  <si>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</si>
  <si>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</si>
  <si>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</si>
  <si>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</si>
  <si>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</si>
  <si>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</si>
  <si>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</si>
  <si>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</si>
  <si>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</si>
  <si>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</si>
  <si>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</si>
  <si>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</si>
  <si>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</si>
  <si>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</si>
  <si>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</si>
  <si>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</si>
  <si>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</si>
  <si>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</si>
  <si>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</si>
  <si>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</si>
  <si>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</si>
  <si>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</si>
  <si>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</si>
  <si>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</si>
  <si>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</si>
  <si>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</si>
  <si>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</si>
  <si>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</si>
  <si>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</si>
  <si>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</si>
  <si>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</si>
  <si>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</si>
  <si>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</si>
  <si>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</si>
  <si>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</si>
  <si>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</si>
  <si>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</si>
  <si>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</si>
  <si>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</si>
  <si>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</si>
  <si>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</si>
  <si>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</si>
  <si>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</si>
  <si>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</si>
  <si>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</si>
  <si>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</si>
  <si>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</si>
  <si>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</si>
  <si>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</si>
  <si>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</si>
  <si>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</si>
  <si>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</si>
  <si>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</si>
  <si>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</si>
  <si>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</si>
  <si>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</si>
  <si>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</si>
  <si>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</si>
  <si>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</si>
  <si>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</si>
  <si>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</si>
  <si>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</si>
  <si>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</si>
  <si>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</si>
  <si>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</si>
  <si>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</si>
  <si>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</si>
  <si>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</si>
  <si>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</si>
  <si>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</si>
  <si>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</si>
  <si>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</si>
  <si>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</si>
  <si>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</si>
  <si>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</si>
  <si>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</si>
  <si>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</si>
  <si>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</si>
  <si>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</si>
  <si>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</si>
  <si>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</si>
  <si>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</si>
  <si>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</si>
  <si>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</si>
  <si>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</si>
  <si>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</si>
  <si>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</si>
  <si>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</si>
  <si>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</si>
  <si>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</si>
  <si>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</si>
  <si>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</si>
  <si>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</si>
  <si>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</si>
  <si>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</si>
  <si>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</si>
  <si>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</si>
  <si>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</si>
  <si>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</si>
  <si>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</si>
  <si>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</si>
  <si>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</si>
  <si>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</si>
  <si>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</si>
  <si>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</si>
  <si>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</si>
  <si>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</si>
  <si>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</si>
  <si>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</si>
  <si>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</si>
  <si>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</si>
  <si>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</si>
  <si>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</si>
  <si>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</si>
  <si>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</si>
  <si>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</si>
  <si>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</si>
  <si>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</si>
  <si>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</si>
  <si>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</si>
  <si>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</si>
  <si>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</si>
  <si>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</si>
  <si>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</si>
  <si>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</si>
  <si>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</si>
  <si>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</si>
  <si>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</si>
  <si>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</si>
  <si>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</si>
  <si>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</si>
  <si>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</si>
  <si>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</si>
  <si>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</si>
  <si>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</si>
  <si>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</si>
  <si>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</si>
  <si>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</si>
  <si>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</si>
  <si>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</si>
  <si>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</si>
  <si>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</si>
  <si>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</si>
  <si>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</si>
  <si>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</si>
  <si>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</si>
  <si>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</si>
  <si>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</si>
  <si>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</si>
  <si>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</si>
  <si>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</si>
  <si>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</si>
  <si>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</si>
  <si>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</si>
  <si>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</si>
  <si>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</si>
  <si>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</si>
  <si>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</si>
  <si>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</si>
  <si>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</si>
  <si>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</si>
  <si>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</si>
  <si>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</si>
  <si>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</si>
  <si>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</si>
  <si>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</si>
  <si>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</si>
  <si>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</si>
  <si>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</si>
  <si>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</si>
  <si>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</si>
  <si>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</si>
  <si>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</si>
  <si>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</si>
  <si>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</si>
  <si>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</si>
  <si>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</si>
  <si>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</si>
  <si>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</si>
  <si>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</si>
  <si>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</si>
  <si>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</si>
  <si>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</si>
  <si>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</si>
  <si>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</si>
  <si>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</si>
  <si>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</si>
  <si>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</si>
  <si>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</si>
  <si>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</si>
  <si>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</si>
  <si>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</si>
  <si>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</si>
  <si>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</si>
  <si>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</si>
  <si>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</si>
  <si>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</si>
  <si>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</si>
  <si>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</si>
  <si>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</si>
  <si>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</si>
  <si>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</si>
  <si>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</si>
  <si>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</si>
  <si>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</si>
  <si>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</si>
  <si>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</si>
  <si>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</si>
  <si>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</si>
  <si>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</si>
  <si>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</si>
  <si>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</si>
  <si>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</si>
  <si>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</si>
  <si>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</si>
  <si>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</si>
  <si>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</si>
  <si>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</si>
  <si>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</si>
  <si>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</si>
  <si>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</si>
  <si>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</si>
  <si>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</si>
  <si>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</si>
  <si>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</si>
  <si>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</si>
  <si>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</si>
  <si>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</si>
  <si>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</si>
  <si>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</si>
  <si>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</si>
  <si>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</si>
  <si>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</si>
  <si>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</si>
  <si>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</si>
  <si>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</si>
  <si>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</si>
  <si>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</si>
  <si>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</si>
  <si>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</si>
  <si>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</si>
  <si>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</si>
  <si>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</si>
  <si>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</si>
  <si>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</si>
  <si>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</si>
  <si>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</si>
  <si>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</si>
  <si>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</si>
  <si>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</si>
  <si>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</si>
  <si>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</si>
  <si>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</si>
  <si>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</si>
  <si>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</si>
  <si>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</si>
  <si>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</si>
  <si>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</si>
  <si>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</si>
  <si>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</si>
  <si>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</si>
  <si>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</si>
  <si>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</si>
  <si>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</si>
  <si>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</si>
  <si>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</si>
  <si>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</si>
  <si>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</si>
  <si>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</si>
  <si>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</si>
  <si>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</si>
  <si>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</si>
  <si>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</si>
  <si>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</si>
  <si>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</si>
  <si>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</si>
  <si>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</si>
  <si>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</si>
  <si>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</si>
  <si>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</si>
  <si>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</si>
  <si>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</si>
  <si>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</si>
  <si>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</si>
  <si>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</si>
  <si>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</si>
  <si>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</si>
  <si>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</si>
  <si>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</si>
  <si>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</si>
  <si>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</si>
  <si>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</si>
  <si>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</si>
  <si>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</si>
  <si>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</si>
  <si>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</si>
  <si>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</si>
  <si>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</si>
  <si>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</si>
  <si>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</si>
  <si>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</si>
  <si>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</si>
  <si>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</si>
  <si>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</si>
  <si>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</si>
  <si>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</si>
  <si>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</si>
  <si>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</si>
  <si>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</si>
  <si>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</si>
  <si>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</si>
  <si>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</si>
  <si>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</si>
  <si>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</si>
  <si>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</si>
  <si>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</si>
  <si>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</si>
  <si>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</si>
  <si>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</si>
  <si>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</si>
  <si>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</si>
  <si>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</si>
  <si>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</si>
  <si>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</si>
  <si>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</si>
  <si>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</si>
  <si>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</si>
  <si>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</si>
  <si>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</si>
  <si>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</si>
  <si>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</si>
  <si>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</si>
  <si>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</si>
  <si>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</si>
  <si>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</si>
  <si>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</si>
  <si>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</si>
  <si>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</si>
  <si>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</si>
  <si>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</si>
  <si>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</si>
  <si>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</si>
  <si>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</si>
  <si>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</si>
  <si>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</si>
  <si>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</si>
  <si>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</si>
  <si>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</si>
  <si>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</si>
  <si>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</si>
  <si>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</si>
  <si>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</si>
  <si>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</si>
  <si>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</si>
  <si>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</si>
  <si>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</si>
  <si>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</si>
  <si>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</si>
  <si>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</si>
  <si>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</si>
  <si>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</si>
  <si>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</si>
  <si>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</si>
  <si>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</si>
  <si>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</si>
  <si>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</si>
  <si>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</si>
  <si>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</si>
  <si>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</si>
  <si>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</si>
  <si>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</si>
  <si>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</si>
  <si>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</si>
  <si>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</si>
  <si>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</si>
  <si>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</si>
  <si>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</si>
  <si>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</si>
  <si>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</si>
  <si>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</si>
  <si>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</si>
  <si>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</si>
  <si>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</si>
  <si>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</si>
  <si>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</si>
  <si>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</si>
  <si>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</si>
  <si>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</si>
  <si>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</si>
  <si>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</si>
  <si>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</si>
  <si>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</si>
  <si>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</si>
  <si>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</si>
  <si>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</si>
  <si>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</si>
  <si>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</si>
  <si>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</si>
  <si>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</si>
  <si>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</si>
  <si>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</si>
  <si>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</si>
  <si>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</si>
  <si>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</si>
  <si>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</si>
  <si>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</si>
  <si>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</si>
  <si>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</si>
  <si>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</si>
  <si>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</si>
  <si>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</si>
  <si>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</si>
  <si>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</si>
  <si>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</si>
  <si>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</si>
  <si>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</si>
  <si>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</si>
  <si>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</si>
  <si>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</si>
  <si>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</si>
  <si>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</si>
  <si>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</si>
  <si>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</si>
  <si>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</si>
  <si>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</si>
  <si>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</si>
  <si>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</si>
  <si>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</si>
  <si>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</si>
  <si>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</si>
  <si>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</si>
  <si>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</si>
  <si>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</si>
  <si>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</si>
  <si>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</si>
  <si>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</si>
  <si>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</si>
  <si>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</si>
  <si>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</si>
  <si>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</si>
  <si>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</si>
  <si>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</si>
  <si>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</si>
  <si>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</si>
  <si>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</si>
  <si>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</si>
  <si>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</si>
  <si>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</si>
  <si>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</si>
  <si>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</si>
  <si>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</si>
  <si>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</si>
  <si>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</si>
  <si>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</si>
  <si>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</si>
  <si>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</si>
  <si>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</si>
  <si>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</si>
  <si>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</si>
  <si>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</si>
  <si>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</si>
  <si>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</si>
  <si>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</si>
  <si>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</si>
  <si>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</si>
  <si>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</si>
  <si>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</si>
  <si>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</si>
  <si>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</si>
  <si>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</si>
  <si>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</si>
  <si>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</si>
  <si>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</si>
  <si>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</si>
  <si>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</si>
  <si>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</si>
  <si>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</si>
  <si>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</si>
  <si>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</si>
  <si>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</si>
  <si>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</si>
  <si>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</si>
  <si>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</si>
  <si>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</si>
  <si>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</si>
  <si>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</si>
  <si>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</si>
  <si>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</si>
  <si>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</si>
  <si>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</si>
  <si>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</si>
  <si>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</si>
  <si>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</si>
  <si>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</si>
  <si>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</si>
  <si>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</si>
  <si>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</si>
  <si>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</si>
  <si>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</si>
  <si>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</si>
  <si>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</si>
  <si>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</si>
  <si>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</si>
  <si>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</si>
  <si>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</si>
  <si>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</si>
  <si>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</si>
  <si>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</si>
  <si>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</si>
  <si>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</si>
  <si>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</si>
  <si>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</si>
  <si>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</si>
  <si>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</si>
  <si>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</si>
  <si>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</si>
  <si>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</si>
  <si>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</si>
  <si>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</si>
  <si>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</si>
  <si>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</si>
  <si>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</si>
  <si>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</si>
  <si>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</si>
  <si>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</si>
  <si>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</si>
  <si>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</si>
  <si>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</si>
  <si>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</si>
  <si>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</si>
  <si>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</si>
  <si>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</si>
  <si>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</si>
  <si>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</si>
  <si>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</si>
  <si>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</si>
  <si>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</si>
  <si>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</si>
  <si>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</si>
  <si>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</si>
  <si>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</si>
  <si>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</si>
  <si>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</si>
  <si>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</si>
  <si>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</si>
  <si>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</si>
  <si>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</si>
  <si>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</si>
  <si>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</si>
  <si>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</si>
  <si>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</si>
  <si>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</si>
  <si>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</si>
  <si>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</si>
  <si>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</si>
  <si>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</si>
  <si>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</si>
  <si>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</si>
  <si>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</si>
  <si>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</si>
  <si>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</si>
  <si>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</si>
  <si>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</si>
  <si>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</si>
  <si>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</si>
  <si>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</si>
  <si>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</si>
  <si>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</si>
  <si>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</si>
  <si>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</si>
  <si>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</si>
  <si>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</si>
  <si>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</si>
  <si>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</si>
  <si>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</si>
  <si>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</si>
  <si>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</si>
  <si>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</si>
  <si>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</si>
  <si>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</si>
  <si>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</si>
  <si>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</si>
  <si>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</si>
  <si>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</si>
  <si>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</si>
  <si>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</si>
  <si>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</si>
  <si>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</si>
  <si>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</si>
  <si>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</si>
  <si>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</si>
  <si>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</si>
  <si>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</si>
  <si>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</si>
  <si>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</si>
  <si>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</si>
  <si>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</si>
  <si>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</si>
  <si>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</si>
  <si>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</si>
  <si>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</si>
  <si>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</si>
  <si>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</si>
  <si>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</si>
  <si>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</si>
  <si>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</si>
  <si>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</si>
  <si>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</si>
  <si>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</si>
  <si>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</si>
  <si>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</si>
  <si>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</si>
  <si>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</si>
  <si>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</si>
  <si>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</si>
  <si>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</si>
  <si>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</si>
  <si>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</si>
  <si>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</si>
  <si>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</si>
  <si>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</si>
  <si>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</si>
  <si>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</si>
  <si>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</si>
  <si>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</si>
  <si>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</si>
  <si>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</si>
  <si>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</si>
  <si>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</si>
  <si>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</si>
  <si>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</si>
  <si>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</si>
  <si>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</si>
  <si>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</si>
  <si>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</si>
  <si>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</si>
  <si>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</si>
  <si>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</si>
  <si>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</si>
  <si>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</si>
  <si>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</si>
  <si>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</si>
  <si>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</si>
  <si>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</si>
  <si>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</si>
  <si>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</si>
  <si>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</si>
  <si>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</si>
  <si>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</si>
  <si>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</si>
  <si>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</si>
  <si>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</si>
  <si>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</si>
  <si>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</si>
  <si>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</si>
  <si>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</si>
  <si>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</si>
  <si>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</si>
  <si>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</si>
  <si>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</si>
  <si>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</si>
  <si>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</si>
  <si>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</si>
  <si>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</si>
  <si>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</si>
  <si>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</si>
  <si>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</si>
  <si>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</si>
  <si>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</si>
  <si>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</si>
  <si>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</si>
  <si>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</si>
  <si>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</si>
  <si>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</si>
  <si>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</si>
  <si>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</si>
  <si>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</si>
  <si>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</si>
  <si>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</si>
  <si>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</si>
  <si>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</si>
  <si>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</si>
  <si>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</si>
  <si>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</si>
  <si>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</si>
  <si>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</si>
  <si>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</si>
  <si>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</si>
  <si>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</si>
  <si>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</si>
  <si>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</si>
  <si>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</si>
  <si>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</si>
  <si>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</si>
  <si>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</si>
  <si>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</si>
  <si>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</si>
  <si>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</si>
  <si>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</si>
  <si>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</si>
  <si>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</si>
  <si>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</si>
  <si>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</si>
  <si>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</si>
  <si>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</si>
  <si>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</si>
  <si>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</si>
  <si>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</si>
  <si>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</si>
  <si>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</si>
  <si>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</si>
  <si>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</si>
  <si>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</si>
  <si>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</si>
  <si>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</si>
  <si>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</si>
  <si>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</si>
  <si>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</si>
  <si>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</si>
  <si>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</si>
  <si>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</si>
  <si>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</si>
  <si>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</si>
  <si>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</si>
  <si>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</si>
  <si>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</si>
  <si>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</si>
  <si>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</si>
  <si>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</si>
  <si>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</si>
  <si>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</si>
  <si>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</si>
  <si>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</si>
  <si>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</si>
  <si>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</si>
  <si>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</si>
  <si>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</si>
  <si>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</si>
  <si>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</si>
  <si>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</si>
  <si>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</si>
  <si>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</si>
  <si>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</si>
  <si>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</si>
  <si>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</si>
  <si>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</si>
  <si>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</si>
  <si>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</si>
  <si>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</si>
  <si>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</si>
  <si>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</si>
  <si>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</si>
  <si>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</si>
  <si>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</si>
  <si>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</si>
  <si>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</si>
  <si>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</si>
  <si>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</si>
  <si>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</si>
  <si>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</si>
  <si>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</si>
  <si>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</si>
  <si>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</si>
  <si>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</si>
  <si>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</si>
  <si>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</si>
  <si>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</si>
  <si>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</si>
  <si>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</si>
  <si>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</si>
  <si>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</si>
  <si>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</si>
  <si>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</si>
  <si>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</si>
  <si>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</si>
  <si>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</si>
  <si>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</si>
  <si>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</si>
  <si>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</si>
  <si>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</si>
  <si>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</si>
  <si>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</si>
  <si>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</si>
  <si>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</si>
  <si>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</si>
  <si>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</si>
  <si>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</si>
  <si>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</si>
  <si>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</si>
  <si>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</si>
  <si>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</si>
  <si>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</si>
  <si>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</si>
  <si>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</si>
  <si>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</si>
  <si>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</si>
  <si>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</si>
  <si>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</si>
  <si>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</si>
  <si>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</si>
  <si>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</si>
  <si>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</si>
  <si>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</si>
  <si>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</si>
  <si>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</si>
  <si>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</si>
  <si>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</si>
  <si>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</si>
  <si>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</si>
  <si>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</si>
  <si>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</si>
  <si>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</si>
  <si>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</si>
  <si>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</si>
  <si>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</si>
  <si>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</si>
  <si>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</si>
  <si>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</si>
  <si>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</si>
  <si>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</si>
  <si>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</si>
  <si>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</si>
  <si>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</si>
  <si>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</si>
  <si>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</si>
  <si>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</si>
  <si>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</si>
  <si>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</si>
  <si>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</si>
  <si>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</si>
  <si>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</si>
  <si>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</si>
  <si>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</si>
  <si>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</si>
  <si>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</si>
  <si>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</si>
  <si>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</si>
  <si>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</si>
  <si>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</si>
  <si>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</si>
  <si>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</si>
  <si>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</si>
  <si>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</si>
  <si>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</si>
  <si>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</si>
  <si>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</si>
  <si>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</si>
  <si>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</si>
  <si>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</si>
  <si>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</si>
  <si>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</si>
  <si>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</si>
  <si>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</si>
  <si>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</si>
  <si>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</si>
  <si>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</si>
  <si>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</si>
  <si>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</si>
  <si>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</si>
  <si>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</si>
  <si>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</si>
  <si>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</si>
  <si>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</si>
  <si>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</si>
  <si>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</si>
  <si>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</si>
  <si>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</si>
  <si>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</si>
  <si>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</si>
  <si>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</si>
  <si>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</si>
  <si>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</si>
  <si>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</si>
  <si>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</si>
  <si>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</si>
  <si>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</si>
  <si>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</si>
  <si>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</si>
  <si>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</si>
  <si>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</si>
  <si>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</si>
  <si>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</si>
  <si>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</si>
  <si>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</si>
  <si>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</si>
  <si>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</si>
  <si>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</si>
  <si>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</si>
  <si>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</si>
  <si>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</si>
  <si>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</si>
  <si>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</si>
  <si>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</si>
  <si>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</si>
  <si>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</si>
  <si>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</si>
  <si>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</si>
  <si>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</si>
  <si>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</si>
  <si>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</si>
  <si>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</si>
  <si>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</si>
  <si>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</si>
  <si>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</si>
  <si>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</si>
  <si>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</si>
  <si>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</si>
  <si>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</si>
  <si>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</si>
  <si>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</si>
  <si>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</si>
  <si>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</si>
  <si>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</si>
  <si>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</si>
  <si>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</si>
  <si>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</si>
  <si>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</si>
  <si>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</si>
  <si>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</si>
  <si>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</si>
  <si>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</si>
  <si>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</si>
  <si>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</si>
  <si>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</si>
  <si>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</si>
  <si>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</si>
  <si>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</si>
  <si>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</si>
  <si>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</si>
  <si>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</si>
  <si>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</si>
  <si>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</si>
  <si>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</si>
  <si>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</si>
  <si>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</si>
  <si>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</si>
  <si>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</si>
  <si>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</si>
  <si>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</si>
  <si>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</si>
  <si>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</si>
  <si>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</si>
  <si>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</si>
  <si>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</si>
  <si>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</si>
  <si>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</si>
  <si>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</si>
  <si>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</si>
  <si>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</si>
  <si>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</si>
  <si>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</si>
  <si>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</si>
  <si>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</si>
  <si>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</si>
  <si>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</si>
  <si>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</si>
  <si>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</si>
  <si>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</si>
  <si>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</si>
  <si>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</si>
  <si>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</si>
  <si>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</si>
  <si>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</si>
  <si>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</si>
  <si>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</si>
  <si>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</si>
  <si>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</si>
  <si>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</si>
  <si>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</si>
  <si>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</si>
  <si>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</si>
  <si>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</si>
  <si>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</si>
  <si>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</si>
  <si>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</si>
  <si>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</si>
  <si>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</si>
  <si>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</si>
  <si>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</si>
  <si>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</si>
  <si>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</si>
  <si>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</si>
  <si>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</si>
  <si>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</si>
  <si>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</si>
  <si>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</si>
  <si>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</si>
  <si>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</si>
  <si>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</si>
  <si>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</si>
  <si>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</si>
  <si>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</si>
  <si>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</si>
  <si>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</si>
  <si>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</si>
  <si>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</si>
  <si>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</si>
  <si>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</si>
  <si>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</si>
  <si>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</si>
  <si>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</si>
  <si>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</si>
  <si>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</si>
  <si>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</si>
  <si>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</si>
  <si>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</si>
  <si>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</si>
  <si>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</si>
  <si>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</si>
  <si>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</si>
  <si>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</si>
  <si>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</si>
  <si>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</si>
  <si>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</si>
  <si>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</si>
  <si>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</si>
  <si>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</si>
  <si>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</si>
  <si>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</si>
  <si>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</si>
  <si>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</si>
  <si>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</si>
  <si>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</si>
  <si>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</si>
  <si>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</si>
  <si>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</si>
  <si>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</si>
  <si>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</si>
  <si>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</si>
  <si>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</si>
  <si>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</si>
  <si>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</si>
  <si>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</si>
  <si>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</si>
  <si>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</si>
  <si>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</si>
  <si>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</si>
  <si>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</si>
  <si>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</si>
  <si>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</si>
  <si>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</si>
  <si>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</si>
  <si>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</si>
  <si>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</si>
  <si>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</si>
  <si>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</si>
  <si>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</si>
  <si>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</si>
  <si>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</si>
  <si>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</si>
  <si>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</si>
  <si>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</si>
  <si>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</si>
  <si>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</si>
  <si>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</si>
  <si>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</si>
  <si>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</si>
  <si>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</si>
  <si>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</si>
  <si>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</si>
  <si>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</si>
  <si>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</si>
  <si>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</si>
  <si>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</si>
  <si>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</si>
  <si>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</si>
  <si>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</si>
  <si>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</si>
  <si>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</si>
  <si>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</si>
  <si>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</si>
  <si>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</si>
  <si>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</si>
  <si>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</si>
  <si>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</si>
  <si>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</si>
  <si>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</si>
  <si>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</si>
  <si>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</si>
  <si>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</si>
  <si>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</si>
  <si>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</si>
  <si>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</si>
  <si>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</si>
  <si>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</si>
  <si>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</si>
  <si>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</si>
  <si>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</si>
  <si>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</si>
  <si>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</si>
  <si>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</si>
  <si>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</si>
  <si>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</si>
  <si>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</si>
  <si>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</si>
  <si>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</si>
  <si>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</si>
  <si>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</si>
  <si>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</si>
  <si>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</si>
  <si>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</si>
  <si>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</si>
  <si>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</si>
  <si>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</si>
  <si>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</si>
  <si>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</si>
  <si>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</si>
  <si>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</si>
  <si>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</si>
  <si>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</si>
  <si>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</si>
  <si>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</si>
  <si>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</si>
  <si>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</si>
  <si>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</si>
  <si>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</si>
  <si>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</si>
  <si>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</si>
  <si>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</si>
  <si>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</si>
  <si>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</si>
  <si>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</si>
  <si>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</si>
  <si>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</si>
  <si>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</si>
  <si>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</si>
  <si>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</si>
  <si>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</si>
  <si>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</si>
  <si>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</si>
  <si>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</si>
  <si>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</si>
  <si>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</si>
  <si>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</si>
  <si>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</si>
  <si>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</si>
  <si>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</si>
  <si>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</si>
  <si>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</si>
  <si>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</si>
  <si>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</si>
  <si>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</si>
  <si>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</si>
  <si>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</si>
  <si>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</si>
  <si>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</si>
  <si>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</si>
  <si>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</si>
  <si>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</si>
  <si>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</si>
  <si>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</si>
  <si>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</si>
  <si>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</si>
  <si>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</si>
  <si>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</si>
  <si>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</si>
  <si>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</si>
  <si>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</si>
  <si>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</si>
  <si>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</si>
  <si>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</si>
  <si>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</si>
  <si>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</si>
  <si>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</si>
  <si>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</si>
  <si>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</si>
  <si>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</si>
  <si>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</si>
  <si>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</si>
  <si>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</si>
  <si>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</si>
  <si>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</si>
  <si>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</si>
  <si>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</si>
  <si>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</si>
  <si>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</si>
  <si>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</si>
  <si>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</si>
  <si>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</si>
  <si>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</si>
  <si>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</si>
  <si>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</si>
  <si>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</si>
  <si>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</si>
  <si>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</si>
  <si>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</si>
  <si>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</si>
  <si>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</si>
  <si>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</si>
  <si>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</si>
  <si>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</si>
  <si>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</si>
  <si>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</si>
  <si>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</si>
  <si>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</si>
  <si>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</si>
  <si>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</si>
  <si>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</si>
  <si>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</si>
  <si>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</si>
  <si>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</si>
  <si>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</si>
  <si>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</si>
  <si>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</si>
  <si>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</si>
  <si>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</si>
  <si>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</si>
  <si>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</si>
  <si>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</si>
  <si>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</si>
  <si>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</si>
  <si>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</si>
  <si>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</si>
  <si>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</si>
  <si>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</si>
  <si>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</si>
  <si>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</si>
  <si>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</si>
  <si>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</si>
  <si>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</si>
  <si>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</si>
  <si>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</si>
  <si>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</si>
  <si>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</si>
  <si>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</si>
  <si>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</si>
  <si>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</si>
  <si>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</si>
  <si>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</si>
  <si>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</si>
  <si>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</si>
  <si>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</si>
  <si>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</si>
  <si>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</si>
  <si>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</si>
  <si>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</si>
  <si>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</si>
  <si>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</si>
  <si>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</si>
  <si>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</si>
  <si>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</si>
  <si>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</si>
  <si>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</si>
  <si>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</si>
  <si>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</si>
  <si>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</si>
  <si>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</si>
  <si>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</si>
  <si>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</si>
  <si>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</si>
  <si>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</si>
  <si>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</si>
  <si>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</si>
  <si>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</si>
  <si>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</si>
  <si>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</si>
  <si>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</si>
  <si>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</si>
  <si>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</si>
  <si>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</si>
  <si>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</si>
  <si>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</si>
  <si>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</si>
  <si>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</si>
  <si>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</si>
  <si>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</si>
  <si>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</si>
  <si>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</si>
  <si>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</si>
  <si>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</si>
  <si>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</si>
  <si>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</si>
  <si>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</si>
  <si>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</si>
  <si>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</si>
  <si>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</si>
  <si>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</si>
  <si>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</si>
  <si>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</si>
  <si>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</si>
  <si>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</si>
  <si>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</si>
  <si>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</si>
  <si>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</si>
  <si>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</si>
  <si>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</si>
  <si>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</si>
  <si>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</si>
  <si>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</si>
  <si>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</si>
  <si>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</si>
  <si>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</si>
  <si>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</si>
  <si>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</si>
  <si>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</si>
  <si>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</si>
  <si>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</si>
  <si>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</si>
  <si>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</si>
  <si>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</si>
  <si>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</si>
  <si>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</si>
  <si>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</si>
  <si>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</si>
  <si>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</si>
  <si>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</si>
  <si>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</si>
  <si>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</si>
  <si>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</si>
  <si>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</si>
  <si>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</si>
  <si>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</si>
  <si>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</si>
  <si>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</si>
  <si>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</si>
  <si>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</si>
  <si>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</si>
  <si>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</si>
  <si>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</si>
  <si>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</si>
  <si>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</si>
  <si>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</si>
  <si>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</si>
  <si>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</si>
  <si>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</si>
  <si>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</si>
  <si>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</si>
  <si>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</si>
  <si>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</si>
  <si>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</si>
  <si>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</si>
  <si>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</si>
  <si>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</si>
  <si>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</si>
  <si>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</si>
  <si>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</si>
  <si>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</si>
  <si>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</si>
  <si>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</si>
  <si>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</si>
  <si>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</si>
  <si>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</si>
  <si>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</si>
  <si>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</si>
  <si>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</si>
  <si>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</si>
  <si>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</si>
  <si>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</si>
  <si>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</si>
  <si>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</si>
  <si>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</si>
  <si>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</si>
  <si>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</si>
  <si>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</si>
  <si>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</si>
  <si>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</si>
  <si>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</si>
  <si>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</si>
  <si>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</si>
  <si>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</si>
  <si>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</si>
  <si>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</si>
  <si>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</si>
  <si>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</si>
  <si>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</si>
  <si>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</si>
  <si>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</si>
  <si>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</si>
  <si>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</si>
  <si>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</si>
  <si>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</si>
  <si>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</si>
  <si>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</si>
  <si>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</si>
  <si>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</si>
  <si>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</si>
  <si>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</si>
  <si>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</si>
  <si>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</si>
  <si>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</si>
  <si>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</si>
  <si>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</si>
  <si>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</si>
  <si>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</si>
  <si>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</si>
  <si>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</si>
  <si>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</si>
  <si>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</si>
  <si>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</si>
  <si>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</si>
  <si>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</si>
  <si>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</si>
  <si>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</si>
  <si>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</si>
  <si>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</si>
  <si>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</si>
  <si>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</si>
  <si>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</si>
  <si>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</si>
  <si>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</si>
  <si>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</si>
  <si>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</si>
  <si>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</si>
  <si>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</si>
  <si>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</si>
  <si>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</si>
  <si>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</si>
  <si>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</si>
  <si>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</si>
  <si>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</si>
  <si>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</si>
  <si>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</si>
  <si>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</si>
  <si>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</si>
  <si>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</si>
  <si>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</si>
  <si>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</si>
  <si>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</si>
  <si>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</si>
  <si>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</si>
  <si>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</si>
  <si>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</si>
  <si>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</si>
  <si>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</si>
  <si>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</si>
  <si>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</si>
  <si>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</si>
  <si>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</si>
  <si>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</si>
  <si>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</si>
  <si>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</si>
  <si>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</si>
  <si>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</si>
  <si>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</si>
  <si>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</si>
  <si>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</si>
  <si>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</si>
  <si>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</si>
  <si>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</si>
  <si>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</si>
  <si>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</si>
  <si>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</si>
  <si>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</si>
  <si>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</si>
  <si>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</si>
  <si>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</si>
  <si>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</si>
  <si>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</si>
  <si>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</si>
  <si>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</si>
  <si>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</si>
  <si>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</si>
  <si>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</si>
  <si>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</si>
  <si>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</si>
  <si>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</si>
  <si>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</si>
  <si>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</si>
  <si>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</si>
  <si>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</si>
  <si>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</si>
  <si>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</si>
  <si>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</si>
  <si>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</si>
  <si>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</si>
  <si>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</si>
  <si>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</si>
  <si>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</si>
  <si>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</si>
  <si>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</si>
  <si>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</si>
  <si>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</si>
  <si>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</si>
  <si>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</si>
  <si>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</si>
  <si>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</si>
  <si>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</si>
  <si>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</si>
  <si>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</si>
  <si>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</si>
  <si>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</si>
  <si>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</si>
  <si>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</si>
  <si>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</si>
  <si>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</si>
  <si>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</si>
  <si>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</si>
  <si>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</si>
  <si>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</si>
  <si>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</si>
  <si>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</si>
  <si>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</si>
  <si>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</si>
  <si>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</si>
  <si>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</si>
  <si>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</si>
  <si>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</si>
  <si>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</si>
  <si>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</si>
  <si>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</si>
  <si>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</si>
  <si>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</si>
  <si>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</si>
  <si>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</si>
  <si>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</si>
  <si>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</si>
  <si>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</si>
  <si>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</si>
  <si>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</si>
  <si>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</si>
  <si>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</si>
  <si>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</si>
  <si>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</si>
  <si>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</si>
  <si>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</si>
  <si>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</si>
  <si>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</si>
  <si>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</si>
  <si>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</si>
  <si>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</si>
  <si>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</si>
  <si>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</si>
  <si>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</si>
  <si>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</si>
  <si>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</si>
  <si>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</si>
  <si>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</si>
  <si>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</si>
  <si>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</si>
  <si>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</si>
  <si>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</si>
  <si>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</si>
  <si>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</si>
  <si>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</si>
  <si>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</si>
  <si>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</si>
  <si>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</si>
  <si>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</si>
  <si>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</si>
  <si>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</si>
  <si>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</si>
  <si>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</si>
  <si>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</si>
  <si>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</si>
  <si>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</si>
  <si>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</si>
  <si>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</si>
  <si>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</si>
  <si>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</si>
  <si>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</si>
  <si>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</si>
  <si>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</si>
  <si>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</si>
  <si>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</si>
  <si>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</si>
  <si>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</si>
  <si>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</si>
  <si>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</si>
  <si>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</si>
  <si>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</si>
  <si>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</si>
  <si>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</si>
  <si>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</si>
  <si>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</si>
  <si>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</si>
  <si>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</si>
  <si>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</si>
  <si>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</si>
  <si>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</si>
  <si>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</si>
  <si>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</si>
  <si>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</si>
  <si>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</si>
  <si>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</si>
  <si>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</si>
  <si>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</si>
  <si>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</si>
  <si>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</si>
  <si>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</si>
  <si>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</si>
  <si>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</si>
  <si>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</si>
  <si>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</si>
  <si>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</si>
  <si>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</si>
  <si>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</si>
  <si>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</si>
  <si>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</si>
  <si>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</si>
  <si>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</si>
  <si>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</si>
  <si>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</si>
  <si>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</si>
  <si>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</si>
  <si>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</si>
  <si>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</si>
  <si>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</si>
  <si>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</si>
  <si>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</si>
  <si>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</si>
  <si>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</si>
  <si>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</si>
  <si>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</si>
  <si>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</si>
  <si>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</si>
  <si>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</si>
  <si>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</si>
  <si>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</si>
  <si>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</si>
  <si>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</si>
  <si>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</si>
  <si>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</si>
  <si>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</si>
  <si>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</si>
  <si>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</si>
  <si>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</si>
  <si>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</si>
  <si>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</si>
  <si>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</si>
  <si>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</si>
  <si>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</si>
  <si>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</si>
  <si>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</si>
  <si>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</si>
  <si>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</si>
  <si>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</si>
  <si>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</si>
  <si>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</si>
  <si>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</si>
  <si>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</si>
  <si>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</si>
  <si>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</si>
  <si>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</si>
  <si>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</si>
  <si>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</si>
  <si>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</si>
  <si>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</si>
  <si>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</si>
  <si>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</si>
  <si>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</si>
  <si>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</si>
  <si>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</si>
  <si>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</si>
  <si>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</si>
  <si>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</si>
  <si>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</si>
  <si>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</si>
  <si>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</si>
  <si>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</si>
  <si>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</si>
  <si>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</si>
  <si>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</si>
  <si>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</si>
  <si>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</si>
  <si>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</si>
  <si>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</si>
  <si>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</si>
  <si>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</si>
  <si>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</si>
  <si>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</si>
  <si>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</si>
  <si>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</si>
  <si>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</si>
  <si>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</si>
  <si>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</si>
  <si>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</si>
  <si>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</si>
  <si>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</si>
  <si>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</si>
  <si>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</si>
  <si>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</si>
  <si>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</si>
  <si>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</si>
  <si>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</si>
  <si>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</si>
  <si>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</si>
  <si>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</si>
  <si>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</si>
  <si>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</si>
  <si>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</si>
  <si>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</si>
  <si>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</si>
  <si>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</si>
  <si>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</si>
  <si>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</si>
  <si>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</si>
  <si>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</si>
  <si>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</si>
  <si>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</si>
  <si>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</si>
  <si>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</si>
  <si>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</si>
  <si>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</si>
  <si>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</si>
  <si>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</si>
  <si>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</si>
  <si>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</si>
  <si>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</si>
  <si>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</si>
  <si>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</si>
  <si>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</si>
  <si>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</si>
  <si>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</si>
  <si>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</si>
  <si>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</si>
  <si>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</si>
  <si>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</si>
  <si>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</si>
  <si>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</si>
  <si>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</si>
  <si>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</si>
  <si>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</si>
  <si>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</si>
  <si>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</si>
  <si>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</si>
  <si>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</si>
  <si>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</si>
  <si>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</si>
  <si>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</si>
  <si>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</si>
  <si>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</si>
  <si>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</si>
  <si>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</si>
  <si>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</si>
  <si>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</si>
  <si>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</si>
  <si>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</si>
  <si>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</si>
  <si>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</si>
  <si>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</si>
  <si>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</si>
  <si>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</si>
  <si>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</si>
  <si>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</si>
  <si>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</si>
  <si>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</si>
  <si>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</si>
  <si>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</si>
  <si>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</si>
  <si>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</si>
  <si>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</si>
  <si>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</si>
  <si>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</si>
  <si>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</si>
  <si>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</si>
  <si>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</si>
  <si>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</si>
  <si>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</si>
  <si>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</si>
  <si>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</si>
  <si>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</si>
  <si>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</si>
  <si>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</si>
  <si>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</si>
  <si>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</si>
  <si>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</si>
  <si>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</si>
  <si>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</si>
  <si>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</si>
  <si>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</si>
  <si>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</si>
  <si>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</si>
  <si>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</si>
  <si>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</si>
  <si>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</si>
  <si>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</si>
  <si>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</si>
  <si>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</si>
  <si>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</si>
  <si>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</si>
  <si>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</si>
  <si>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</si>
  <si>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</si>
  <si>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</si>
  <si>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</si>
  <si>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</si>
  <si>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</si>
  <si>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</si>
  <si>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</si>
  <si>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</si>
  <si>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</si>
  <si>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</si>
  <si>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</si>
  <si>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</si>
  <si>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</si>
  <si>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</si>
  <si>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</si>
  <si>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</si>
  <si>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</si>
  <si>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</si>
  <si>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</si>
  <si>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</si>
  <si>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</si>
  <si>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</si>
  <si>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</si>
  <si>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</si>
  <si>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</si>
  <si>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</si>
  <si>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</si>
  <si>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</si>
  <si>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</si>
  <si>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</si>
  <si>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</si>
  <si>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</si>
  <si>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</si>
  <si>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</si>
  <si>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</si>
  <si>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</si>
  <si>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</si>
  <si>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</si>
  <si>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</si>
  <si>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</si>
  <si>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</si>
  <si>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</si>
  <si>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</si>
  <si>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</si>
  <si>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</si>
  <si>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</si>
  <si>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</si>
  <si>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</si>
  <si>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</si>
  <si>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</si>
  <si>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</si>
  <si>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</si>
  <si>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</si>
  <si>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</si>
  <si>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</si>
  <si>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</si>
  <si>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</si>
  <si>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</si>
  <si>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</si>
  <si>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</si>
  <si>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</si>
  <si>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</si>
  <si>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</si>
  <si>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</si>
  <si>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</si>
  <si>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</si>
  <si>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</si>
  <si>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</si>
  <si>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</si>
  <si>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</si>
  <si>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</si>
  <si>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</si>
  <si>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</si>
  <si>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</si>
  <si>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</si>
  <si>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</si>
  <si>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</si>
  <si>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</si>
  <si>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</si>
  <si>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</si>
  <si>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</si>
  <si>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</si>
  <si>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</si>
  <si>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</si>
  <si>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</si>
  <si>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</si>
  <si>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</si>
  <si>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</si>
  <si>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</si>
  <si>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</si>
  <si>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</si>
  <si>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</si>
  <si>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</si>
  <si>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</si>
  <si>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</si>
  <si>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</si>
  <si>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</si>
  <si>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</si>
  <si>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</si>
  <si>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</si>
  <si>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</si>
  <si>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</si>
  <si>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</si>
  <si>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</si>
  <si>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</si>
  <si>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</si>
  <si>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</si>
  <si>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</si>
  <si>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</si>
  <si>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</si>
  <si>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</si>
  <si>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</si>
  <si>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</si>
  <si>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</si>
  <si>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</si>
  <si>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</si>
  <si>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</si>
  <si>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</si>
  <si>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</si>
  <si>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</si>
  <si>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</si>
  <si>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</si>
  <si>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</si>
  <si>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</si>
  <si>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</si>
  <si>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</si>
  <si>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</si>
  <si>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</si>
  <si>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</si>
  <si>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</si>
  <si>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</si>
  <si>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</si>
  <si>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</si>
  <si>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</si>
  <si>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</si>
  <si>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</si>
  <si>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</si>
  <si>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</si>
  <si>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</si>
  <si>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</si>
  <si>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</si>
  <si>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</si>
  <si>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</si>
  <si>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</si>
  <si>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</si>
  <si>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</si>
  <si>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</si>
  <si>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</si>
  <si>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</si>
  <si>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</si>
  <si>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</si>
  <si>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</si>
  <si>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</si>
  <si>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</si>
  <si>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</si>
  <si>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</si>
  <si>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</si>
  <si>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</si>
  <si>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</si>
  <si>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</si>
  <si>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</si>
  <si>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</si>
  <si>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</si>
  <si>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</si>
  <si>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</si>
  <si>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</si>
  <si>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</si>
  <si>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</si>
  <si>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</si>
  <si>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</si>
  <si>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</si>
  <si>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</si>
  <si>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</si>
  <si>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</si>
  <si>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</si>
  <si>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</si>
  <si>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</si>
  <si>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</si>
  <si>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</si>
  <si>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</si>
  <si>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</si>
  <si>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</si>
  <si>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</si>
  <si>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</si>
  <si>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</si>
  <si>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</si>
  <si>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</si>
  <si>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</si>
  <si>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</si>
  <si>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</si>
  <si>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</si>
  <si>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</si>
  <si>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</si>
  <si>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</si>
  <si>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</si>
  <si>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</si>
  <si>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</si>
  <si>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</si>
  <si>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</si>
  <si>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</si>
  <si>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</si>
  <si>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</si>
  <si>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</si>
  <si>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</si>
  <si>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</si>
  <si>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</si>
  <si>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</si>
  <si>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</si>
  <si>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</si>
  <si>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</si>
  <si>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</si>
  <si>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</si>
  <si>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</si>
  <si>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</si>
  <si>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</si>
  <si>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</si>
  <si>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</si>
  <si>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</si>
  <si>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</si>
  <si>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</si>
  <si>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</si>
  <si>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</si>
  <si>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</si>
  <si>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</si>
  <si>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</si>
  <si>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</si>
  <si>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</si>
  <si>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</si>
  <si>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</si>
  <si>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</si>
  <si>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</si>
  <si>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</si>
  <si>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</si>
  <si>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</si>
  <si>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</si>
  <si>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</si>
  <si>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</si>
  <si>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</si>
  <si>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</si>
  <si>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</si>
  <si>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</si>
  <si>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</si>
  <si>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</si>
  <si>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</si>
  <si>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</si>
  <si>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</si>
  <si>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</si>
  <si>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</si>
  <si>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</si>
  <si>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</si>
  <si>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</si>
  <si>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</si>
  <si>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</si>
  <si>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</si>
  <si>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</si>
  <si>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</si>
  <si>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</si>
  <si>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</si>
  <si>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</si>
  <si>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</si>
  <si>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</si>
  <si>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</si>
  <si>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</si>
  <si>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</si>
  <si>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</si>
  <si>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</si>
  <si>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</si>
  <si>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</si>
  <si>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</si>
  <si>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</si>
  <si>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</si>
  <si>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</si>
  <si>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</si>
  <si>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</si>
  <si>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</si>
  <si>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</si>
  <si>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</si>
  <si>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</si>
  <si>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</si>
  <si>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</si>
  <si>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</si>
  <si>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</si>
  <si>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</si>
  <si>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</si>
  <si>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</si>
  <si>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</si>
  <si>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</si>
  <si>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</si>
  <si>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</si>
  <si>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</si>
  <si>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</si>
  <si>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</si>
  <si>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</si>
  <si>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</si>
  <si>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</si>
  <si>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</si>
  <si>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</si>
  <si>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</si>
  <si>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</si>
  <si>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</si>
  <si>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</si>
  <si>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</si>
  <si>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</si>
  <si>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</si>
  <si>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</si>
  <si>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</si>
  <si>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</si>
  <si>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</si>
  <si>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</si>
  <si>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</si>
  <si>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</si>
  <si>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</si>
  <si>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</si>
  <si>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</si>
  <si>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</si>
  <si>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</si>
  <si>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</si>
  <si>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</si>
  <si>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</si>
  <si>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</si>
  <si>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</si>
  <si>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</si>
  <si>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</si>
  <si>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</si>
  <si>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</si>
  <si>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</si>
  <si>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</si>
  <si>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</si>
  <si>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</si>
  <si>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</si>
  <si>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</si>
  <si>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</si>
  <si>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</si>
  <si>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</si>
  <si>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</si>
  <si>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</si>
  <si>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</si>
  <si>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</si>
  <si>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</si>
  <si>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</si>
  <si>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</si>
  <si>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</si>
  <si>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</si>
  <si>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</si>
  <si>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</si>
  <si>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</si>
  <si>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</si>
  <si>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</si>
  <si>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</si>
  <si>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</si>
  <si>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</si>
  <si>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</si>
  <si>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</si>
  <si>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</si>
  <si>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</si>
  <si>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</si>
  <si>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</si>
  <si>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</si>
  <si>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</si>
  <si>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</si>
  <si>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</si>
  <si>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</si>
  <si>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</si>
  <si>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</si>
  <si>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</si>
  <si>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</si>
  <si>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</si>
  <si>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</si>
  <si>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</si>
  <si>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</si>
  <si>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</si>
  <si>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</si>
  <si>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</si>
  <si>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</si>
  <si>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</si>
  <si>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</si>
  <si>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</si>
  <si>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</si>
  <si>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</si>
  <si>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</si>
  <si>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</si>
  <si>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</si>
  <si>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</si>
  <si>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</si>
  <si>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</si>
  <si>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</si>
  <si>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</si>
  <si>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</si>
  <si>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</si>
  <si>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</si>
  <si>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</si>
  <si>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</si>
  <si>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</si>
  <si>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</si>
  <si>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</si>
  <si>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</si>
  <si>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</si>
  <si>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</si>
  <si>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</si>
  <si>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</si>
  <si>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</si>
  <si>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</si>
  <si>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</si>
  <si>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</si>
  <si>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</si>
  <si>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</si>
  <si>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</si>
  <si>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</si>
  <si>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</si>
  <si>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</si>
  <si>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</si>
  <si>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</si>
  <si>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</si>
  <si>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</si>
  <si>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</si>
  <si>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</si>
  <si>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</si>
  <si>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</si>
  <si>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</si>
  <si>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</si>
  <si>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</si>
  <si>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</si>
  <si>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</si>
  <si>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</si>
  <si>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</si>
  <si>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</si>
  <si>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</si>
  <si>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</si>
  <si>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</si>
  <si>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</si>
  <si>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</si>
  <si>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</si>
  <si>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</si>
  <si>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</si>
  <si>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</si>
  <si>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</si>
  <si>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</si>
  <si>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</si>
  <si>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</si>
  <si>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</si>
  <si>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</si>
  <si>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</si>
  <si>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</si>
  <si>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</si>
  <si>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</si>
  <si>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</si>
  <si>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</si>
  <si>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</si>
  <si>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</si>
  <si>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</si>
  <si>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</si>
  <si>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</si>
  <si>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</si>
  <si>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</si>
  <si>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</si>
  <si>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</si>
  <si>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</si>
  <si>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</si>
  <si>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</si>
  <si>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</si>
  <si>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</si>
  <si>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</si>
  <si>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</si>
  <si>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</si>
  <si>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</si>
  <si>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</si>
  <si>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</si>
  <si>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</si>
  <si>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</si>
  <si>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</si>
  <si>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</si>
  <si>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</si>
  <si>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</si>
  <si>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</si>
  <si>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</si>
  <si>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</si>
  <si>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</si>
  <si>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</si>
  <si>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</si>
  <si>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</si>
  <si>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</si>
  <si>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</si>
  <si>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</si>
  <si>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</si>
  <si>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</si>
  <si>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</si>
  <si>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</si>
  <si>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</si>
  <si>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</si>
  <si>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</si>
  <si>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</si>
  <si>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</si>
  <si>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</si>
  <si>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</si>
  <si>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</si>
  <si>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</si>
  <si>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</si>
  <si>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</si>
  <si>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</si>
  <si>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</si>
  <si>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</si>
  <si>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</si>
  <si>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</si>
  <si>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</si>
  <si>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</si>
  <si>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</si>
  <si>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</si>
  <si>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</si>
  <si>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</si>
  <si>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</si>
  <si>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</si>
  <si>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</si>
  <si>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</si>
  <si>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</si>
  <si>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</si>
  <si>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</si>
  <si>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</si>
  <si>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</si>
  <si>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</si>
  <si>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</si>
  <si>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</si>
  <si>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</si>
  <si>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</si>
  <si>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</si>
  <si>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</si>
  <si>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</si>
  <si>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</si>
  <si>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</si>
  <si>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</si>
  <si>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</si>
  <si>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</si>
  <si>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</si>
  <si>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</si>
  <si>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</si>
  <si>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</si>
  <si>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</si>
  <si>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</si>
  <si>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</si>
  <si>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</si>
  <si>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</si>
  <si>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</si>
  <si>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</si>
  <si>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</si>
  <si>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</si>
  <si>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</si>
  <si>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</si>
  <si>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</si>
  <si>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</si>
  <si>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</si>
  <si>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</si>
  <si>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</si>
  <si>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</si>
  <si>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</si>
  <si>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</si>
  <si>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</si>
  <si>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</si>
  <si>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</si>
  <si>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</si>
  <si>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</si>
  <si>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</si>
  <si>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</si>
  <si>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</si>
  <si>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</si>
  <si>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</si>
  <si>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</si>
  <si>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</si>
  <si>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</si>
  <si>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</si>
  <si>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</si>
  <si>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</si>
  <si>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</si>
  <si>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</si>
  <si>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</si>
  <si>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</si>
  <si>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</si>
  <si>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</si>
  <si>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</si>
  <si>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</si>
  <si>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</si>
  <si>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</si>
  <si>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</si>
  <si>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</si>
  <si>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</si>
  <si>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</si>
  <si>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</si>
  <si>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</si>
  <si>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</si>
  <si>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</si>
  <si>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</si>
  <si>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</si>
  <si>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</si>
  <si>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</si>
  <si>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</si>
  <si>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</si>
  <si>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</si>
  <si>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</si>
  <si>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</si>
  <si>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</si>
  <si>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</si>
  <si>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</si>
  <si>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</si>
  <si>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</si>
  <si>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</si>
  <si>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</si>
  <si>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</si>
  <si>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</si>
  <si>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</si>
  <si>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</si>
  <si>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</si>
  <si>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</si>
  <si>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</si>
  <si>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</si>
  <si>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</si>
  <si>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</si>
  <si>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</si>
  <si>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</si>
  <si>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</si>
  <si>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</si>
  <si>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</si>
  <si>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</si>
  <si>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</si>
  <si>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</si>
  <si>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</si>
  <si>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</si>
  <si>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</si>
  <si>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</si>
  <si>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</si>
  <si>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</si>
  <si>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</si>
  <si>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</si>
  <si>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</si>
  <si>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</si>
  <si>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</si>
  <si>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</si>
  <si>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</si>
  <si>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</si>
  <si>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</si>
  <si>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</si>
  <si>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</si>
  <si>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</si>
  <si>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</si>
  <si>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</si>
  <si>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</si>
  <si>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</si>
  <si>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</si>
  <si>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</si>
  <si>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</si>
  <si>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</si>
  <si>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</si>
  <si>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</si>
  <si>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</si>
  <si>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</si>
  <si>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</si>
  <si>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</si>
  <si>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</si>
  <si>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</si>
  <si>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</si>
  <si>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</si>
  <si>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</si>
  <si>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</si>
  <si>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</si>
  <si>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</si>
  <si>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</si>
  <si>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</si>
  <si>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</si>
  <si>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</si>
  <si>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</si>
  <si>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</si>
  <si>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</si>
  <si>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</si>
  <si>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</si>
  <si>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</si>
  <si>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</si>
  <si>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</si>
  <si>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</si>
  <si>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</si>
  <si>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</si>
  <si>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</si>
  <si>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</si>
  <si>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</si>
  <si>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</si>
  <si>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</si>
  <si>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</si>
  <si>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</si>
  <si>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</si>
  <si>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</si>
  <si>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</si>
  <si>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</si>
  <si>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</si>
  <si>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</si>
  <si>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</si>
  <si>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</si>
  <si>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</si>
  <si>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</si>
  <si>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</si>
  <si>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</si>
  <si>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</si>
  <si>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</si>
  <si>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</si>
  <si>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</si>
  <si>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</si>
  <si>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</si>
  <si>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</si>
  <si>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</si>
  <si>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</si>
  <si>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</si>
  <si>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</si>
  <si>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</si>
  <si>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</si>
  <si>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</si>
  <si>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</si>
  <si>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</si>
  <si>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</si>
  <si>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</si>
  <si>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</si>
  <si>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</si>
  <si>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</si>
  <si>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</si>
  <si>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</si>
  <si>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</si>
  <si>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</si>
  <si>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</si>
  <si>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</si>
  <si>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</si>
  <si>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</si>
  <si>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</si>
  <si>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</si>
  <si>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</si>
  <si>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</si>
  <si>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</si>
  <si>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</si>
  <si>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</si>
  <si>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</si>
  <si>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</si>
  <si>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</si>
  <si>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</si>
  <si>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</si>
  <si>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</si>
  <si>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</si>
  <si>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</si>
  <si>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</si>
  <si>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</si>
  <si>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</si>
  <si>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</si>
  <si>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</si>
  <si>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</si>
  <si>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</si>
  <si>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</si>
  <si>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</si>
  <si>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</si>
  <si>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</si>
  <si>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</si>
  <si>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</si>
  <si>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</si>
  <si>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</si>
  <si>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</si>
  <si>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</si>
  <si>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</si>
  <si>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</si>
  <si>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</si>
  <si>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</si>
  <si>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</si>
  <si>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</si>
  <si>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</si>
  <si>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</si>
  <si>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</si>
  <si>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</si>
  <si>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</si>
  <si>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</si>
  <si>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</si>
  <si>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</si>
  <si>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</si>
  <si>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</si>
  <si>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</si>
  <si>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</si>
  <si>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</si>
  <si>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</si>
  <si>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</si>
  <si>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</si>
  <si>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</si>
  <si>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</si>
  <si>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</si>
  <si>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</si>
  <si>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</si>
  <si>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</si>
  <si>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</si>
  <si>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</si>
  <si>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</si>
  <si>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</si>
  <si>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</si>
  <si>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</si>
  <si>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</si>
  <si>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</si>
  <si>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</si>
  <si>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</si>
  <si>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</si>
  <si>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</si>
  <si>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</si>
  <si>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</si>
  <si>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</si>
  <si>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</si>
  <si>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</si>
  <si>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</si>
  <si>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</si>
  <si>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</si>
  <si>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</si>
  <si>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</si>
  <si>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</si>
  <si>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</si>
  <si>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</si>
  <si>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</si>
  <si>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</si>
  <si>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</si>
  <si>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</si>
  <si>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</si>
  <si>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</si>
  <si>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</si>
  <si>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</si>
  <si>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</si>
  <si>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</si>
  <si>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</si>
  <si>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</si>
  <si>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</si>
  <si>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</si>
  <si>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</si>
  <si>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</si>
  <si>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</si>
  <si>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</si>
  <si>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</si>
  <si>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</si>
  <si>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</si>
  <si>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</si>
  <si>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</si>
  <si>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</si>
  <si>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</si>
  <si>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</si>
  <si>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</si>
  <si>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</si>
  <si>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</si>
  <si>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</si>
  <si>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</si>
  <si>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</si>
  <si>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</si>
  <si>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</si>
  <si>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</si>
  <si>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</si>
  <si>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</si>
  <si>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</si>
  <si>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</si>
  <si>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</si>
  <si>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</si>
  <si>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</si>
  <si>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</si>
  <si>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</si>
  <si>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</si>
  <si>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</si>
  <si>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</si>
  <si>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</si>
  <si>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</si>
  <si>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</si>
  <si>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</si>
  <si>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</si>
  <si>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</si>
  <si>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</si>
  <si>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</si>
  <si>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</si>
  <si>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</si>
  <si>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</si>
  <si>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</si>
  <si>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</si>
  <si>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</si>
  <si>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</si>
  <si>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</si>
  <si>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</si>
  <si>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</si>
  <si>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</si>
  <si>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</si>
  <si>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</si>
  <si>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</si>
  <si>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</si>
  <si>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</si>
  <si>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</si>
  <si>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</si>
  <si>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</si>
  <si>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</si>
  <si>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</si>
  <si>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</si>
  <si>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</si>
  <si>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</si>
  <si>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</si>
  <si>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</si>
  <si>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</si>
  <si>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</si>
  <si>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</si>
  <si>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</si>
  <si>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</si>
  <si>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</si>
  <si>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</si>
  <si>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</si>
  <si>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</si>
  <si>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</si>
  <si>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</si>
  <si>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</si>
  <si>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</si>
  <si>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</si>
  <si>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</si>
  <si>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</si>
  <si>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</si>
  <si>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</si>
  <si>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</si>
  <si>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</si>
  <si>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</si>
  <si>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</si>
  <si>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</si>
  <si>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</si>
  <si>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</si>
  <si>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</si>
  <si>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</si>
  <si>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</si>
  <si>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</si>
  <si>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</si>
  <si>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</si>
  <si>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</si>
  <si>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</si>
  <si>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</si>
  <si>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</si>
  <si>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</si>
  <si>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</si>
  <si>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</si>
  <si>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</si>
  <si>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</si>
  <si>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</si>
  <si>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</si>
  <si>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</si>
  <si>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</si>
  <si>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</si>
  <si>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</si>
  <si>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</si>
  <si>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</si>
  <si>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</si>
  <si>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</si>
  <si>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</si>
  <si>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</si>
  <si>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</si>
  <si>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</si>
  <si>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</si>
  <si>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</si>
  <si>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</si>
  <si>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</si>
  <si>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</si>
  <si>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</si>
  <si>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</si>
  <si>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</si>
  <si>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</si>
  <si>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</si>
  <si>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</si>
  <si>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</si>
  <si>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</si>
  <si>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</si>
  <si>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</si>
  <si>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</si>
  <si>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</si>
  <si>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</si>
  <si>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</si>
  <si>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</si>
  <si>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</si>
  <si>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</si>
  <si>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</si>
  <si>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</si>
  <si>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</si>
  <si>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</si>
  <si>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</si>
  <si>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</si>
  <si>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</si>
  <si>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</si>
  <si>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</si>
  <si>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</si>
  <si>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</si>
  <si>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</si>
  <si>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</si>
  <si>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</si>
  <si>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</si>
  <si>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</si>
  <si>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</si>
  <si>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</si>
  <si>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</si>
  <si>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</si>
  <si>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</si>
  <si>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</si>
  <si>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</si>
  <si>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</si>
  <si>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</si>
  <si>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</si>
  <si>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</si>
  <si>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</si>
  <si>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</si>
  <si>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</si>
  <si>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</si>
  <si>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</si>
  <si>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</si>
  <si>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</si>
  <si>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</si>
  <si>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</si>
  <si>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</si>
  <si>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</si>
  <si>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</si>
  <si>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</si>
  <si>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</si>
  <si>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</si>
  <si>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</si>
  <si>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</si>
  <si>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</si>
  <si>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</si>
  <si>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</si>
  <si>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</si>
  <si>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</si>
  <si>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</si>
  <si>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</si>
  <si>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</si>
  <si>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</si>
  <si>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</si>
  <si>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</si>
  <si>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</si>
  <si>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</si>
  <si>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</si>
  <si>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</si>
  <si>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</si>
  <si>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</si>
  <si>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</si>
  <si>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</si>
  <si>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</si>
  <si>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</si>
  <si>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</si>
  <si>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</si>
  <si>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</si>
  <si>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</si>
  <si>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</si>
  <si>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</si>
  <si>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</si>
  <si>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</si>
  <si>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</si>
  <si>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</si>
  <si>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</si>
  <si>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</si>
  <si>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</si>
  <si>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</si>
  <si>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</si>
  <si>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</si>
  <si>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</si>
  <si>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</si>
  <si>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</si>
  <si>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</si>
  <si>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</si>
  <si>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</si>
  <si>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</si>
  <si>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</si>
  <si>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</si>
  <si>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</si>
  <si>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</si>
  <si>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</si>
  <si>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</si>
  <si>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</si>
  <si>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</si>
  <si>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</si>
  <si>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</si>
  <si>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</si>
  <si>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</si>
  <si>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</si>
  <si>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</si>
  <si>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</si>
  <si>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</si>
  <si>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</si>
  <si>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</si>
  <si>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</si>
  <si>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</si>
  <si>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</si>
  <si>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</si>
  <si>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</si>
  <si>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</si>
  <si>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</si>
  <si>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</si>
  <si>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</si>
  <si>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</si>
  <si>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</si>
  <si>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</si>
  <si>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</si>
  <si>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</si>
  <si>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</si>
  <si>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</si>
  <si>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</si>
  <si>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</si>
  <si>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</si>
  <si>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</si>
  <si>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</si>
  <si>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</si>
  <si>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</si>
  <si>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</si>
  <si>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</si>
  <si>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</si>
  <si>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</si>
  <si>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</si>
  <si>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</si>
  <si>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</si>
  <si>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</si>
  <si>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</si>
  <si>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</si>
  <si>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</si>
  <si>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</si>
  <si>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</si>
  <si>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</si>
  <si>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</si>
  <si>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</si>
  <si>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</si>
  <si>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</si>
  <si>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</si>
  <si>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</si>
  <si>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</si>
  <si>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</si>
  <si>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</si>
  <si>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</si>
  <si>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</si>
  <si>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</si>
  <si>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</si>
  <si>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</si>
  <si>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</si>
  <si>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</si>
  <si>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</si>
  <si>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</si>
  <si>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</si>
  <si>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</si>
  <si>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</si>
  <si>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</si>
  <si>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</si>
  <si>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</si>
  <si>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</si>
  <si>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</si>
  <si>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</si>
  <si>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</si>
  <si>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</si>
  <si>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</si>
  <si>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</si>
  <si>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</si>
  <si>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</si>
  <si>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</si>
  <si>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</si>
  <si>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</si>
  <si>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</si>
  <si>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</si>
  <si>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</si>
  <si>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</si>
  <si>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</si>
  <si>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</si>
  <si>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</si>
  <si>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</si>
  <si>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</si>
  <si>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</si>
  <si>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</si>
  <si>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</si>
  <si>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</si>
  <si>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</si>
  <si>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</si>
  <si>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</si>
  <si>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</si>
  <si>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</si>
  <si>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</si>
  <si>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</si>
  <si>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</si>
  <si>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</si>
  <si>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</si>
  <si>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</si>
  <si>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</si>
  <si>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</si>
  <si>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</si>
  <si>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</si>
  <si>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</si>
  <si>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</si>
  <si>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</si>
  <si>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</si>
  <si>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</si>
  <si>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</si>
  <si>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</si>
  <si>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</si>
  <si>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</si>
  <si>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</si>
  <si>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</si>
  <si>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</si>
  <si>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</si>
  <si>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</si>
  <si>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</si>
  <si>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</si>
  <si>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</si>
  <si>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</si>
  <si>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</si>
  <si>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</si>
  <si>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</si>
  <si>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</si>
  <si>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</si>
  <si>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</si>
  <si>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</si>
  <si>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</si>
  <si>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</si>
  <si>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</si>
  <si>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</si>
  <si>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</si>
  <si>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</si>
  <si>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</si>
  <si>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</si>
  <si>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</si>
  <si>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</si>
  <si>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</si>
  <si>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</si>
  <si>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</si>
  <si>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</si>
  <si>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</si>
  <si>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</si>
  <si>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</si>
  <si>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</si>
  <si>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</si>
  <si>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</si>
  <si>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</si>
  <si>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</si>
  <si>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</si>
  <si>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</si>
  <si>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</si>
  <si>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</si>
  <si>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</si>
  <si>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</si>
  <si>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</si>
  <si>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</si>
  <si>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</si>
  <si>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</si>
  <si>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</si>
  <si>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</si>
  <si>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</si>
  <si>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</si>
  <si>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</si>
  <si>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</si>
  <si>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</si>
  <si>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</si>
  <si>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</si>
  <si>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</si>
  <si>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</si>
  <si>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</si>
  <si>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</si>
  <si>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</si>
  <si>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</si>
  <si>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</si>
  <si>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</si>
  <si>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</si>
  <si>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</si>
  <si>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</si>
  <si>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</si>
  <si>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</si>
  <si>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</si>
  <si>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</si>
  <si>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</si>
  <si>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</si>
  <si>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</si>
  <si>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</si>
  <si>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</si>
  <si>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</si>
  <si>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</si>
  <si>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</si>
  <si>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</si>
  <si>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</si>
  <si>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</si>
  <si>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</si>
  <si>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</si>
  <si>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</si>
  <si>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</si>
  <si>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</si>
  <si>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</si>
  <si>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</si>
  <si>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</si>
  <si>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</si>
  <si>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</si>
  <si>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</si>
  <si>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</si>
  <si>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</si>
  <si>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</si>
  <si>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</si>
  <si>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</si>
  <si>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</si>
  <si>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</si>
  <si>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</si>
  <si>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</si>
  <si>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</si>
  <si>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</si>
  <si>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</si>
  <si>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</si>
  <si>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</si>
  <si>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</si>
  <si>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</si>
  <si>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</si>
  <si>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</si>
  <si>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</si>
  <si>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</si>
  <si>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</si>
  <si>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</si>
  <si>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</si>
  <si>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</si>
  <si>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</si>
  <si>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</si>
  <si>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</si>
  <si>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</si>
  <si>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</si>
  <si>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</si>
  <si>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</si>
  <si>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</si>
  <si>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</si>
  <si>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</si>
  <si>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</si>
  <si>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</si>
  <si>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</si>
  <si>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</si>
  <si>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</si>
  <si>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</si>
  <si>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</si>
  <si>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</si>
  <si>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</si>
  <si>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</si>
  <si>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</si>
  <si>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</si>
  <si>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</si>
  <si>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</si>
  <si>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</si>
  <si>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</si>
  <si>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</si>
  <si>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</si>
  <si>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</si>
  <si>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</si>
  <si>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</si>
  <si>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</si>
  <si>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</si>
  <si>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</si>
  <si>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</si>
  <si>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</si>
  <si>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</si>
  <si>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</si>
  <si>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</si>
  <si>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</si>
  <si>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</si>
  <si>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</si>
  <si>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</si>
  <si>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</si>
  <si>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</si>
  <si>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</si>
  <si>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</si>
  <si>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</si>
  <si>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</si>
  <si>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</si>
  <si>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</si>
  <si>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</si>
  <si>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</si>
  <si>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</si>
  <si>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</si>
  <si>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</si>
  <si>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</si>
  <si>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</si>
  <si>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</si>
  <si>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</si>
  <si>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</si>
  <si>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</si>
  <si>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</si>
  <si>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</si>
  <si>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</si>
  <si>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</si>
  <si>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</si>
  <si>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</si>
  <si>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</si>
  <si>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</si>
  <si>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</si>
  <si>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</si>
  <si>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</si>
  <si>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</si>
  <si>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</si>
  <si>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</si>
  <si>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</si>
  <si>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</si>
  <si>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</si>
  <si>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</si>
  <si>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</si>
  <si>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</si>
  <si>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</si>
  <si>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</si>
  <si>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</si>
  <si>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</si>
  <si>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</si>
  <si>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</si>
  <si>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</si>
  <si>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</si>
  <si>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</si>
  <si>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</si>
  <si>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</si>
  <si>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</si>
  <si>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</si>
  <si>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</si>
  <si>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</si>
  <si>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</si>
  <si>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</si>
  <si>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</si>
  <si>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</si>
  <si>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</si>
  <si>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</si>
  <si>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</si>
  <si>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</si>
  <si>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</si>
  <si>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</si>
  <si>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</si>
  <si>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</si>
  <si>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</si>
  <si>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</si>
  <si>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</si>
  <si>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</si>
  <si>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</si>
  <si>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</si>
  <si>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</si>
  <si>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</si>
  <si>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</si>
  <si>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</si>
  <si>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</si>
  <si>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</si>
  <si>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</si>
  <si>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</si>
  <si>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</si>
  <si>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</si>
  <si>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</si>
  <si>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</si>
  <si>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</si>
  <si>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</si>
  <si>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</si>
  <si>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</si>
  <si>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</si>
  <si>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</si>
  <si>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</si>
  <si>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</si>
  <si>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</si>
  <si>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</si>
  <si>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</si>
  <si>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</si>
  <si>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</si>
  <si>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</si>
  <si>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</si>
  <si>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</si>
  <si>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</si>
  <si>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</si>
  <si>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</si>
  <si>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</si>
  <si>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</si>
  <si>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</si>
  <si>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</si>
  <si>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</si>
  <si>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</si>
  <si>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</si>
  <si>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</si>
  <si>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</si>
  <si>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</si>
  <si>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</si>
  <si>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</si>
  <si>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</si>
  <si>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</si>
  <si>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</si>
  <si>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</si>
  <si>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</si>
  <si>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</si>
  <si>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</si>
  <si>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</si>
  <si>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</si>
  <si>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</si>
  <si>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</si>
  <si>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</si>
  <si>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</si>
  <si>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</si>
  <si>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</si>
  <si>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</si>
  <si>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</si>
  <si>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</si>
  <si>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</si>
  <si>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</si>
  <si>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</si>
  <si>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</si>
  <si>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</si>
  <si>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</si>
  <si>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</si>
  <si>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</si>
  <si>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</si>
  <si>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</si>
  <si>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</si>
  <si>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</si>
  <si>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</si>
  <si>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</si>
  <si>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</si>
  <si>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</si>
  <si>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</si>
  <si>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</si>
  <si>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</si>
  <si>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</si>
  <si>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</si>
  <si>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</si>
  <si>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</si>
  <si>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</si>
  <si>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</si>
  <si>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</si>
  <si>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</si>
  <si>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</si>
  <si>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</si>
  <si>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</si>
  <si>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</si>
  <si>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</si>
  <si>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</si>
  <si>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</si>
  <si>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</si>
  <si>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</si>
  <si>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</si>
  <si>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</si>
  <si>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</si>
  <si>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</si>
  <si>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</si>
  <si>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</si>
  <si>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</si>
  <si>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</si>
  <si>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</si>
  <si>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</si>
  <si>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</si>
  <si>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</si>
  <si>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</si>
  <si>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</si>
  <si>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</si>
  <si>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</si>
  <si>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</si>
  <si>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</si>
  <si>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</si>
  <si>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</si>
  <si>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</si>
  <si>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</si>
  <si>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</si>
  <si>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</si>
  <si>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</si>
  <si>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</si>
  <si>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</si>
  <si>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</si>
  <si>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</si>
  <si>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</si>
  <si>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</si>
  <si>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</si>
  <si>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</si>
  <si>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</si>
  <si>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</si>
  <si>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</si>
  <si>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</si>
  <si>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</si>
  <si>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</si>
  <si>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</si>
  <si>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</si>
  <si>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</si>
  <si>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</si>
  <si>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</si>
  <si>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</si>
  <si>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</si>
  <si>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</si>
  <si>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</si>
  <si>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</si>
  <si>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</si>
  <si>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</si>
  <si>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</si>
  <si>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</si>
  <si>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</si>
  <si>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</si>
  <si>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</si>
  <si>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</si>
  <si>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</si>
  <si>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</si>
  <si>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</si>
  <si>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</si>
  <si>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</si>
  <si>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</si>
  <si>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</si>
  <si>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</si>
  <si>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</si>
  <si>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</si>
  <si>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</si>
  <si>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</si>
  <si>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</si>
  <si>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</si>
  <si>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</si>
  <si>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</si>
  <si>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</si>
  <si>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</si>
  <si>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</si>
  <si>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</si>
  <si>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</si>
  <si>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</si>
  <si>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</si>
  <si>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</si>
  <si>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</si>
  <si>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</si>
  <si>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</si>
  <si>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</si>
  <si>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</si>
  <si>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</si>
  <si>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</si>
  <si>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</si>
  <si>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</si>
  <si>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</si>
  <si>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</si>
  <si>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</si>
  <si>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</si>
  <si>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</si>
  <si>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</si>
  <si>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</si>
  <si>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</si>
  <si>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</si>
  <si>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</si>
  <si>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</si>
  <si>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</si>
  <si>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</si>
  <si>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</si>
  <si>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</si>
  <si>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</si>
  <si>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</si>
  <si>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</si>
  <si>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</si>
  <si>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</si>
  <si>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</si>
  <si>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</si>
  <si>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</si>
  <si>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</si>
  <si>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</si>
  <si>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</si>
  <si>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</si>
  <si>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</si>
  <si>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</si>
  <si>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</si>
  <si>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</si>
  <si>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</si>
  <si>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</si>
  <si>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</si>
  <si>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</si>
  <si>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</si>
  <si>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</si>
  <si>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</si>
  <si>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</si>
  <si>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</si>
  <si>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</si>
  <si>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</si>
  <si>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</si>
  <si>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</si>
  <si>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</si>
  <si>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</si>
  <si>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</si>
  <si>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</si>
  <si>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</si>
  <si>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</si>
  <si>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</si>
  <si>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</si>
  <si>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</si>
  <si>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</si>
  <si>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</si>
  <si>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</si>
  <si>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</si>
  <si>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</si>
  <si>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</si>
  <si>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</si>
  <si>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</si>
  <si>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</si>
  <si>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</si>
  <si>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</si>
  <si>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</si>
  <si>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</si>
  <si>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</si>
  <si>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</si>
  <si>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</si>
  <si>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</si>
  <si>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</si>
  <si>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</si>
  <si>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</si>
  <si>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</si>
  <si>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</si>
  <si>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</si>
  <si>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</si>
  <si>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</si>
  <si>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</si>
  <si>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</si>
  <si>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</si>
  <si>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</si>
  <si>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</si>
  <si>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</si>
  <si>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</si>
  <si>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</si>
  <si>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</si>
  <si>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</si>
  <si>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</si>
  <si>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</si>
  <si>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</si>
  <si>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</si>
  <si>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</si>
  <si>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</si>
  <si>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</si>
  <si>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</si>
  <si>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</si>
  <si>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</si>
  <si>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</si>
  <si>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</si>
  <si>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</si>
  <si>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</si>
  <si>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</si>
  <si>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</si>
  <si>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</si>
  <si>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</si>
  <si>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</si>
  <si>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</si>
  <si>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</si>
  <si>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</si>
  <si>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</si>
  <si>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</si>
  <si>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</si>
  <si>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</si>
  <si>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</si>
  <si>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</si>
  <si>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</si>
  <si>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</si>
  <si>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</si>
  <si>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</si>
  <si>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</si>
  <si>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</si>
  <si>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</si>
  <si>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</si>
  <si>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</si>
  <si>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</si>
  <si>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</si>
  <si>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</si>
  <si>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</si>
  <si>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</si>
  <si>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</si>
  <si>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</si>
  <si>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</si>
  <si>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</si>
  <si>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</si>
  <si>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</si>
  <si>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</si>
  <si>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</si>
  <si>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</si>
  <si>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</si>
  <si>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</si>
  <si>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</si>
  <si>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</si>
  <si>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</si>
  <si>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</si>
  <si>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</si>
  <si>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</si>
  <si>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</si>
  <si>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</si>
  <si>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</si>
  <si>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</si>
  <si>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</si>
  <si>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</si>
  <si>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</si>
  <si>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</si>
  <si>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</si>
  <si>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</si>
  <si>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</si>
  <si>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</si>
  <si>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</si>
  <si>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</si>
  <si>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</si>
  <si>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</si>
  <si>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</si>
  <si>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</si>
  <si>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</si>
  <si>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</si>
  <si>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</si>
  <si>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</si>
  <si>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</si>
  <si>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</si>
  <si>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</si>
  <si>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</si>
  <si>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</si>
  <si>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</si>
  <si>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</si>
  <si>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</si>
  <si>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</si>
  <si>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</si>
  <si>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</si>
  <si>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</si>
  <si>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</si>
  <si>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</si>
  <si>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</si>
  <si>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</si>
  <si>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</si>
  <si>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</si>
  <si>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</si>
  <si>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</si>
  <si>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</si>
  <si>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</si>
  <si>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</si>
  <si>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</si>
  <si>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</si>
  <si>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</si>
  <si>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</si>
  <si>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</si>
  <si>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</si>
  <si>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</si>
  <si>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</si>
  <si>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</si>
  <si>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</si>
  <si>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</si>
  <si>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</si>
  <si>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</si>
  <si>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</si>
  <si>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</si>
  <si>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</si>
  <si>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</si>
  <si>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</si>
  <si>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</si>
  <si>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</si>
  <si>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</si>
  <si>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</si>
  <si>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</si>
  <si>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</si>
  <si>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</si>
  <si>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</si>
  <si>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</si>
  <si>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</si>
  <si>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</si>
  <si>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</si>
  <si>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</si>
  <si>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</si>
  <si>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</si>
  <si>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</si>
  <si>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</si>
  <si>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</si>
  <si>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</si>
  <si>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</si>
  <si>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</si>
  <si>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</si>
  <si>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</si>
  <si>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</si>
  <si>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</si>
  <si>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</si>
  <si>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</si>
  <si>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</si>
  <si>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</si>
  <si>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</si>
  <si>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</si>
  <si>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</si>
  <si>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</si>
  <si>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</si>
  <si>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</si>
  <si>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</si>
  <si>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</si>
  <si>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</si>
  <si>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</si>
  <si>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</si>
  <si>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</si>
  <si>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</si>
  <si>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</si>
  <si>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</si>
  <si>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</si>
  <si>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</si>
  <si>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</si>
  <si>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</si>
  <si>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</si>
  <si>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</si>
  <si>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</si>
  <si>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</si>
  <si>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</si>
  <si>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</si>
  <si>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</si>
  <si>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</si>
  <si>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</si>
  <si>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</si>
  <si>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</si>
  <si>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</si>
  <si>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</si>
  <si>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</si>
  <si>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</si>
  <si>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</si>
  <si>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</si>
  <si>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</si>
  <si>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</si>
  <si>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</si>
  <si>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</si>
  <si>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</si>
  <si>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</si>
  <si>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</si>
  <si>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</si>
  <si>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</si>
  <si>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</si>
  <si>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</si>
  <si>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</si>
  <si>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</si>
  <si>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</si>
  <si>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</si>
  <si>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</si>
  <si>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</si>
  <si>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</si>
  <si>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</si>
  <si>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</si>
  <si>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</si>
  <si>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</si>
  <si>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</si>
  <si>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</si>
  <si>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</si>
  <si>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</si>
  <si>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</si>
  <si>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</si>
  <si>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</si>
  <si>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</si>
  <si>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</si>
  <si>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</si>
  <si>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</si>
  <si>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</si>
  <si>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</si>
  <si>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</si>
  <si>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</si>
  <si>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</si>
  <si>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</si>
  <si>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</si>
  <si>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</si>
  <si>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</si>
  <si>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</si>
  <si>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</si>
  <si>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</si>
  <si>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</si>
  <si>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</si>
  <si>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</si>
  <si>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</si>
  <si>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</si>
  <si>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</si>
  <si>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</si>
  <si>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</si>
  <si>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</si>
  <si>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</si>
  <si>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</si>
  <si>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</si>
  <si>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</si>
  <si>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</si>
  <si>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</si>
  <si>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</si>
  <si>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</si>
  <si>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</si>
  <si>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</si>
  <si>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</si>
  <si>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</si>
  <si>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</si>
  <si>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</si>
  <si>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</si>
  <si>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</si>
  <si>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</si>
  <si>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</si>
  <si>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</si>
  <si>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</si>
  <si>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</si>
  <si>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</si>
  <si>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</si>
  <si>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</si>
  <si>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</si>
  <si>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</si>
  <si>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</si>
  <si>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</si>
  <si>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</si>
  <si>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</si>
  <si>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</si>
  <si>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</si>
  <si>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</si>
  <si>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</si>
  <si>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</si>
  <si>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</si>
  <si>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</si>
  <si>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</si>
  <si>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</si>
  <si>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</si>
  <si>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</si>
  <si>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</si>
  <si>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</si>
  <si>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</si>
  <si>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</si>
  <si>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</si>
  <si>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</si>
  <si>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</si>
  <si>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</si>
  <si>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</si>
  <si>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</si>
  <si>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</si>
  <si>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</si>
  <si>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</si>
  <si>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</si>
  <si>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</si>
  <si>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</si>
  <si>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</si>
  <si>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</si>
  <si>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</si>
  <si>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</si>
  <si>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</si>
  <si>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</si>
  <si>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</si>
  <si>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</si>
  <si>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</si>
  <si>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</si>
  <si>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</si>
  <si>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</si>
  <si>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</si>
  <si>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</si>
  <si>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</si>
  <si>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</si>
  <si>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</si>
  <si>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</si>
  <si>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</si>
  <si>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</si>
  <si>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</si>
  <si>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</si>
  <si>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</si>
  <si>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</si>
  <si>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</si>
  <si>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</si>
  <si>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</si>
  <si>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</si>
  <si>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</si>
  <si>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</si>
  <si>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</si>
  <si>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</si>
  <si>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</si>
  <si>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</si>
  <si>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</si>
  <si>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</si>
  <si>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</si>
  <si>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</si>
  <si>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</si>
  <si>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</si>
  <si>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</si>
  <si>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</si>
  <si>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</si>
  <si>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</si>
  <si>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</si>
  <si>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</si>
  <si>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</si>
  <si>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</si>
  <si>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</si>
  <si>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</si>
  <si>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</si>
  <si>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</si>
  <si>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</si>
  <si>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</si>
  <si>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</si>
  <si>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</si>
  <si>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</si>
  <si>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</si>
  <si>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</si>
  <si>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</si>
  <si>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</si>
  <si>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</si>
  <si>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</si>
  <si>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</si>
  <si>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</si>
  <si>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</si>
  <si>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</si>
  <si>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</si>
  <si>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</si>
  <si>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</si>
  <si>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</si>
  <si>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</si>
  <si>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</si>
  <si>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</si>
  <si>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</si>
  <si>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</si>
  <si>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</si>
  <si>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</si>
  <si>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</si>
  <si>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</si>
  <si>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</si>
  <si>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</si>
  <si>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</si>
  <si>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</si>
  <si>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</si>
  <si>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</si>
  <si>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</si>
  <si>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</si>
  <si>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</si>
  <si>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</si>
  <si>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</si>
  <si>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</si>
  <si>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</si>
  <si>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</si>
  <si>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</si>
  <si>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</si>
  <si>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</si>
  <si>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</si>
  <si>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</si>
  <si>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</si>
  <si>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</si>
  <si>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</si>
  <si>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</si>
  <si>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</si>
  <si>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</si>
  <si>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</si>
  <si>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</si>
  <si>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</si>
  <si>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</si>
  <si>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</si>
  <si>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</si>
  <si>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</si>
  <si>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</si>
  <si>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</si>
  <si>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</si>
  <si>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</si>
  <si>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</si>
  <si>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</si>
  <si>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</si>
  <si>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</si>
  <si>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</si>
  <si>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</si>
  <si>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</si>
  <si>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</si>
  <si>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</si>
  <si>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</si>
  <si>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</si>
  <si>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</si>
  <si>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</si>
  <si>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</si>
  <si>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</si>
  <si>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</si>
  <si>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</si>
  <si>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</si>
  <si>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</si>
  <si>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</si>
  <si>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</si>
  <si>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</si>
  <si>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</si>
  <si>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</si>
  <si>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</si>
  <si>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</si>
  <si>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</si>
  <si>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</si>
  <si>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</si>
  <si>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</si>
  <si>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</si>
  <si>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</si>
  <si>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</si>
  <si>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</si>
  <si>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</si>
  <si>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</si>
  <si>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</si>
  <si>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</si>
  <si>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</si>
  <si>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</si>
  <si>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</si>
  <si>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</si>
  <si>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</si>
  <si>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</si>
  <si>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</si>
  <si>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</si>
  <si>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</si>
  <si>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</si>
  <si>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</si>
  <si>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</si>
  <si>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</si>
  <si>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</si>
  <si>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</si>
  <si>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</si>
  <si>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</si>
  <si>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</si>
  <si>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</si>
  <si>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</si>
  <si>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</si>
  <si>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</si>
  <si>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</si>
  <si>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</si>
  <si>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</si>
  <si>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</si>
  <si>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</si>
  <si>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</si>
  <si>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</si>
  <si>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</si>
  <si>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</si>
  <si>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</si>
  <si>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</si>
  <si>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</si>
  <si>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</si>
  <si>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</si>
  <si>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</si>
  <si>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</si>
  <si>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</si>
  <si>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</si>
  <si>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</si>
  <si>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</si>
  <si>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</si>
  <si>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</si>
  <si>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</si>
  <si>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</si>
  <si>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</si>
  <si>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</si>
  <si>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</si>
  <si>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</si>
  <si>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</si>
  <si>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</si>
  <si>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</si>
  <si>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</si>
  <si>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</si>
  <si>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</si>
  <si>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</si>
  <si>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</si>
  <si>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</si>
  <si>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</si>
  <si>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</si>
  <si>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</si>
  <si>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</si>
  <si>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</si>
  <si>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</si>
  <si>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</si>
  <si>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</si>
  <si>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</si>
  <si>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</si>
  <si>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</si>
  <si>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</si>
  <si>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</si>
  <si>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</si>
  <si>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</si>
  <si>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</si>
  <si>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</si>
  <si>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</si>
  <si>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</si>
  <si>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</si>
  <si>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</si>
  <si>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</si>
  <si>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</si>
  <si>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</si>
  <si>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</si>
  <si>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</si>
  <si>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</si>
  <si>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</si>
  <si>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</si>
  <si>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</si>
  <si>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</si>
  <si>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</si>
  <si>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</si>
  <si>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</si>
  <si>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</si>
  <si>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</si>
  <si>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</si>
  <si>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</si>
  <si>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</si>
  <si>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</si>
  <si>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</si>
  <si>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</si>
  <si>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</si>
  <si>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</si>
  <si>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</si>
  <si>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</si>
  <si>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</si>
  <si>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</si>
  <si>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</si>
  <si>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</si>
  <si>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</si>
  <si>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</si>
  <si>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</si>
  <si>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</si>
  <si>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</si>
  <si>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</si>
  <si>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</si>
  <si>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</si>
  <si>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</si>
  <si>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</si>
  <si>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</si>
  <si>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</si>
  <si>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</si>
  <si>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</si>
  <si>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</si>
  <si>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</si>
  <si>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</si>
  <si>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</si>
  <si>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</si>
  <si>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</si>
  <si>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</si>
  <si>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</si>
  <si>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</si>
  <si>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</si>
  <si>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</si>
  <si>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</si>
  <si>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</si>
  <si>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</si>
  <si>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</si>
  <si>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</si>
  <si>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</si>
  <si>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</si>
  <si>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</si>
  <si>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</si>
  <si>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</si>
  <si>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</si>
  <si>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</si>
  <si>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</si>
  <si>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</si>
  <si>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</si>
  <si>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</si>
  <si>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</si>
  <si>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</si>
  <si>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</si>
  <si>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</si>
  <si>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</si>
  <si>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</si>
  <si>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</si>
  <si>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</si>
  <si>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</si>
  <si>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</si>
  <si>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</si>
  <si>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</si>
  <si>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</si>
  <si>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</si>
  <si>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</si>
  <si>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</si>
  <si>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</si>
  <si>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</si>
  <si>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</si>
  <si>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</si>
  <si>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</si>
  <si>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</si>
  <si>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</si>
  <si>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</si>
  <si>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</si>
  <si>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</si>
  <si>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</si>
  <si>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</si>
  <si>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</si>
  <si>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</si>
  <si>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</si>
  <si>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</si>
  <si>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</si>
  <si>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</si>
  <si>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</si>
  <si>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</si>
  <si>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</si>
  <si>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</si>
  <si>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</si>
  <si>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</si>
  <si>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</si>
  <si>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</si>
  <si>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</si>
  <si>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</si>
  <si>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</si>
  <si>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</si>
  <si>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</si>
  <si>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</si>
  <si>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</si>
  <si>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</si>
  <si>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</si>
  <si>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</si>
  <si>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</si>
  <si>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</si>
  <si>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</si>
  <si>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</si>
  <si>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</si>
  <si>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</si>
  <si>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</si>
  <si>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</si>
  <si>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</si>
  <si>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</si>
  <si>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</si>
  <si>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</si>
  <si>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</si>
  <si>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</si>
  <si>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</si>
  <si>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</si>
  <si>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</si>
  <si>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</si>
  <si>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</si>
  <si>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</si>
  <si>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</si>
  <si>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</si>
  <si>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</si>
  <si>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</si>
  <si>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</si>
  <si>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</si>
  <si>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</si>
  <si>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</si>
  <si>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</si>
  <si>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</si>
  <si>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</si>
  <si>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</si>
  <si>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</si>
  <si>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</si>
  <si>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</si>
  <si>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</si>
  <si>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</si>
  <si>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</si>
  <si>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</si>
  <si>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</si>
  <si>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</si>
  <si>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</si>
  <si>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</si>
  <si>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</si>
  <si>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</si>
  <si>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</si>
  <si>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</si>
  <si>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</si>
  <si>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</si>
  <si>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</si>
  <si>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</si>
  <si>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</si>
  <si>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</si>
  <si>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</si>
  <si>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</si>
  <si>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</si>
  <si>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</si>
  <si>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</si>
  <si>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</si>
  <si>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</si>
  <si>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</si>
  <si>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</si>
  <si>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</si>
  <si>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</si>
  <si>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</si>
  <si>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</si>
  <si>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</si>
  <si>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</si>
  <si>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</si>
  <si>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</si>
  <si>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</si>
  <si>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</si>
  <si>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</si>
  <si>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</si>
  <si>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</si>
  <si>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</si>
  <si>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</si>
  <si>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</si>
  <si>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</si>
  <si>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</si>
  <si>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</si>
  <si>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</si>
  <si>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</si>
  <si>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</si>
  <si>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</si>
  <si>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</si>
  <si>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</si>
  <si>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</si>
  <si>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</si>
  <si>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</si>
  <si>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</si>
  <si>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</si>
  <si>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</si>
  <si>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</si>
  <si>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</si>
  <si>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</si>
  <si>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</si>
  <si>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</si>
  <si>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</si>
  <si>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</si>
  <si>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</si>
  <si>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</si>
  <si>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</si>
  <si>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</si>
  <si>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</si>
  <si>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</si>
  <si>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</si>
  <si>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</si>
  <si>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</si>
  <si>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</si>
  <si>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</si>
  <si>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</si>
  <si>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</si>
  <si>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</si>
  <si>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</si>
  <si>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</si>
  <si>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</si>
  <si>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</si>
  <si>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</si>
  <si>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</si>
  <si>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</si>
  <si>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</si>
  <si>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</si>
  <si>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</si>
  <si>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</si>
  <si>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</si>
  <si>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</si>
  <si>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</si>
  <si>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</si>
  <si>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</si>
  <si>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</si>
  <si>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</si>
  <si>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</si>
  <si>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</si>
  <si>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</si>
  <si>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</si>
  <si>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</si>
  <si>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</si>
  <si>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</si>
  <si>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</si>
  <si>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</si>
  <si>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</si>
  <si>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</si>
  <si>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</si>
  <si>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</si>
  <si>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</si>
  <si>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</si>
  <si>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</si>
  <si>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</si>
  <si>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</si>
  <si>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</si>
  <si>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</si>
  <si>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</si>
  <si>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</si>
  <si>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</si>
  <si>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</si>
  <si>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</si>
  <si>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</si>
  <si>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</si>
  <si>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</si>
  <si>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</si>
  <si>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</si>
  <si>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</si>
  <si>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</si>
  <si>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</si>
  <si>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</si>
  <si>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</si>
  <si>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</si>
  <si>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</si>
  <si>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</si>
  <si>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</si>
  <si>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</si>
  <si>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</si>
  <si>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</si>
  <si>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</si>
  <si>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</si>
  <si>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</si>
  <si>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</si>
  <si>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</si>
  <si>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</si>
  <si>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</si>
  <si>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</si>
  <si>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</si>
  <si>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</si>
  <si>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</si>
  <si>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</si>
  <si>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</si>
  <si>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</si>
  <si>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</si>
  <si>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</si>
  <si>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</si>
  <si>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</si>
  <si>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</si>
  <si>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</si>
  <si>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</si>
  <si>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</si>
  <si>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</si>
  <si>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</si>
  <si>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</si>
  <si>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</si>
  <si>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</si>
  <si>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</si>
  <si>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</si>
  <si>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</si>
  <si>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</si>
  <si>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</si>
  <si>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</si>
  <si>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</si>
  <si>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</si>
  <si>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</si>
  <si>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</si>
  <si>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</si>
  <si>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</si>
  <si>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</si>
  <si>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</si>
  <si>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</si>
  <si>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</si>
  <si>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</si>
  <si>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</si>
  <si>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</si>
  <si>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</si>
  <si>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</si>
  <si>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</si>
  <si>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</si>
  <si>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</si>
  <si>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</si>
  <si>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</si>
  <si>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</si>
  <si>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</si>
  <si>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</si>
  <si>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</si>
  <si>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</si>
  <si>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</si>
  <si>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</si>
  <si>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</si>
  <si>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</si>
  <si>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</si>
  <si>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</si>
  <si>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</si>
  <si>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</si>
  <si>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</si>
  <si>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</si>
  <si>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</si>
  <si>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</si>
  <si>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</si>
  <si>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</si>
  <si>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</si>
  <si>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</si>
  <si>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</si>
  <si>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</si>
  <si>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</si>
  <si>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</si>
  <si>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</si>
  <si>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</si>
  <si>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</si>
  <si>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</si>
  <si>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</si>
  <si>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</si>
  <si>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</si>
  <si>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</si>
  <si>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</si>
  <si>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</si>
  <si>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</si>
  <si>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</si>
  <si>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</si>
  <si>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</si>
  <si>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</si>
  <si>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</si>
  <si>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</si>
  <si>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</si>
  <si>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</si>
  <si>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</si>
  <si>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</si>
  <si>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</si>
  <si>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</si>
  <si>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</si>
  <si>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</si>
  <si>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</si>
  <si>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</si>
  <si>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</si>
  <si>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</si>
  <si>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</si>
  <si>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</si>
  <si>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</si>
  <si>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</si>
  <si>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</si>
  <si>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</si>
  <si>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</si>
  <si>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</si>
  <si>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</si>
  <si>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</si>
  <si>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</si>
  <si>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</si>
  <si>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</si>
  <si>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</si>
  <si>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</si>
  <si>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</si>
  <si>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</si>
  <si>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</si>
  <si>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</si>
  <si>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</si>
  <si>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</si>
  <si>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</si>
  <si>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</si>
  <si>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</si>
  <si>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</si>
  <si>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</si>
  <si>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</si>
  <si>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</si>
  <si>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</si>
  <si>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</si>
  <si>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</si>
  <si>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</si>
  <si>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</si>
  <si>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</si>
  <si>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</si>
  <si>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</si>
  <si>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</si>
  <si>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</si>
  <si>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</si>
  <si>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</si>
  <si>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</si>
  <si>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</si>
  <si>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</si>
  <si>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</si>
  <si>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</si>
  <si>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</si>
  <si>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</si>
  <si>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</si>
  <si>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</si>
  <si>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</si>
  <si>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</si>
  <si>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</si>
  <si>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</si>
  <si>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</si>
  <si>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</si>
  <si>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</si>
  <si>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</si>
  <si>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</si>
  <si>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</si>
  <si>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</si>
  <si>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</si>
  <si>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</si>
  <si>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</si>
  <si>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</si>
  <si>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</si>
  <si>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</si>
  <si>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</si>
  <si>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</si>
  <si>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</si>
  <si>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</si>
  <si>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</si>
  <si>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</si>
  <si>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</si>
  <si>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</si>
  <si>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</si>
  <si>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</si>
  <si>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</si>
  <si>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</si>
  <si>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</si>
  <si>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</si>
  <si>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</si>
  <si>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</si>
  <si>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</si>
  <si>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</si>
  <si>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</si>
  <si>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</si>
  <si>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</si>
  <si>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</si>
  <si>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</si>
  <si>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</si>
  <si>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</si>
  <si>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</si>
  <si>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</si>
  <si>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</si>
  <si>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</si>
  <si>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</si>
  <si>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</si>
  <si>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</si>
  <si>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</si>
  <si>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</si>
  <si>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</si>
  <si>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</si>
  <si>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</si>
  <si>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</si>
  <si>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</si>
  <si>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</si>
  <si>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</si>
  <si>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</si>
  <si>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</si>
  <si>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</si>
  <si>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</si>
  <si>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</si>
  <si>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</si>
  <si>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</si>
  <si>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</si>
  <si>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</si>
  <si>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</si>
  <si>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</si>
  <si>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</si>
  <si>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</si>
  <si>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</si>
  <si>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</si>
  <si>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</si>
  <si>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</si>
  <si>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</si>
  <si>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</si>
  <si>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</si>
  <si>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</si>
  <si>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</si>
  <si>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</si>
  <si>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</si>
  <si>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</si>
  <si>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</si>
  <si>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</si>
  <si>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</si>
  <si>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</si>
  <si>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</si>
  <si>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</si>
  <si>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</si>
  <si>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</si>
  <si>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</si>
  <si>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</si>
  <si>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</si>
  <si>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</si>
  <si>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</si>
  <si>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</si>
  <si>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</si>
  <si>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</si>
  <si>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</si>
  <si>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</si>
  <si>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</si>
  <si>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</si>
  <si>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</si>
  <si>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</si>
  <si>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</si>
  <si>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</si>
  <si>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</si>
  <si>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</si>
  <si>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</si>
  <si>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</si>
  <si>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</si>
  <si>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</si>
  <si>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</si>
  <si>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</si>
  <si>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</si>
  <si>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</si>
  <si>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</si>
  <si>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</si>
  <si>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</si>
  <si>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</si>
  <si>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</si>
  <si>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</si>
  <si>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</si>
  <si>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</si>
  <si>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</si>
  <si>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</si>
  <si>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</si>
  <si>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</si>
  <si>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</si>
  <si>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</si>
  <si>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</si>
  <si>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</si>
  <si>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</si>
  <si>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</si>
  <si>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</si>
  <si>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</si>
  <si>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</si>
  <si>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</si>
  <si>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</si>
  <si>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</si>
  <si>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</si>
  <si>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</si>
  <si>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</si>
  <si>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</si>
  <si>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</si>
  <si>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</si>
  <si>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</si>
  <si>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</si>
  <si>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</si>
  <si>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</si>
  <si>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</si>
  <si>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</si>
  <si>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</si>
  <si>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</si>
  <si>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</si>
  <si>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</si>
  <si>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</si>
  <si>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</si>
  <si>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</si>
  <si>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</si>
  <si>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</si>
  <si>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</si>
  <si>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</si>
  <si>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</si>
  <si>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</si>
  <si>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</si>
  <si>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</si>
  <si>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</si>
  <si>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</si>
  <si>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</si>
  <si>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</si>
  <si>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</si>
  <si>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</si>
  <si>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</si>
  <si>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</si>
  <si>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</si>
  <si>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</si>
  <si>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</si>
  <si>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</si>
  <si>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</si>
  <si>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</si>
  <si>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</si>
  <si>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</si>
  <si>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</si>
  <si>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</si>
  <si>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</si>
  <si>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</si>
  <si>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</si>
  <si>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</si>
  <si>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</si>
  <si>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</si>
  <si>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</si>
  <si>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</si>
  <si>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</si>
  <si>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</si>
  <si>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</si>
  <si>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</si>
  <si>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</si>
  <si>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</si>
  <si>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</si>
  <si>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</si>
  <si>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</si>
  <si>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</si>
  <si>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</si>
  <si>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</si>
  <si>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</si>
  <si>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</si>
  <si>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</si>
  <si>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</si>
  <si>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</si>
  <si>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</si>
  <si>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</si>
  <si>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</si>
  <si>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</si>
  <si>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</si>
  <si>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</si>
  <si>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</si>
  <si>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</si>
  <si>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</si>
  <si>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</si>
  <si>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</si>
  <si>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</si>
  <si>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</si>
  <si>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</si>
  <si>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</si>
  <si>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</si>
  <si>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</si>
  <si>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</si>
  <si>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</si>
  <si>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</si>
  <si>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</si>
  <si>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</si>
  <si>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</si>
  <si>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</si>
  <si>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</si>
  <si>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</si>
  <si>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</si>
  <si>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</si>
  <si>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</si>
  <si>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</si>
  <si>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</si>
  <si>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</si>
  <si>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</si>
  <si>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</si>
  <si>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</si>
  <si>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</si>
  <si>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</si>
  <si>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</si>
  <si>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</si>
  <si>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</si>
  <si>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</si>
  <si>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</si>
  <si>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</si>
  <si>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</si>
  <si>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</si>
  <si>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</si>
  <si>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</si>
  <si>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</si>
  <si>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</si>
  <si>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</si>
  <si>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</si>
  <si>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</si>
  <si>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</si>
  <si>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</si>
  <si>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</si>
  <si>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</si>
  <si>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</si>
  <si>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</si>
  <si>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</si>
  <si>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</si>
  <si>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</si>
  <si>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</si>
  <si>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</si>
  <si>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</si>
  <si>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</si>
  <si>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</si>
  <si>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</si>
  <si>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</si>
  <si>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</si>
  <si>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</si>
  <si>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</si>
  <si>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</si>
  <si>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</si>
  <si>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</si>
  <si>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</si>
  <si>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</si>
  <si>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</si>
  <si>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</si>
  <si>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</si>
  <si>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</si>
  <si>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</si>
  <si>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</si>
  <si>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</si>
  <si>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</si>
  <si>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</si>
  <si>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</si>
  <si>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</si>
  <si>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</si>
  <si>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</si>
  <si>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</si>
  <si>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</si>
  <si>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</si>
  <si>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</si>
  <si>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</si>
  <si>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</si>
  <si>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</si>
  <si>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</si>
  <si>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</si>
  <si>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</si>
  <si>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</si>
  <si>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</si>
  <si>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</si>
  <si>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</si>
  <si>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</si>
  <si>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</si>
  <si>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</si>
  <si>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</si>
  <si>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</si>
  <si>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</si>
  <si>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</si>
  <si>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</si>
  <si>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</si>
  <si>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</si>
  <si>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</si>
  <si>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</si>
  <si>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</si>
  <si>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</si>
  <si>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</si>
  <si>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</si>
  <si>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</si>
  <si>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</si>
  <si>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</si>
  <si>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</si>
  <si>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</si>
  <si>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</si>
  <si>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</si>
  <si>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</si>
  <si>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</si>
  <si>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</si>
  <si>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</si>
  <si>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</si>
  <si>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</si>
  <si>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</si>
  <si>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</si>
  <si>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</si>
  <si>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</si>
  <si>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</si>
  <si>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</si>
  <si>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</si>
  <si>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</si>
  <si>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</si>
  <si>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</si>
  <si>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</si>
  <si>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</si>
  <si>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</si>
  <si>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</si>
  <si>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</si>
  <si>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</si>
  <si>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</si>
  <si>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</si>
  <si>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</si>
  <si>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</si>
  <si>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</si>
  <si>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</si>
  <si>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</si>
  <si>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</si>
  <si>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</si>
  <si>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</si>
  <si>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</si>
  <si>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</si>
  <si>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</si>
  <si>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</si>
  <si>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</si>
  <si>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</si>
  <si>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</si>
  <si>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</si>
  <si>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</si>
  <si>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</si>
  <si>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</si>
  <si>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</si>
  <si>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</si>
  <si>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</si>
  <si>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</si>
  <si>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</si>
  <si>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</si>
  <si>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</si>
  <si>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</si>
  <si>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</si>
  <si>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</si>
  <si>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</si>
  <si>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</si>
  <si>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</si>
  <si>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</si>
  <si>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</si>
  <si>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</si>
  <si>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</si>
  <si>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</si>
  <si>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</si>
  <si>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</si>
  <si>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</si>
  <si>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</si>
  <si>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</si>
  <si>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</si>
  <si>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</si>
  <si>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</si>
  <si>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</si>
  <si>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</si>
  <si>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</si>
  <si>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</si>
  <si>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</si>
  <si>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</si>
  <si>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</si>
  <si>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</si>
  <si>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</si>
  <si>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</si>
  <si>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</si>
  <si>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</si>
  <si>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</si>
  <si>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</si>
  <si>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</si>
  <si>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</si>
  <si>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</si>
  <si>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</si>
  <si>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</si>
  <si>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</si>
  <si>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</si>
  <si>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</si>
  <si>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</si>
  <si>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</si>
  <si>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</si>
  <si>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</si>
  <si>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</si>
  <si>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</si>
  <si>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</si>
  <si>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</si>
  <si>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</si>
  <si>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</si>
  <si>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</si>
  <si>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</si>
  <si>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</si>
  <si>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</si>
  <si>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</si>
  <si>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</si>
  <si>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</si>
  <si>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</si>
  <si>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</si>
  <si>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</si>
  <si>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</si>
  <si>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</si>
  <si>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</si>
  <si>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</si>
  <si>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</si>
  <si>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</si>
  <si>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</si>
  <si>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</si>
  <si>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</si>
  <si>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</si>
  <si>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</si>
  <si>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</si>
  <si>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</si>
  <si>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</si>
  <si>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</si>
  <si>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</si>
  <si>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</si>
  <si>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</si>
  <si>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</si>
  <si>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</si>
  <si>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</si>
  <si>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</si>
  <si>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</si>
  <si>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</si>
  <si>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</si>
  <si>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</si>
  <si>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</si>
  <si>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</si>
  <si>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</si>
  <si>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</si>
  <si>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</si>
  <si>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</si>
  <si>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</si>
  <si>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</si>
  <si>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</si>
  <si>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</si>
  <si>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</si>
  <si>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</si>
  <si>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</si>
  <si>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</si>
  <si>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</si>
  <si>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</si>
  <si>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</si>
  <si>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</si>
  <si>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</si>
  <si>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</si>
  <si>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</si>
  <si>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</si>
  <si>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</si>
  <si>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</si>
  <si>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</si>
  <si>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</si>
  <si>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</si>
  <si>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</si>
  <si>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</si>
  <si>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</si>
  <si>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</si>
  <si>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</si>
  <si>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</si>
  <si>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</si>
  <si>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</si>
  <si>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</si>
  <si>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</si>
  <si>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</si>
  <si>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</si>
  <si>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</si>
  <si>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</si>
  <si>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</si>
  <si>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</si>
  <si>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</si>
  <si>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</si>
  <si>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</si>
  <si>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</si>
  <si>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</si>
  <si>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</si>
  <si>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</si>
  <si>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</si>
  <si>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</si>
  <si>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</si>
  <si>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</si>
  <si>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</si>
  <si>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</si>
  <si>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</si>
  <si>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</si>
  <si>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</si>
  <si>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</si>
  <si>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</si>
  <si>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</si>
  <si>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</si>
  <si>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</si>
  <si>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</si>
  <si>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</si>
  <si>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</si>
  <si>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</si>
  <si>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</si>
  <si>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</si>
  <si>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</si>
  <si>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</si>
  <si>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</si>
  <si>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</si>
  <si>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</si>
  <si>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</si>
  <si>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</si>
  <si>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</si>
  <si>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</si>
  <si>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</si>
  <si>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</si>
  <si>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</si>
  <si>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</si>
  <si>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</si>
  <si>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</si>
  <si>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</si>
  <si>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</si>
  <si>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</si>
  <si>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</si>
  <si>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</si>
  <si>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</si>
  <si>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</si>
  <si>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</si>
  <si>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</si>
  <si>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</si>
  <si>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</si>
  <si>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</si>
  <si>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</si>
  <si>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</si>
  <si>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</si>
  <si>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</si>
  <si>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</si>
  <si>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</si>
  <si>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</si>
  <si>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</si>
  <si>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</si>
  <si>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</si>
  <si>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</si>
  <si>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</si>
  <si>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</si>
  <si>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</si>
  <si>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</si>
  <si>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</si>
  <si>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</si>
  <si>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</si>
  <si>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</si>
  <si>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</si>
  <si>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</si>
  <si>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</si>
  <si>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</si>
  <si>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</si>
  <si>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</si>
  <si>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</si>
  <si>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</si>
  <si>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</si>
  <si>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</si>
  <si>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</si>
  <si>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</si>
  <si>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</si>
  <si>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</si>
  <si>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</si>
  <si>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</si>
  <si>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</si>
  <si>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</si>
  <si>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</si>
  <si>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</si>
  <si>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</si>
  <si>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</si>
  <si>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</si>
  <si>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</si>
  <si>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</si>
  <si>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</si>
  <si>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</si>
  <si>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</si>
  <si>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</si>
  <si>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</si>
  <si>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</si>
  <si>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</si>
  <si>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</si>
  <si>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</si>
  <si>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</si>
  <si>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</si>
  <si>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</si>
  <si>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</si>
  <si>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</si>
  <si>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</si>
  <si>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</si>
  <si>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</si>
  <si>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</si>
  <si>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</si>
  <si>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</si>
  <si>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</si>
  <si>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</si>
  <si>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</si>
  <si>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</si>
  <si>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</si>
  <si>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</si>
  <si>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</si>
  <si>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</si>
  <si>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</si>
  <si>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</si>
  <si>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</si>
  <si>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</si>
  <si>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</si>
  <si>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</si>
  <si>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</si>
  <si>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</si>
  <si>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</si>
  <si>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</si>
  <si>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</si>
  <si>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</si>
  <si>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</si>
  <si>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</si>
  <si>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</si>
  <si>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</si>
  <si>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</si>
  <si>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</si>
  <si>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</si>
  <si>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</si>
  <si>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</si>
  <si>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</si>
  <si>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</si>
  <si>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</si>
  <si>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</si>
  <si>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</si>
  <si>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</si>
  <si>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</si>
  <si>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</si>
  <si>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</si>
  <si>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</si>
  <si>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</si>
  <si>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</si>
  <si>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</si>
  <si>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</si>
  <si>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</si>
  <si>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</si>
  <si>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</si>
  <si>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</si>
  <si>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</si>
  <si>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</si>
  <si>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</si>
  <si>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</si>
  <si>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</si>
  <si>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</si>
  <si>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</si>
  <si>
    <t>Aanname min</t>
  </si>
  <si>
    <t>%</t>
  </si>
  <si>
    <t>Regio's</t>
  </si>
  <si>
    <t>aantal</t>
  </si>
  <si>
    <t>Groningen (PV)</t>
  </si>
  <si>
    <t>Fryslân (PV)</t>
  </si>
  <si>
    <t>Drenthe (PV)</t>
  </si>
  <si>
    <t>Overijssel (PV)</t>
  </si>
  <si>
    <t>Flevoland (PV)</t>
  </si>
  <si>
    <t>Gelderland (PV)</t>
  </si>
  <si>
    <t>Utrecht (PV)</t>
  </si>
  <si>
    <t>Noord-Holland (PV)</t>
  </si>
  <si>
    <t>Zuid-Holland (PV)</t>
  </si>
  <si>
    <t>Zeeland (PV)</t>
  </si>
  <si>
    <t>Noord-Brabant (PV)</t>
  </si>
  <si>
    <t>Limburg (PV)</t>
  </si>
  <si>
    <t>Huishoudens</t>
  </si>
  <si>
    <t>Provincie</t>
  </si>
  <si>
    <t>ECs</t>
  </si>
  <si>
    <t>EC Projects</t>
  </si>
  <si>
    <t>Installed capacity</t>
  </si>
  <si>
    <t>kW / huishouden</t>
  </si>
  <si>
    <t>huishoudens / project</t>
  </si>
  <si>
    <t>vershil kw</t>
  </si>
  <si>
    <t>vershil hh</t>
  </si>
  <si>
    <t>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</si>
</sst>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_ * #,##0.0000_ ;_ * \-#,##0.0000_ ;_ * &quot;-&quot;??_ ;_ @_ "/>
    <numFmt numFmtId="166" formatCode="0.000"/>
  </numFmts>
  <fonts count="10">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5">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xf numFmtId="165" fontId="0" fillId="0" borderId="0" xfId="2" applyNumberFormat="1" applyFont="1"/>
    <xf numFmtId="10" fontId="0" fillId="0" borderId="0" xfId="3" applyNumberFormat="1" applyFont="1"/>
    <xf numFmtId="1" fontId="0" fillId="0" borderId="0" xfId="0" applyNumberFormat="1"/>
    <xf numFmtId="166" fontId="0" fillId="0" borderId="0" xfId="0" applyNumberFormat="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community_projects!$AR$9</c:f>
              <c:strCache>
                <c:ptCount val="1"/>
                <c:pt idx="0">
                  <c:v>Market</c:v>
                </c:pt>
              </c:strCache>
            </c:strRef>
          </c:tx>
          <c:spPr>
            <a:solidFill>
              <a:schemeClr val="accent1"/>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community_projects!$AS$9:$AV$9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community_projects!$AR$10</c:f>
              <c:strCache>
                <c:ptCount val="1"/>
                <c:pt idx="0">
                  <c:v>Community</c:v>
                </c:pt>
              </c:strCache>
            </c:strRef>
          </c:tx>
          <c:spPr>
            <a:solidFill>
              <a:schemeClr val="accent2"/>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community_projects!$AS$10:$AV$10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community_projects!$AR$11</c:f>
              <c:strCache>
                <c:ptCount val="1"/>
                <c:pt idx="0">
                  <c:v>Private</c:v>
                </c:pt>
              </c:strCache>
            </c:strRef>
          </c:tx>
          <c:spPr>
            <a:solidFill>
              <a:schemeClr val="accent3"/>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community_projects!$AS$11:$AV$11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community_projects!$AR$12</c:f>
              <c:strCache>
                <c:ptCount val="1"/>
                <c:pt idx="0">
                  <c:v>None</c:v>
                </c:pt>
              </c:strCache>
            </c:strRef>
          </c:tx>
          <c:spPr>
            <a:solidFill>
              <a:schemeClr val="accent4"/>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community_projects!$AS$12:$AV$12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842BF5A-54CF-4F07-8453-FAA4972A20FE}">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A8F72C63-DEB9-48BC-9CC0-AA33EBE690C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137160</xdr:colOff>
      <xdr:row>10</xdr:row>
      <xdr:rowOff>83820</xdr:rowOff>
    </xdr:from>
    <xdr:to>
      <xdr:col>14</xdr:col>
      <xdr:colOff>518160</xdr:colOff>
      <xdr:row>25</xdr:row>
      <xdr:rowOff>83820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182880</xdr:colOff>
      <xdr:row>10</xdr:row>
      <xdr:rowOff>20955</xdr:rowOff>
    </xdr:from>
    <xdr:to>
      <xdr:col>25</xdr:col>
      <xdr:colOff>512445</xdr:colOff>
      <xdr:row>26</xdr:row>
      <xdr:rowOff>129540</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446315</xdr:colOff>
      <xdr:row>9</xdr:row>
      <xdr:rowOff>108857</xdr:rowOff>
    </xdr:from>
    <xdr:to>
      <xdr:col>42</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556260</xdr:colOff>
      <xdr:row>3</xdr:row>
      <xdr:rowOff>53340</xdr:rowOff>
    </xdr:from>
    <xdr:to>
      <xdr:col>18</xdr:col>
      <xdr:colOff>251460</xdr:colOff>
      <xdr:row>17</xdr:row>
      <xdr:rowOff>129540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B1AE733-9BCC-F292-CF5D-962A1983A8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18070" y="605790"/>
              <a:ext cx="518160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381000</xdr:colOff>
      <xdr:row>4</xdr:row>
      <xdr:rowOff>45720</xdr:rowOff>
    </xdr:from>
    <xdr:to>
      <xdr:col>12</xdr:col>
      <xdr:colOff>76200</xdr:colOff>
      <xdr:row>18</xdr:row>
      <xdr:rowOff>121920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C7629DC-056B-6E34-87B9-89ABBBD706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124200" y="775335"/>
              <a:ext cx="518160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topLeftCell="A10" workbookViewId="0">
      <selection activeCell="G11" sqref="G11"/>
    </sheetView>
  </sheetViews>
  <sheetFormatPr defaultRowHeight="14.25"/>
  <sheetData>
    <row r="1" spans="1:20">
      <c r="A1" t="s">
        <v>3698</v>
      </c>
      <c r="B1" t="s">
        <v>3699</v>
      </c>
      <c r="C1" t="s">
        <v>3700</v>
      </c>
      <c r="D1" t="s">
        <v>3701</v>
      </c>
      <c r="E1" t="s">
        <v>5625</v>
      </c>
      <c r="F1" t="s">
        <v>3702</v>
      </c>
      <c r="G1" t="s">
        <v>3703</v>
      </c>
      <c r="H1" t="s">
        <v>3704</v>
      </c>
      <c r="I1" t="s">
        <v>3705</v>
      </c>
      <c r="J1" t="s">
        <v>3706</v>
      </c>
      <c r="K1" t="s">
        <v>3707</v>
      </c>
      <c r="L1" t="s">
        <v>3708</v>
      </c>
      <c r="M1" t="s">
        <v>5095</v>
      </c>
      <c r="N1" t="s">
        <v>5096</v>
      </c>
      <c r="O1" t="s">
        <v>5097</v>
      </c>
      <c r="S1" t="s">
        <v>6402</v>
      </c>
      <c r="T1" t="s">
        <v>6403</v>
      </c>
    </row>
    <row r="2" spans="1:20">
      <c r="A2">
        <v>1</v>
      </c>
      <c r="B2" t="s">
        <v>23</v>
      </c>
      <c r="C2" t="s">
        <v>23</v>
      </c>
      <c r="D2" t="s">
        <v>3709</v>
      </c>
      <c r="E2" t="str" cm="1">
        <f t="array" ref="E2">INDEX(municipalities!B:B, MATCH(D2,municipalities!C:C,0),0)</f>
        <v>GM1730</v>
      </c>
      <c r="F2" t="s">
        <v>3710</v>
      </c>
      <c r="G2" t="s">
        <v>3711</v>
      </c>
      <c r="H2" t="s">
        <v>3712</v>
      </c>
      <c r="I2" t="str">
        <f>LEFT(H2,4)</f>
        <v>9481</v>
      </c>
      <c r="J2">
        <v>2014</v>
      </c>
      <c r="K2">
        <v>61880442</v>
      </c>
      <c r="L2" t="s">
        <v>3713</v>
      </c>
      <c r="M2" t="s">
        <v>5098</v>
      </c>
      <c r="N2">
        <v>6.5761751859251998</v>
      </c>
      <c r="O2">
        <v>53.076635068255896</v>
      </c>
      <c r="R2" t="s">
        <v>6401</v>
      </c>
      <c r="S2">
        <f>COUNTIF(J:J, "&lt;=2009")</f>
        <v>17</v>
      </c>
      <c r="T2">
        <f>S2</f>
        <v>17</v>
      </c>
    </row>
    <row r="3" spans="1:20">
      <c r="A3">
        <v>2</v>
      </c>
      <c r="B3" t="s">
        <v>23</v>
      </c>
      <c r="C3" t="s">
        <v>23</v>
      </c>
      <c r="D3" t="s">
        <v>24</v>
      </c>
      <c r="E3" t="str" cm="1">
        <f t="array" ref="E3">INDEX(municipalities!B:B, MATCH(D3,municipalities!C:C,0),0)</f>
        <v>GM1680</v>
      </c>
      <c r="F3" t="s">
        <v>3714</v>
      </c>
      <c r="G3" t="s">
        <v>3715</v>
      </c>
      <c r="H3" t="s">
        <v>3716</v>
      </c>
      <c r="I3" t="str">
        <f t="shared" ref="I3:I66" si="0">LEFT(H3,4)</f>
        <v>9464</v>
      </c>
      <c r="J3">
        <v>2012</v>
      </c>
      <c r="K3">
        <v>56166583</v>
      </c>
      <c r="L3" t="s">
        <v>3713</v>
      </c>
      <c r="M3" t="s">
        <v>5099</v>
      </c>
      <c r="N3">
        <v>6.7811945877866</v>
      </c>
      <c r="O3">
        <v>53.0375946569646</v>
      </c>
      <c r="R3">
        <v>2010</v>
      </c>
      <c r="S3">
        <f t="shared" ref="S3:S17" si="1">COUNTIF(J:J,R3)</f>
        <v>5</v>
      </c>
      <c r="T3">
        <f>T2+S3</f>
        <v>22</v>
      </c>
    </row>
    <row r="4" spans="1:20">
      <c r="A4">
        <v>3</v>
      </c>
      <c r="B4" t="s">
        <v>23</v>
      </c>
      <c r="C4" t="s">
        <v>23</v>
      </c>
      <c r="D4" t="s">
        <v>77</v>
      </c>
      <c r="E4" t="str" cm="1">
        <f t="array" ref="E4">INDEX(municipalities!B:B, MATCH(D4,municipalities!C:C,0),0)</f>
        <v>GM1731</v>
      </c>
      <c r="F4" t="s">
        <v>3717</v>
      </c>
      <c r="G4" t="s">
        <v>3718</v>
      </c>
      <c r="H4" t="s">
        <v>3719</v>
      </c>
      <c r="I4" t="str">
        <f t="shared" si="0"/>
        <v>9437</v>
      </c>
      <c r="J4">
        <v>2015</v>
      </c>
      <c r="K4">
        <v>63658690</v>
      </c>
      <c r="L4" t="s">
        <v>3713</v>
      </c>
      <c r="M4" t="s">
        <v>5100</v>
      </c>
      <c r="N4">
        <v>6.6299852017027998</v>
      </c>
      <c r="O4">
        <v>52.8076336862174</v>
      </c>
      <c r="R4">
        <v>2011</v>
      </c>
      <c r="S4">
        <f t="shared" si="1"/>
        <v>10</v>
      </c>
      <c r="T4">
        <f t="shared" ref="T4:T17" si="2">T3+S4</f>
        <v>32</v>
      </c>
    </row>
    <row r="5" spans="1:20">
      <c r="A5">
        <v>4</v>
      </c>
      <c r="B5" t="s">
        <v>23</v>
      </c>
      <c r="C5" t="s">
        <v>23</v>
      </c>
      <c r="D5" t="s">
        <v>77</v>
      </c>
      <c r="E5" t="str" cm="1">
        <f t="array" ref="E5">INDEX(municipalities!B:B, MATCH(D5,municipalities!C:C,0),0)</f>
        <v>GM1731</v>
      </c>
      <c r="F5" t="s">
        <v>2806</v>
      </c>
      <c r="G5" t="s">
        <v>3720</v>
      </c>
      <c r="H5" t="s">
        <v>3721</v>
      </c>
      <c r="I5" t="str">
        <f t="shared" si="0"/>
        <v>9421</v>
      </c>
      <c r="J5">
        <v>2015</v>
      </c>
      <c r="K5">
        <v>63660393</v>
      </c>
      <c r="L5" t="s">
        <v>3713</v>
      </c>
      <c r="M5" t="s">
        <v>5101</v>
      </c>
      <c r="N5">
        <v>6.4651006574167997</v>
      </c>
      <c r="O5">
        <v>52.983904061040597</v>
      </c>
      <c r="R5">
        <v>2012</v>
      </c>
      <c r="S5">
        <f t="shared" si="1"/>
        <v>23</v>
      </c>
      <c r="T5">
        <f t="shared" si="2"/>
        <v>55</v>
      </c>
    </row>
    <row r="6" spans="1:20">
      <c r="A6">
        <v>5</v>
      </c>
      <c r="B6" t="s">
        <v>23</v>
      </c>
      <c r="C6" t="s">
        <v>23</v>
      </c>
      <c r="D6" t="s">
        <v>77</v>
      </c>
      <c r="E6" t="str" cm="1">
        <f t="array" ref="E6">INDEX(municipalities!B:B, MATCH(D6,municipalities!C:C,0),0)</f>
        <v>GM1731</v>
      </c>
      <c r="F6" t="s">
        <v>3722</v>
      </c>
      <c r="G6" t="s">
        <v>3723</v>
      </c>
      <c r="H6" t="s">
        <v>3724</v>
      </c>
      <c r="I6" t="str">
        <f t="shared" si="0"/>
        <v>9419</v>
      </c>
      <c r="J6">
        <v>2018</v>
      </c>
      <c r="K6">
        <v>71701214</v>
      </c>
      <c r="L6" t="s">
        <v>3713</v>
      </c>
      <c r="M6" t="s">
        <v>5102</v>
      </c>
      <c r="N6">
        <v>6.5520262246438996</v>
      </c>
      <c r="O6">
        <v>52.785136400969897</v>
      </c>
      <c r="R6">
        <v>2013</v>
      </c>
      <c r="S6">
        <f t="shared" si="1"/>
        <v>53</v>
      </c>
      <c r="T6">
        <f t="shared" si="2"/>
        <v>108</v>
      </c>
    </row>
    <row r="7" spans="1:20">
      <c r="A7">
        <v>6</v>
      </c>
      <c r="B7" t="s">
        <v>23</v>
      </c>
      <c r="C7" t="s">
        <v>23</v>
      </c>
      <c r="D7" t="s">
        <v>77</v>
      </c>
      <c r="E7" t="str" cm="1">
        <f t="array" ref="E7">INDEX(municipalities!B:B, MATCH(D7,municipalities!C:C,0),0)</f>
        <v>GM1731</v>
      </c>
      <c r="F7" t="s">
        <v>3725</v>
      </c>
      <c r="G7" t="s">
        <v>3726</v>
      </c>
      <c r="H7" t="s">
        <v>3727</v>
      </c>
      <c r="I7" t="str">
        <f t="shared" si="0"/>
        <v>9414</v>
      </c>
      <c r="J7">
        <v>2015</v>
      </c>
      <c r="K7">
        <v>63659816</v>
      </c>
      <c r="L7" t="s">
        <v>3713</v>
      </c>
      <c r="M7" t="s">
        <v>5103</v>
      </c>
      <c r="N7">
        <v>6.5376524176019002</v>
      </c>
      <c r="O7">
        <v>52.922028857645103</v>
      </c>
      <c r="R7">
        <v>2014</v>
      </c>
      <c r="S7">
        <f t="shared" si="1"/>
        <v>47</v>
      </c>
      <c r="T7">
        <f t="shared" si="2"/>
        <v>155</v>
      </c>
    </row>
    <row r="8" spans="1:20">
      <c r="A8">
        <v>7</v>
      </c>
      <c r="B8" t="s">
        <v>23</v>
      </c>
      <c r="C8" t="s">
        <v>23</v>
      </c>
      <c r="D8" t="s">
        <v>33</v>
      </c>
      <c r="E8" t="str" cm="1">
        <f t="array" ref="E8">INDEX(municipalities!B:B, MATCH(D8,municipalities!C:C,0),0)</f>
        <v>GM0106</v>
      </c>
      <c r="G8" t="s">
        <v>3728</v>
      </c>
      <c r="H8" t="s">
        <v>3729</v>
      </c>
      <c r="I8" t="str">
        <f t="shared" si="0"/>
        <v>9406</v>
      </c>
      <c r="J8">
        <v>2016</v>
      </c>
      <c r="K8">
        <v>65613058</v>
      </c>
      <c r="L8" t="s">
        <v>3713</v>
      </c>
      <c r="M8" t="s">
        <v>5104</v>
      </c>
      <c r="N8">
        <v>6.5305645972319004</v>
      </c>
      <c r="O8">
        <v>53.004953345254599</v>
      </c>
      <c r="R8">
        <v>2015</v>
      </c>
      <c r="S8">
        <f t="shared" si="1"/>
        <v>51</v>
      </c>
      <c r="T8">
        <f t="shared" si="2"/>
        <v>206</v>
      </c>
    </row>
    <row r="9" spans="1:20">
      <c r="A9">
        <v>8</v>
      </c>
      <c r="B9" t="s">
        <v>23</v>
      </c>
      <c r="C9" t="s">
        <v>23</v>
      </c>
      <c r="D9" t="s">
        <v>3709</v>
      </c>
      <c r="E9" t="str" cm="1">
        <f t="array" ref="E9">INDEX(municipalities!B:B, MATCH(D9,municipalities!C:C,0),0)</f>
        <v>GM1730</v>
      </c>
      <c r="G9" t="s">
        <v>3730</v>
      </c>
      <c r="H9" t="s">
        <v>3731</v>
      </c>
      <c r="I9" t="str">
        <f t="shared" si="0"/>
        <v>9403</v>
      </c>
      <c r="J9">
        <v>2021</v>
      </c>
      <c r="K9">
        <v>84752300</v>
      </c>
      <c r="L9" t="s">
        <v>3713</v>
      </c>
      <c r="M9" t="s">
        <v>5105</v>
      </c>
      <c r="N9">
        <v>6.5884787314553996</v>
      </c>
      <c r="O9">
        <v>53.018784409806599</v>
      </c>
      <c r="R9">
        <v>2016</v>
      </c>
      <c r="S9">
        <f t="shared" si="1"/>
        <v>52</v>
      </c>
      <c r="T9">
        <f t="shared" si="2"/>
        <v>258</v>
      </c>
    </row>
    <row r="10" spans="1:20">
      <c r="A10">
        <v>9</v>
      </c>
      <c r="B10" t="s">
        <v>23</v>
      </c>
      <c r="C10" t="s">
        <v>23</v>
      </c>
      <c r="D10" t="s">
        <v>83</v>
      </c>
      <c r="E10" t="str" cm="1">
        <f t="array" ref="E10">INDEX(municipalities!B:B, MATCH(D10,municipalities!C:C,0),0)</f>
        <v>GM1699</v>
      </c>
      <c r="F10" t="s">
        <v>3732</v>
      </c>
      <c r="G10" t="s">
        <v>3733</v>
      </c>
      <c r="H10" t="s">
        <v>3734</v>
      </c>
      <c r="I10" t="str">
        <f t="shared" si="0"/>
        <v>9341</v>
      </c>
      <c r="J10">
        <v>2023</v>
      </c>
      <c r="K10">
        <v>92031986</v>
      </c>
      <c r="L10" t="s">
        <v>3713</v>
      </c>
      <c r="M10" t="s">
        <v>5106</v>
      </c>
      <c r="N10">
        <v>6.4083889621193002</v>
      </c>
      <c r="O10">
        <v>53.025902758203301</v>
      </c>
      <c r="R10">
        <v>2017</v>
      </c>
      <c r="S10">
        <f t="shared" si="1"/>
        <v>52</v>
      </c>
      <c r="T10">
        <f t="shared" si="2"/>
        <v>310</v>
      </c>
    </row>
    <row r="11" spans="1:20">
      <c r="A11">
        <v>10</v>
      </c>
      <c r="B11" t="s">
        <v>23</v>
      </c>
      <c r="C11" t="s">
        <v>23</v>
      </c>
      <c r="D11" t="s">
        <v>83</v>
      </c>
      <c r="E11" t="str" cm="1">
        <f t="array" ref="E11">INDEX(municipalities!B:B, MATCH(D11,municipalities!C:C,0),0)</f>
        <v>GM1699</v>
      </c>
      <c r="F11" t="s">
        <v>3735</v>
      </c>
      <c r="G11" t="s">
        <v>3736</v>
      </c>
      <c r="H11" t="s">
        <v>3737</v>
      </c>
      <c r="I11" t="str">
        <f t="shared" si="0"/>
        <v>9333</v>
      </c>
      <c r="J11">
        <v>2011</v>
      </c>
      <c r="K11">
        <v>53344995</v>
      </c>
      <c r="L11" t="s">
        <v>3713</v>
      </c>
      <c r="M11" t="s">
        <v>5107</v>
      </c>
      <c r="N11">
        <v>6.4501188083598997</v>
      </c>
      <c r="O11">
        <v>53.095433044118401</v>
      </c>
      <c r="R11">
        <v>2018</v>
      </c>
      <c r="S11">
        <f t="shared" si="1"/>
        <v>72</v>
      </c>
      <c r="T11">
        <f t="shared" si="2"/>
        <v>382</v>
      </c>
    </row>
    <row r="12" spans="1:20">
      <c r="A12">
        <v>11</v>
      </c>
      <c r="B12" t="s">
        <v>23</v>
      </c>
      <c r="C12" t="s">
        <v>23</v>
      </c>
      <c r="D12" t="s">
        <v>3738</v>
      </c>
      <c r="E12" t="str" cm="1">
        <f t="array" ref="E12">INDEX(municipalities!B:B, MATCH(D12,municipalities!C:C,0),0)</f>
        <v>GM1701</v>
      </c>
      <c r="F12" t="s">
        <v>3739</v>
      </c>
      <c r="G12" t="s">
        <v>3740</v>
      </c>
      <c r="H12" t="s">
        <v>3741</v>
      </c>
      <c r="I12" t="str">
        <f t="shared" si="0"/>
        <v>7981</v>
      </c>
      <c r="J12">
        <v>2017</v>
      </c>
      <c r="K12">
        <v>70472769</v>
      </c>
      <c r="L12" t="s">
        <v>3713</v>
      </c>
      <c r="M12" t="s">
        <v>5108</v>
      </c>
      <c r="N12">
        <v>6.3180800317310997</v>
      </c>
      <c r="O12">
        <v>52.859994454221599</v>
      </c>
      <c r="R12">
        <v>2019</v>
      </c>
      <c r="S12">
        <f t="shared" si="1"/>
        <v>66</v>
      </c>
      <c r="T12">
        <f t="shared" si="2"/>
        <v>448</v>
      </c>
    </row>
    <row r="13" spans="1:20">
      <c r="A13">
        <v>12</v>
      </c>
      <c r="B13" t="s">
        <v>23</v>
      </c>
      <c r="C13" t="s">
        <v>23</v>
      </c>
      <c r="D13" t="s">
        <v>58</v>
      </c>
      <c r="E13" t="str" cm="1">
        <f t="array" ref="E13">INDEX(municipalities!B:B, MATCH(D13,municipalities!C:C,0),0)</f>
        <v>GM1690</v>
      </c>
      <c r="F13" t="s">
        <v>62</v>
      </c>
      <c r="G13" t="s">
        <v>3742</v>
      </c>
      <c r="H13" t="s">
        <v>3743</v>
      </c>
      <c r="I13" t="str">
        <f t="shared" si="0"/>
        <v>7964</v>
      </c>
      <c r="J13">
        <v>2015</v>
      </c>
      <c r="K13">
        <v>62839713</v>
      </c>
      <c r="L13" t="s">
        <v>3713</v>
      </c>
      <c r="M13" t="s">
        <v>5109</v>
      </c>
      <c r="N13">
        <v>6.3302502814443997</v>
      </c>
      <c r="O13">
        <v>52.78574726395</v>
      </c>
      <c r="R13">
        <v>2020</v>
      </c>
      <c r="S13">
        <f t="shared" si="1"/>
        <v>53</v>
      </c>
      <c r="T13">
        <f t="shared" si="2"/>
        <v>501</v>
      </c>
    </row>
    <row r="14" spans="1:20">
      <c r="A14">
        <v>13</v>
      </c>
      <c r="B14" t="s">
        <v>23</v>
      </c>
      <c r="C14" t="s">
        <v>23</v>
      </c>
      <c r="D14" t="s">
        <v>58</v>
      </c>
      <c r="E14" t="str" cm="1">
        <f t="array" ref="E14">INDEX(municipalities!B:B, MATCH(D14,municipalities!C:C,0),0)</f>
        <v>GM1690</v>
      </c>
      <c r="F14" t="s">
        <v>59</v>
      </c>
      <c r="G14" t="s">
        <v>3744</v>
      </c>
      <c r="H14" t="s">
        <v>3745</v>
      </c>
      <c r="I14" t="str">
        <f t="shared" si="0"/>
        <v>7963</v>
      </c>
      <c r="J14">
        <v>2021</v>
      </c>
      <c r="K14">
        <v>81922949</v>
      </c>
      <c r="L14" t="s">
        <v>3713</v>
      </c>
      <c r="M14" t="s">
        <v>5110</v>
      </c>
      <c r="N14">
        <v>6.3668700740007003</v>
      </c>
      <c r="O14">
        <v>52.7591405496091</v>
      </c>
      <c r="R14">
        <v>2021</v>
      </c>
      <c r="S14">
        <f t="shared" si="1"/>
        <v>40</v>
      </c>
      <c r="T14">
        <f t="shared" si="2"/>
        <v>541</v>
      </c>
    </row>
    <row r="15" spans="1:20">
      <c r="A15">
        <v>14</v>
      </c>
      <c r="B15" t="s">
        <v>23</v>
      </c>
      <c r="C15" t="s">
        <v>23</v>
      </c>
      <c r="D15" t="s">
        <v>58</v>
      </c>
      <c r="E15" t="str" cm="1">
        <f t="array" ref="E15">INDEX(municipalities!B:B, MATCH(D15,municipalities!C:C,0),0)</f>
        <v>GM1690</v>
      </c>
      <c r="F15" t="s">
        <v>3746</v>
      </c>
      <c r="G15" t="s">
        <v>3747</v>
      </c>
      <c r="H15" t="s">
        <v>3748</v>
      </c>
      <c r="I15" t="str">
        <f t="shared" si="0"/>
        <v>7961</v>
      </c>
      <c r="J15">
        <v>2018</v>
      </c>
      <c r="K15">
        <v>70963193</v>
      </c>
      <c r="L15" t="s">
        <v>3713</v>
      </c>
      <c r="M15" t="s">
        <v>5111</v>
      </c>
      <c r="N15">
        <v>6.2690531185370002</v>
      </c>
      <c r="O15">
        <v>52.732666738463003</v>
      </c>
      <c r="R15">
        <v>2022</v>
      </c>
      <c r="S15">
        <f t="shared" si="1"/>
        <v>23</v>
      </c>
      <c r="T15">
        <f t="shared" si="2"/>
        <v>564</v>
      </c>
    </row>
    <row r="16" spans="1:20">
      <c r="A16">
        <v>15</v>
      </c>
      <c r="B16" t="s">
        <v>23</v>
      </c>
      <c r="C16" t="s">
        <v>23</v>
      </c>
      <c r="D16" t="s">
        <v>2464</v>
      </c>
      <c r="E16" t="str" cm="1">
        <f t="array" ref="E16">INDEX(municipalities!B:B, MATCH(D16,municipalities!C:C,0),0)</f>
        <v>GM0119</v>
      </c>
      <c r="F16" t="s">
        <v>3749</v>
      </c>
      <c r="G16" t="s">
        <v>3750</v>
      </c>
      <c r="H16" t="s">
        <v>3751</v>
      </c>
      <c r="I16" t="str">
        <f t="shared" si="0"/>
        <v>7948</v>
      </c>
      <c r="J16">
        <v>2018</v>
      </c>
      <c r="K16">
        <v>71205519</v>
      </c>
      <c r="L16" t="s">
        <v>3713</v>
      </c>
      <c r="M16" t="s">
        <v>5112</v>
      </c>
      <c r="N16">
        <v>6.1618625501151998</v>
      </c>
      <c r="O16">
        <v>52.735778358940998</v>
      </c>
      <c r="R16">
        <v>2023</v>
      </c>
      <c r="S16">
        <f t="shared" si="1"/>
        <v>11</v>
      </c>
      <c r="T16">
        <f t="shared" si="2"/>
        <v>575</v>
      </c>
    </row>
    <row r="17" spans="1:20">
      <c r="A17">
        <v>16</v>
      </c>
      <c r="B17" t="s">
        <v>23</v>
      </c>
      <c r="C17" t="s">
        <v>23</v>
      </c>
      <c r="D17" t="s">
        <v>2464</v>
      </c>
      <c r="E17" t="str" cm="1">
        <f t="array" ref="E17">INDEX(municipalities!B:B, MATCH(D17,municipalities!C:C,0),0)</f>
        <v>GM0119</v>
      </c>
      <c r="G17" t="s">
        <v>3752</v>
      </c>
      <c r="H17" t="s">
        <v>3753</v>
      </c>
      <c r="I17" t="str">
        <f t="shared" si="0"/>
        <v>7944</v>
      </c>
      <c r="J17">
        <v>2021</v>
      </c>
      <c r="K17">
        <v>84324252</v>
      </c>
      <c r="L17" t="s">
        <v>3713</v>
      </c>
      <c r="M17" t="s">
        <v>5113</v>
      </c>
      <c r="N17">
        <v>6.1794648575815003</v>
      </c>
      <c r="O17">
        <v>52.685546186610303</v>
      </c>
      <c r="R17">
        <v>2024</v>
      </c>
      <c r="S17">
        <f t="shared" si="1"/>
        <v>4</v>
      </c>
      <c r="T17">
        <f t="shared" si="2"/>
        <v>579</v>
      </c>
    </row>
    <row r="18" spans="1:20">
      <c r="A18">
        <v>17</v>
      </c>
      <c r="B18" t="s">
        <v>23</v>
      </c>
      <c r="C18" t="s">
        <v>23</v>
      </c>
      <c r="D18" t="s">
        <v>3094</v>
      </c>
      <c r="E18" t="str" cm="1">
        <f t="array" ref="E18">INDEX(municipalities!B:B, MATCH(D18,municipalities!C:C,0),0)</f>
        <v>GM0118</v>
      </c>
      <c r="F18" t="s">
        <v>3754</v>
      </c>
      <c r="G18" t="s">
        <v>3755</v>
      </c>
      <c r="H18" t="s">
        <v>3756</v>
      </c>
      <c r="I18" t="str">
        <f t="shared" si="0"/>
        <v>7933</v>
      </c>
      <c r="J18">
        <v>2021</v>
      </c>
      <c r="K18">
        <v>82252092</v>
      </c>
      <c r="L18" t="s">
        <v>3713</v>
      </c>
      <c r="M18" t="s">
        <v>5114</v>
      </c>
      <c r="N18">
        <v>6.4521037617074999</v>
      </c>
      <c r="O18">
        <v>52.776797827871597</v>
      </c>
    </row>
    <row r="19" spans="1:20">
      <c r="A19">
        <v>18</v>
      </c>
      <c r="B19" t="s">
        <v>23</v>
      </c>
      <c r="C19" t="s">
        <v>23</v>
      </c>
      <c r="D19" t="s">
        <v>58</v>
      </c>
      <c r="E19" t="str" cm="1">
        <f t="array" ref="E19">INDEX(municipalities!B:B, MATCH(D19,municipalities!C:C,0),0)</f>
        <v>GM1690</v>
      </c>
      <c r="F19" t="s">
        <v>68</v>
      </c>
      <c r="G19" t="s">
        <v>3757</v>
      </c>
      <c r="H19" t="s">
        <v>3758</v>
      </c>
      <c r="I19" t="str">
        <f t="shared" si="0"/>
        <v>7921</v>
      </c>
      <c r="J19">
        <v>2022</v>
      </c>
      <c r="K19">
        <v>85948365</v>
      </c>
      <c r="L19" t="s">
        <v>3713</v>
      </c>
      <c r="M19" t="s">
        <v>5115</v>
      </c>
      <c r="N19">
        <v>6.4191393391405001</v>
      </c>
      <c r="O19">
        <v>52.662426632587497</v>
      </c>
    </row>
    <row r="20" spans="1:20">
      <c r="A20">
        <v>19</v>
      </c>
      <c r="B20" t="s">
        <v>23</v>
      </c>
      <c r="C20" t="s">
        <v>23</v>
      </c>
      <c r="D20" t="s">
        <v>58</v>
      </c>
      <c r="E20" t="str" cm="1">
        <f t="array" ref="E20">INDEX(municipalities!B:B, MATCH(D20,municipalities!C:C,0),0)</f>
        <v>GM1690</v>
      </c>
      <c r="F20" t="s">
        <v>68</v>
      </c>
      <c r="G20" t="s">
        <v>3759</v>
      </c>
      <c r="H20" t="s">
        <v>3760</v>
      </c>
      <c r="I20" t="str">
        <f t="shared" si="0"/>
        <v>7921</v>
      </c>
      <c r="J20">
        <v>2012</v>
      </c>
      <c r="K20">
        <v>55395244</v>
      </c>
      <c r="L20" t="s">
        <v>3713</v>
      </c>
      <c r="M20" t="s">
        <v>5115</v>
      </c>
      <c r="N20">
        <v>6.4191393391405001</v>
      </c>
      <c r="O20">
        <v>52.662426632587497</v>
      </c>
    </row>
    <row r="21" spans="1:20">
      <c r="A21">
        <v>20</v>
      </c>
      <c r="B21" t="s">
        <v>23</v>
      </c>
      <c r="C21" t="s">
        <v>23</v>
      </c>
      <c r="D21" t="s">
        <v>50</v>
      </c>
      <c r="E21" t="str" cm="1">
        <f t="array" ref="E21">INDEX(municipalities!B:B, MATCH(D21,municipalities!C:C,0),0)</f>
        <v>GM0109</v>
      </c>
      <c r="F21" t="s">
        <v>3761</v>
      </c>
      <c r="G21" t="s">
        <v>3762</v>
      </c>
      <c r="H21" t="s">
        <v>3763</v>
      </c>
      <c r="I21" t="str">
        <f t="shared" si="0"/>
        <v>7917</v>
      </c>
      <c r="J21">
        <v>2022</v>
      </c>
      <c r="K21">
        <v>87663872</v>
      </c>
      <c r="L21" t="s">
        <v>3713</v>
      </c>
      <c r="M21" t="s">
        <v>5116</v>
      </c>
      <c r="N21">
        <v>6.6195301803766</v>
      </c>
      <c r="O21">
        <v>52.736362779214197</v>
      </c>
    </row>
    <row r="22" spans="1:20">
      <c r="A22">
        <v>21</v>
      </c>
      <c r="B22" t="s">
        <v>23</v>
      </c>
      <c r="C22" t="s">
        <v>23</v>
      </c>
      <c r="D22" t="s">
        <v>3094</v>
      </c>
      <c r="E22" t="str" cm="1">
        <f t="array" ref="E22">INDEX(municipalities!B:B, MATCH(D22,municipalities!C:C,0),0)</f>
        <v>GM0118</v>
      </c>
      <c r="F22" t="s">
        <v>3095</v>
      </c>
      <c r="G22" t="s">
        <v>3764</v>
      </c>
      <c r="H22" t="s">
        <v>3765</v>
      </c>
      <c r="I22" t="str">
        <f t="shared" si="0"/>
        <v>7916</v>
      </c>
      <c r="J22">
        <v>2021</v>
      </c>
      <c r="K22">
        <v>84712678</v>
      </c>
      <c r="L22" t="s">
        <v>3713</v>
      </c>
      <c r="M22" t="s">
        <v>5117</v>
      </c>
      <c r="N22">
        <v>6.5723190324873997</v>
      </c>
      <c r="O22">
        <v>52.681113614577697</v>
      </c>
    </row>
    <row r="23" spans="1:20">
      <c r="A23">
        <v>22</v>
      </c>
      <c r="B23" t="s">
        <v>23</v>
      </c>
      <c r="C23" t="s">
        <v>23</v>
      </c>
      <c r="D23" t="s">
        <v>71</v>
      </c>
      <c r="E23" t="str" cm="1">
        <f t="array" ref="E23">INDEX(municipalities!B:B, MATCH(D23,municipalities!C:C,0),0)</f>
        <v>GM0114</v>
      </c>
      <c r="F23" t="s">
        <v>3766</v>
      </c>
      <c r="G23" t="s">
        <v>3767</v>
      </c>
      <c r="H23" t="s">
        <v>3768</v>
      </c>
      <c r="I23" t="str">
        <f t="shared" si="0"/>
        <v>7885</v>
      </c>
      <c r="J23">
        <v>2018</v>
      </c>
      <c r="K23">
        <v>71840605</v>
      </c>
      <c r="L23" t="s">
        <v>3713</v>
      </c>
      <c r="M23" t="s">
        <v>5118</v>
      </c>
      <c r="N23">
        <v>6.9650745708094002</v>
      </c>
      <c r="O23">
        <v>52.746808729761298</v>
      </c>
    </row>
    <row r="24" spans="1:20">
      <c r="A24">
        <v>23</v>
      </c>
      <c r="B24" t="s">
        <v>23</v>
      </c>
      <c r="C24" t="s">
        <v>23</v>
      </c>
      <c r="D24" t="s">
        <v>3381</v>
      </c>
      <c r="E24" t="str" cm="1">
        <f t="array" ref="E24">INDEX(municipalities!B:B, MATCH(D24,municipalities!C:C,0),0)</f>
        <v>GM1681</v>
      </c>
      <c r="F24" t="s">
        <v>3769</v>
      </c>
      <c r="G24" t="s">
        <v>3770</v>
      </c>
      <c r="H24" t="s">
        <v>3771</v>
      </c>
      <c r="I24" t="str">
        <f t="shared" si="0"/>
        <v>7872</v>
      </c>
      <c r="J24">
        <v>2019</v>
      </c>
      <c r="K24">
        <v>75637286</v>
      </c>
      <c r="L24" t="s">
        <v>3713</v>
      </c>
      <c r="M24" t="s">
        <v>5119</v>
      </c>
      <c r="N24">
        <v>6.8865564320679997</v>
      </c>
      <c r="O24">
        <v>52.843076062210798</v>
      </c>
    </row>
    <row r="25" spans="1:20">
      <c r="A25">
        <v>24</v>
      </c>
      <c r="B25" t="s">
        <v>23</v>
      </c>
      <c r="C25" t="s">
        <v>23</v>
      </c>
      <c r="D25" t="s">
        <v>50</v>
      </c>
      <c r="E25" t="str" cm="1">
        <f t="array" ref="E25">INDEX(municipalities!B:B, MATCH(D25,municipalities!C:C,0),0)</f>
        <v>GM0109</v>
      </c>
      <c r="F25" t="s">
        <v>51</v>
      </c>
      <c r="G25" t="s">
        <v>3772</v>
      </c>
      <c r="H25" t="s">
        <v>3773</v>
      </c>
      <c r="I25" t="str">
        <f t="shared" si="0"/>
        <v>7863</v>
      </c>
      <c r="J25">
        <v>2018</v>
      </c>
      <c r="K25">
        <v>72678518</v>
      </c>
      <c r="L25" t="s">
        <v>3713</v>
      </c>
      <c r="M25" t="s">
        <v>5120</v>
      </c>
      <c r="N25">
        <v>6.6804923015659003</v>
      </c>
      <c r="O25">
        <v>52.745564089365502</v>
      </c>
    </row>
    <row r="26" spans="1:20">
      <c r="A26">
        <v>25</v>
      </c>
      <c r="B26" t="s">
        <v>23</v>
      </c>
      <c r="C26" t="s">
        <v>23</v>
      </c>
      <c r="D26" t="s">
        <v>50</v>
      </c>
      <c r="E26" t="str" cm="1">
        <f t="array" ref="E26">INDEX(municipalities!B:B, MATCH(D26,municipalities!C:C,0),0)</f>
        <v>GM0109</v>
      </c>
      <c r="F26" t="s">
        <v>3774</v>
      </c>
      <c r="G26" t="s">
        <v>3775</v>
      </c>
      <c r="H26" t="s">
        <v>3776</v>
      </c>
      <c r="I26" t="str">
        <f t="shared" si="0"/>
        <v>7849</v>
      </c>
      <c r="J26">
        <v>2023</v>
      </c>
      <c r="K26">
        <v>9040993</v>
      </c>
      <c r="L26" t="s">
        <v>3713</v>
      </c>
      <c r="M26" t="s">
        <v>5121</v>
      </c>
      <c r="N26">
        <v>6.7354328696163002</v>
      </c>
      <c r="O26">
        <v>52.8637467428644</v>
      </c>
    </row>
    <row r="27" spans="1:20">
      <c r="A27">
        <v>26</v>
      </c>
      <c r="B27" t="s">
        <v>23</v>
      </c>
      <c r="C27" t="s">
        <v>23</v>
      </c>
      <c r="D27" t="s">
        <v>71</v>
      </c>
      <c r="E27" t="str" cm="1">
        <f t="array" ref="E27">INDEX(municipalities!B:B, MATCH(D27,municipalities!C:C,0),0)</f>
        <v>GM0114</v>
      </c>
      <c r="G27" t="s">
        <v>3777</v>
      </c>
      <c r="H27" t="s">
        <v>3778</v>
      </c>
      <c r="I27" t="str">
        <f t="shared" si="0"/>
        <v>7814</v>
      </c>
      <c r="J27">
        <v>2017</v>
      </c>
      <c r="K27">
        <v>70186855</v>
      </c>
      <c r="L27" t="s">
        <v>3713</v>
      </c>
      <c r="M27" t="s">
        <v>5122</v>
      </c>
      <c r="N27">
        <v>6.8778801241998</v>
      </c>
      <c r="O27">
        <v>52.7884350281509</v>
      </c>
    </row>
    <row r="28" spans="1:20">
      <c r="A28">
        <v>27</v>
      </c>
      <c r="B28" t="s">
        <v>87</v>
      </c>
      <c r="C28" t="s">
        <v>87</v>
      </c>
      <c r="D28" t="s">
        <v>104</v>
      </c>
      <c r="E28" t="str" cm="1">
        <f t="array" ref="E28">INDEX(municipalities!B:B, MATCH(D28,municipalities!C:C,0),0)</f>
        <v>GM0171</v>
      </c>
      <c r="F28" t="s">
        <v>3779</v>
      </c>
      <c r="G28" t="s">
        <v>3780</v>
      </c>
      <c r="H28" t="s">
        <v>3781</v>
      </c>
      <c r="I28" t="str">
        <f t="shared" si="0"/>
        <v>8314</v>
      </c>
      <c r="J28">
        <v>2014</v>
      </c>
      <c r="K28">
        <v>62136542</v>
      </c>
      <c r="L28" t="s">
        <v>3713</v>
      </c>
      <c r="M28" t="s">
        <v>5123</v>
      </c>
      <c r="N28">
        <v>5.7572130842940998</v>
      </c>
      <c r="O28">
        <v>52.770965304806197</v>
      </c>
    </row>
    <row r="29" spans="1:20">
      <c r="A29">
        <v>28</v>
      </c>
      <c r="B29" t="s">
        <v>87</v>
      </c>
      <c r="C29" t="s">
        <v>87</v>
      </c>
      <c r="D29" t="s">
        <v>104</v>
      </c>
      <c r="E29" t="str" cm="1">
        <f t="array" ref="E29">INDEX(municipalities!B:B, MATCH(D29,municipalities!C:C,0),0)</f>
        <v>GM0171</v>
      </c>
      <c r="F29" t="s">
        <v>105</v>
      </c>
      <c r="G29" t="s">
        <v>3782</v>
      </c>
      <c r="H29" t="s">
        <v>3783</v>
      </c>
      <c r="I29" t="str">
        <f t="shared" si="0"/>
        <v>8308</v>
      </c>
      <c r="J29">
        <v>2016</v>
      </c>
      <c r="K29">
        <v>67239072</v>
      </c>
      <c r="L29" t="s">
        <v>3713</v>
      </c>
      <c r="M29" t="s">
        <v>5124</v>
      </c>
      <c r="N29">
        <v>5.7152372447518998</v>
      </c>
      <c r="O29">
        <v>52.640312783315501</v>
      </c>
    </row>
    <row r="30" spans="1:20">
      <c r="A30">
        <v>29</v>
      </c>
      <c r="B30" t="s">
        <v>87</v>
      </c>
      <c r="C30" t="s">
        <v>87</v>
      </c>
      <c r="D30" t="s">
        <v>3784</v>
      </c>
      <c r="E30" t="str" cm="1">
        <f t="array" ref="E30">INDEX(municipalities!B:B, MATCH(D30,municipalities!C:C,0),0)</f>
        <v>GM0303</v>
      </c>
      <c r="F30" t="s">
        <v>3785</v>
      </c>
      <c r="G30" t="s">
        <v>3786</v>
      </c>
      <c r="H30" t="s">
        <v>3787</v>
      </c>
      <c r="I30" t="str">
        <f t="shared" si="0"/>
        <v>8256</v>
      </c>
      <c r="J30">
        <v>2021</v>
      </c>
      <c r="K30">
        <v>82362297</v>
      </c>
      <c r="L30" t="s">
        <v>3713</v>
      </c>
      <c r="M30" t="s">
        <v>5125</v>
      </c>
      <c r="N30">
        <v>5.6804685814136002</v>
      </c>
      <c r="O30">
        <v>52.447837431814001</v>
      </c>
    </row>
    <row r="31" spans="1:20">
      <c r="A31">
        <v>30</v>
      </c>
      <c r="B31" t="s">
        <v>87</v>
      </c>
      <c r="C31" t="s">
        <v>87</v>
      </c>
      <c r="D31" t="s">
        <v>118</v>
      </c>
      <c r="E31" t="str" cm="1">
        <f t="array" ref="E31">INDEX(municipalities!B:B, MATCH(D31,municipalities!C:C,0),0)</f>
        <v>GM0050</v>
      </c>
      <c r="G31" t="s">
        <v>3788</v>
      </c>
      <c r="H31" t="s">
        <v>3789</v>
      </c>
      <c r="I31" t="str">
        <f t="shared" si="0"/>
        <v>3898</v>
      </c>
      <c r="J31">
        <v>2017</v>
      </c>
      <c r="K31">
        <v>68050488</v>
      </c>
      <c r="L31" t="s">
        <v>3713</v>
      </c>
      <c r="M31" t="s">
        <v>5126</v>
      </c>
      <c r="N31">
        <v>5.5741289111703001</v>
      </c>
      <c r="O31">
        <v>52.381871182529203</v>
      </c>
    </row>
    <row r="32" spans="1:20">
      <c r="A32">
        <v>31</v>
      </c>
      <c r="B32" t="s">
        <v>87</v>
      </c>
      <c r="C32" t="s">
        <v>87</v>
      </c>
      <c r="D32" t="s">
        <v>118</v>
      </c>
      <c r="E32" t="str" cm="1">
        <f t="array" ref="E32">INDEX(municipalities!B:B, MATCH(D32,municipalities!C:C,0),0)</f>
        <v>GM0050</v>
      </c>
      <c r="G32" t="s">
        <v>3790</v>
      </c>
      <c r="H32" t="s">
        <v>3791</v>
      </c>
      <c r="I32" t="str">
        <f t="shared" si="0"/>
        <v>3894</v>
      </c>
      <c r="J32">
        <v>2011</v>
      </c>
      <c r="K32">
        <v>52333744</v>
      </c>
      <c r="L32" t="s">
        <v>3713</v>
      </c>
      <c r="M32" t="s">
        <v>5127</v>
      </c>
      <c r="N32">
        <v>5.5303326626515004</v>
      </c>
      <c r="O32">
        <v>52.346746212059401</v>
      </c>
    </row>
    <row r="33" spans="1:15">
      <c r="A33">
        <v>32</v>
      </c>
      <c r="B33" t="s">
        <v>87</v>
      </c>
      <c r="C33" t="s">
        <v>87</v>
      </c>
      <c r="D33" t="s">
        <v>118</v>
      </c>
      <c r="E33" t="str" cm="1">
        <f t="array" ref="E33">INDEX(municipalities!B:B, MATCH(D33,municipalities!C:C,0),0)</f>
        <v>GM0050</v>
      </c>
      <c r="G33" t="s">
        <v>3792</v>
      </c>
      <c r="H33" t="s">
        <v>3793</v>
      </c>
      <c r="I33" t="str">
        <f t="shared" si="0"/>
        <v>3893</v>
      </c>
      <c r="J33">
        <v>2023</v>
      </c>
      <c r="K33">
        <v>90474619</v>
      </c>
      <c r="L33" t="s">
        <v>3713</v>
      </c>
      <c r="M33" t="s">
        <v>5128</v>
      </c>
      <c r="N33">
        <v>5.5179611522782004</v>
      </c>
      <c r="O33">
        <v>52.335372778033701</v>
      </c>
    </row>
    <row r="34" spans="1:15">
      <c r="A34">
        <v>33</v>
      </c>
      <c r="B34" t="s">
        <v>87</v>
      </c>
      <c r="C34" t="s">
        <v>87</v>
      </c>
      <c r="D34" t="s">
        <v>88</v>
      </c>
      <c r="E34" t="str" cm="1">
        <f t="array" ref="E34">INDEX(municipalities!B:B, MATCH(D34,municipalities!C:C,0),0)</f>
        <v>GM0034</v>
      </c>
      <c r="G34" t="s">
        <v>3794</v>
      </c>
      <c r="H34" t="s">
        <v>3795</v>
      </c>
      <c r="I34" t="str">
        <f t="shared" si="0"/>
        <v>1351</v>
      </c>
      <c r="J34">
        <v>2015</v>
      </c>
      <c r="K34">
        <v>62659928</v>
      </c>
      <c r="L34" t="s">
        <v>3713</v>
      </c>
      <c r="M34" t="s">
        <v>5129</v>
      </c>
      <c r="N34">
        <v>5.2168286926196004</v>
      </c>
      <c r="O34">
        <v>52.3491155699544</v>
      </c>
    </row>
    <row r="35" spans="1:15">
      <c r="A35">
        <v>34</v>
      </c>
      <c r="B35" t="s">
        <v>87</v>
      </c>
      <c r="C35" t="s">
        <v>87</v>
      </c>
      <c r="D35" t="s">
        <v>88</v>
      </c>
      <c r="E35" t="str" cm="1">
        <f t="array" ref="E35">INDEX(municipalities!B:B, MATCH(D35,municipalities!C:C,0),0)</f>
        <v>GM0034</v>
      </c>
      <c r="G35" t="s">
        <v>3796</v>
      </c>
      <c r="H35" t="s">
        <v>3797</v>
      </c>
      <c r="I35" t="str">
        <f t="shared" si="0"/>
        <v>1328</v>
      </c>
      <c r="J35">
        <v>2012</v>
      </c>
      <c r="K35">
        <v>55061826</v>
      </c>
      <c r="L35" t="s">
        <v>3713</v>
      </c>
      <c r="M35" t="s">
        <v>5130</v>
      </c>
      <c r="N35">
        <v>5.2647136166593</v>
      </c>
      <c r="O35">
        <v>52.374145062440597</v>
      </c>
    </row>
    <row r="36" spans="1:15">
      <c r="A36">
        <v>35</v>
      </c>
      <c r="B36" t="s">
        <v>126</v>
      </c>
      <c r="C36" t="s">
        <v>126</v>
      </c>
      <c r="D36" t="s">
        <v>207</v>
      </c>
      <c r="E36" t="str" cm="1">
        <f t="array" ref="E36">INDEX(municipalities!B:B, MATCH(D36,municipalities!C:C,0),0)</f>
        <v>GM1970</v>
      </c>
      <c r="F36" t="s">
        <v>3798</v>
      </c>
      <c r="G36" t="s">
        <v>3799</v>
      </c>
      <c r="H36" t="s">
        <v>3800</v>
      </c>
      <c r="I36" t="str">
        <f t="shared" si="0"/>
        <v>9298</v>
      </c>
      <c r="J36">
        <v>2019</v>
      </c>
      <c r="K36">
        <v>75274612</v>
      </c>
      <c r="L36" t="s">
        <v>3713</v>
      </c>
      <c r="M36" t="s">
        <v>5131</v>
      </c>
      <c r="N36">
        <v>6.0706118858932001</v>
      </c>
      <c r="O36">
        <v>53.265972719048598</v>
      </c>
    </row>
    <row r="37" spans="1:15">
      <c r="A37">
        <v>36</v>
      </c>
      <c r="B37" t="s">
        <v>126</v>
      </c>
      <c r="C37" t="s">
        <v>126</v>
      </c>
      <c r="D37" t="s">
        <v>207</v>
      </c>
      <c r="E37" t="str" cm="1">
        <f t="array" ref="E37">INDEX(municipalities!B:B, MATCH(D37,municipalities!C:C,0),0)</f>
        <v>GM1970</v>
      </c>
      <c r="F37" t="s">
        <v>221</v>
      </c>
      <c r="G37" t="s">
        <v>3801</v>
      </c>
      <c r="H37" t="s">
        <v>3802</v>
      </c>
      <c r="I37" t="str">
        <f t="shared" si="0"/>
        <v>9295</v>
      </c>
      <c r="J37">
        <v>2015</v>
      </c>
      <c r="K37">
        <v>61854476</v>
      </c>
      <c r="L37" t="s">
        <v>3713</v>
      </c>
      <c r="M37" t="s">
        <v>5132</v>
      </c>
      <c r="N37">
        <v>6.0891775383473998</v>
      </c>
      <c r="O37">
        <v>53.303975252353403</v>
      </c>
    </row>
    <row r="38" spans="1:15">
      <c r="A38">
        <v>37</v>
      </c>
      <c r="B38" t="s">
        <v>126</v>
      </c>
      <c r="C38" t="s">
        <v>126</v>
      </c>
      <c r="D38" t="s">
        <v>127</v>
      </c>
      <c r="E38" t="str" cm="1">
        <f t="array" ref="E38">INDEX(municipalities!B:B, MATCH(D38,municipalities!C:C,0),0)</f>
        <v>GM0059</v>
      </c>
      <c r="F38" t="s">
        <v>128</v>
      </c>
      <c r="G38" t="s">
        <v>3803</v>
      </c>
      <c r="H38" t="s">
        <v>3804</v>
      </c>
      <c r="I38" t="str">
        <f t="shared" si="0"/>
        <v>9285</v>
      </c>
      <c r="J38">
        <v>2017</v>
      </c>
      <c r="K38">
        <v>68190700</v>
      </c>
      <c r="L38" t="s">
        <v>3713</v>
      </c>
      <c r="M38" t="s">
        <v>5133</v>
      </c>
      <c r="N38">
        <v>6.1574034475515003</v>
      </c>
      <c r="O38">
        <v>53.249893704886503</v>
      </c>
    </row>
    <row r="39" spans="1:15">
      <c r="A39">
        <v>38</v>
      </c>
      <c r="B39" t="s">
        <v>126</v>
      </c>
      <c r="C39" t="s">
        <v>126</v>
      </c>
      <c r="D39" t="s">
        <v>127</v>
      </c>
      <c r="E39" t="str" cm="1">
        <f t="array" ref="E39">INDEX(municipalities!B:B, MATCH(D39,municipalities!C:C,0),0)</f>
        <v>GM0059</v>
      </c>
      <c r="F39" t="s">
        <v>3805</v>
      </c>
      <c r="G39" t="s">
        <v>3806</v>
      </c>
      <c r="H39" t="s">
        <v>3807</v>
      </c>
      <c r="I39" t="str">
        <f t="shared" si="0"/>
        <v>9281</v>
      </c>
      <c r="J39">
        <v>2016</v>
      </c>
      <c r="K39">
        <v>65531450</v>
      </c>
      <c r="L39" t="s">
        <v>3713</v>
      </c>
      <c r="M39" t="s">
        <v>5134</v>
      </c>
      <c r="N39">
        <v>6.1300451681721997</v>
      </c>
      <c r="O39">
        <v>53.185790276090998</v>
      </c>
    </row>
    <row r="40" spans="1:15">
      <c r="A40">
        <v>39</v>
      </c>
      <c r="B40" t="s">
        <v>126</v>
      </c>
      <c r="C40" t="s">
        <v>126</v>
      </c>
      <c r="D40" t="s">
        <v>142</v>
      </c>
      <c r="E40" t="str" cm="1">
        <f t="array" ref="E40">INDEX(municipalities!B:B, MATCH(D40,municipalities!C:C,0),0)</f>
        <v>GM1891</v>
      </c>
      <c r="F40" t="s">
        <v>3808</v>
      </c>
      <c r="G40" t="s">
        <v>3809</v>
      </c>
      <c r="H40" t="s">
        <v>3810</v>
      </c>
      <c r="I40" t="str">
        <f t="shared" si="0"/>
        <v>9269</v>
      </c>
      <c r="J40">
        <v>2022</v>
      </c>
      <c r="K40">
        <v>85472638</v>
      </c>
      <c r="L40" t="s">
        <v>3713</v>
      </c>
      <c r="M40" t="s">
        <v>5135</v>
      </c>
      <c r="N40">
        <v>5.9732520325139999</v>
      </c>
      <c r="O40">
        <v>53.245876688281903</v>
      </c>
    </row>
    <row r="41" spans="1:15">
      <c r="A41">
        <v>40</v>
      </c>
      <c r="B41" t="s">
        <v>126</v>
      </c>
      <c r="C41" t="s">
        <v>126</v>
      </c>
      <c r="D41" t="s">
        <v>282</v>
      </c>
      <c r="E41" t="str" cm="1">
        <f t="array" ref="E41">INDEX(municipalities!B:B, MATCH(D41,municipalities!C:C,0),0)</f>
        <v>GM0737</v>
      </c>
      <c r="F41" t="s">
        <v>2858</v>
      </c>
      <c r="G41" t="s">
        <v>3811</v>
      </c>
      <c r="H41" t="s">
        <v>3812</v>
      </c>
      <c r="I41" t="str">
        <f t="shared" si="0"/>
        <v>9263</v>
      </c>
      <c r="J41">
        <v>2014</v>
      </c>
      <c r="K41">
        <v>61785423</v>
      </c>
      <c r="L41" t="s">
        <v>3713</v>
      </c>
      <c r="M41" t="s">
        <v>5136</v>
      </c>
      <c r="N41">
        <v>5.9642641879365002</v>
      </c>
      <c r="O41">
        <v>53.1619535205189</v>
      </c>
    </row>
    <row r="42" spans="1:15">
      <c r="A42">
        <v>41</v>
      </c>
      <c r="B42" t="s">
        <v>126</v>
      </c>
      <c r="C42" t="s">
        <v>126</v>
      </c>
      <c r="D42" t="s">
        <v>282</v>
      </c>
      <c r="E42" t="str" cm="1">
        <f t="array" ref="E42">INDEX(municipalities!B:B, MATCH(D42,municipalities!C:C,0),0)</f>
        <v>GM0737</v>
      </c>
      <c r="F42" t="s">
        <v>283</v>
      </c>
      <c r="G42" t="s">
        <v>3813</v>
      </c>
      <c r="H42" t="s">
        <v>3814</v>
      </c>
      <c r="I42" t="str">
        <f t="shared" si="0"/>
        <v>9261</v>
      </c>
      <c r="J42">
        <v>2019</v>
      </c>
      <c r="K42">
        <v>74997378</v>
      </c>
      <c r="L42" t="s">
        <v>3713</v>
      </c>
      <c r="M42" t="s">
        <v>5137</v>
      </c>
      <c r="N42">
        <v>6.0711406090417004</v>
      </c>
      <c r="O42">
        <v>53.176977866099499</v>
      </c>
    </row>
    <row r="43" spans="1:15">
      <c r="A43">
        <v>42</v>
      </c>
      <c r="B43" t="s">
        <v>126</v>
      </c>
      <c r="C43" t="s">
        <v>126</v>
      </c>
      <c r="D43" t="s">
        <v>282</v>
      </c>
      <c r="E43" t="str" cm="1">
        <f t="array" ref="E43">INDEX(municipalities!B:B, MATCH(D43,municipalities!C:C,0),0)</f>
        <v>GM0737</v>
      </c>
      <c r="F43" t="s">
        <v>3815</v>
      </c>
      <c r="G43" t="s">
        <v>3816</v>
      </c>
      <c r="H43" t="s">
        <v>3817</v>
      </c>
      <c r="I43" t="str">
        <f t="shared" si="0"/>
        <v>9251</v>
      </c>
      <c r="J43">
        <v>2020</v>
      </c>
      <c r="K43">
        <v>80181848</v>
      </c>
      <c r="L43" t="s">
        <v>3713</v>
      </c>
      <c r="M43" t="s">
        <v>5138</v>
      </c>
      <c r="N43">
        <v>5.9963467107254997</v>
      </c>
      <c r="O43">
        <v>53.200048493558697</v>
      </c>
    </row>
    <row r="44" spans="1:15">
      <c r="A44">
        <v>43</v>
      </c>
      <c r="B44" t="s">
        <v>126</v>
      </c>
      <c r="C44" t="s">
        <v>126</v>
      </c>
      <c r="D44" t="s">
        <v>238</v>
      </c>
      <c r="E44" t="str" cm="1">
        <f t="array" ref="E44">INDEX(municipalities!B:B, MATCH(D44,municipalities!C:C,0),0)</f>
        <v>GM0086</v>
      </c>
      <c r="F44" t="s">
        <v>2845</v>
      </c>
      <c r="G44" t="s">
        <v>3818</v>
      </c>
      <c r="H44" t="s">
        <v>3819</v>
      </c>
      <c r="I44" t="str">
        <f t="shared" si="0"/>
        <v>9245</v>
      </c>
      <c r="J44">
        <v>2015</v>
      </c>
      <c r="K44">
        <v>62893327</v>
      </c>
      <c r="L44" t="s">
        <v>3713</v>
      </c>
      <c r="M44" t="s">
        <v>5139</v>
      </c>
      <c r="N44">
        <v>5.9884062312986996</v>
      </c>
      <c r="O44">
        <v>53.066393953110797</v>
      </c>
    </row>
    <row r="45" spans="1:15">
      <c r="A45">
        <v>44</v>
      </c>
      <c r="B45" t="s">
        <v>126</v>
      </c>
      <c r="C45" t="s">
        <v>126</v>
      </c>
      <c r="D45" t="s">
        <v>238</v>
      </c>
      <c r="E45" t="str" cm="1">
        <f t="array" ref="E45">INDEX(municipalities!B:B, MATCH(D45,municipalities!C:C,0),0)</f>
        <v>GM0086</v>
      </c>
      <c r="F45" t="s">
        <v>239</v>
      </c>
      <c r="G45" t="s">
        <v>3820</v>
      </c>
      <c r="H45" t="s">
        <v>3821</v>
      </c>
      <c r="I45" t="str">
        <f t="shared" si="0"/>
        <v>9243</v>
      </c>
      <c r="J45">
        <v>2020</v>
      </c>
      <c r="K45">
        <v>78394678</v>
      </c>
      <c r="L45" t="s">
        <v>3713</v>
      </c>
      <c r="M45" t="s">
        <v>5140</v>
      </c>
      <c r="N45">
        <v>6.2723303532696004</v>
      </c>
      <c r="O45">
        <v>53.077666900885198</v>
      </c>
    </row>
    <row r="46" spans="1:15">
      <c r="A46">
        <v>45</v>
      </c>
      <c r="B46" t="s">
        <v>126</v>
      </c>
      <c r="C46" t="s">
        <v>126</v>
      </c>
      <c r="D46" t="s">
        <v>238</v>
      </c>
      <c r="E46" t="str" cm="1">
        <f t="array" ref="E46">INDEX(municipalities!B:B, MATCH(D46,municipalities!C:C,0),0)</f>
        <v>GM0086</v>
      </c>
      <c r="F46" t="s">
        <v>242</v>
      </c>
      <c r="G46" t="s">
        <v>3822</v>
      </c>
      <c r="H46" t="s">
        <v>3823</v>
      </c>
      <c r="I46" t="str">
        <f t="shared" si="0"/>
        <v>9241</v>
      </c>
      <c r="J46">
        <v>2015</v>
      </c>
      <c r="K46">
        <v>64579131</v>
      </c>
      <c r="L46" t="s">
        <v>3713</v>
      </c>
      <c r="M46" t="s">
        <v>5141</v>
      </c>
      <c r="N46">
        <v>6.1943087319967001</v>
      </c>
      <c r="O46">
        <v>53.052119750708201</v>
      </c>
    </row>
    <row r="47" spans="1:15">
      <c r="A47">
        <v>46</v>
      </c>
      <c r="B47" t="s">
        <v>126</v>
      </c>
      <c r="C47" t="s">
        <v>126</v>
      </c>
      <c r="D47" t="s">
        <v>245</v>
      </c>
      <c r="E47" t="str" cm="1">
        <f t="array" ref="E47">INDEX(municipalities!B:B, MATCH(D47,municipalities!C:C,0),0)</f>
        <v>GM0088</v>
      </c>
      <c r="F47" t="s">
        <v>245</v>
      </c>
      <c r="G47" t="s">
        <v>3824</v>
      </c>
      <c r="H47" t="s">
        <v>3825</v>
      </c>
      <c r="I47" t="str">
        <f t="shared" si="0"/>
        <v>9166</v>
      </c>
      <c r="J47">
        <v>2014</v>
      </c>
      <c r="K47">
        <v>60948000</v>
      </c>
      <c r="L47" t="s">
        <v>3713</v>
      </c>
      <c r="M47" t="s">
        <v>5142</v>
      </c>
      <c r="N47">
        <v>6.2325095502185999</v>
      </c>
      <c r="O47">
        <v>53.492597094239201</v>
      </c>
    </row>
    <row r="48" spans="1:15">
      <c r="A48">
        <v>47</v>
      </c>
      <c r="B48" t="s">
        <v>126</v>
      </c>
      <c r="C48" t="s">
        <v>126</v>
      </c>
      <c r="D48" t="s">
        <v>136</v>
      </c>
      <c r="E48" t="str" cm="1">
        <f t="array" ref="E48">INDEX(municipalities!B:B, MATCH(D48,municipalities!C:C,0),0)</f>
        <v>GM0060</v>
      </c>
      <c r="G48" t="s">
        <v>3826</v>
      </c>
      <c r="H48" t="s">
        <v>3827</v>
      </c>
      <c r="I48" t="str">
        <f t="shared" si="0"/>
        <v>9164</v>
      </c>
      <c r="J48">
        <v>2009</v>
      </c>
      <c r="K48">
        <v>1146615</v>
      </c>
      <c r="L48" t="s">
        <v>3713</v>
      </c>
      <c r="M48" t="s">
        <v>5143</v>
      </c>
      <c r="N48">
        <v>5.8588561878179002</v>
      </c>
      <c r="O48">
        <v>53.455944259334302</v>
      </c>
    </row>
    <row r="49" spans="1:15">
      <c r="A49">
        <v>48</v>
      </c>
      <c r="B49" t="s">
        <v>126</v>
      </c>
      <c r="C49" t="s">
        <v>126</v>
      </c>
      <c r="D49" t="s">
        <v>207</v>
      </c>
      <c r="E49" t="str" cm="1">
        <f t="array" ref="E49">INDEX(municipalities!B:B, MATCH(D49,municipalities!C:C,0),0)</f>
        <v>GM1970</v>
      </c>
      <c r="F49" t="s">
        <v>3828</v>
      </c>
      <c r="G49" t="s">
        <v>3829</v>
      </c>
      <c r="H49" t="s">
        <v>3830</v>
      </c>
      <c r="I49" t="str">
        <f t="shared" si="0"/>
        <v>9145</v>
      </c>
      <c r="J49">
        <v>2014</v>
      </c>
      <c r="K49">
        <v>60444002</v>
      </c>
      <c r="L49" t="s">
        <v>3713</v>
      </c>
      <c r="M49" t="s">
        <v>5144</v>
      </c>
      <c r="N49">
        <v>5.9652976024370998</v>
      </c>
      <c r="O49">
        <v>53.3826234832936</v>
      </c>
    </row>
    <row r="50" spans="1:15">
      <c r="A50">
        <v>49</v>
      </c>
      <c r="B50" t="s">
        <v>126</v>
      </c>
      <c r="C50" t="s">
        <v>126</v>
      </c>
      <c r="D50" t="s">
        <v>207</v>
      </c>
      <c r="E50" t="str" cm="1">
        <f t="array" ref="E50">INDEX(municipalities!B:B, MATCH(D50,municipalities!C:C,0),0)</f>
        <v>GM1970</v>
      </c>
      <c r="F50" t="s">
        <v>208</v>
      </c>
      <c r="G50" t="s">
        <v>3831</v>
      </c>
      <c r="H50" t="s">
        <v>3832</v>
      </c>
      <c r="I50" t="str">
        <f t="shared" si="0"/>
        <v>9133</v>
      </c>
      <c r="J50">
        <v>2018</v>
      </c>
      <c r="K50">
        <v>73176761</v>
      </c>
      <c r="L50" t="s">
        <v>3713</v>
      </c>
      <c r="M50" t="s">
        <v>5145</v>
      </c>
      <c r="N50">
        <v>6.1362450245630997</v>
      </c>
      <c r="O50">
        <v>53.377330242871999</v>
      </c>
    </row>
    <row r="51" spans="1:15">
      <c r="A51">
        <v>50</v>
      </c>
      <c r="B51" t="s">
        <v>126</v>
      </c>
      <c r="C51" t="s">
        <v>126</v>
      </c>
      <c r="D51" t="s">
        <v>207</v>
      </c>
      <c r="E51" t="str" cm="1">
        <f t="array" ref="E51">INDEX(municipalities!B:B, MATCH(D51,municipalities!C:C,0),0)</f>
        <v>GM1970</v>
      </c>
      <c r="F51" t="s">
        <v>3833</v>
      </c>
      <c r="G51" t="s">
        <v>3834</v>
      </c>
      <c r="H51" t="s">
        <v>3835</v>
      </c>
      <c r="I51" t="str">
        <f t="shared" si="0"/>
        <v>9123</v>
      </c>
      <c r="J51">
        <v>2013</v>
      </c>
      <c r="K51">
        <v>59357886</v>
      </c>
      <c r="L51" t="s">
        <v>3713</v>
      </c>
      <c r="M51" t="s">
        <v>5146</v>
      </c>
      <c r="N51">
        <v>6.0691683984509002</v>
      </c>
      <c r="O51">
        <v>53.360966939238899</v>
      </c>
    </row>
    <row r="52" spans="1:15">
      <c r="A52">
        <v>51</v>
      </c>
      <c r="B52" t="s">
        <v>126</v>
      </c>
      <c r="C52" t="s">
        <v>126</v>
      </c>
      <c r="D52" t="s">
        <v>179</v>
      </c>
      <c r="E52" t="str" cm="1">
        <f t="array" ref="E52">INDEX(municipalities!B:B, MATCH(D52,municipalities!C:C,0),0)</f>
        <v>GM0080</v>
      </c>
      <c r="F52" t="s">
        <v>2842</v>
      </c>
      <c r="G52" t="s">
        <v>3836</v>
      </c>
      <c r="H52" t="s">
        <v>3837</v>
      </c>
      <c r="I52" t="str">
        <f t="shared" si="0"/>
        <v>9084</v>
      </c>
      <c r="J52">
        <v>2016</v>
      </c>
      <c r="K52">
        <v>67063071</v>
      </c>
      <c r="L52" t="s">
        <v>3713</v>
      </c>
      <c r="M52" t="s">
        <v>5147</v>
      </c>
      <c r="N52">
        <v>5.8044618090108999</v>
      </c>
      <c r="O52">
        <v>53.178454684450003</v>
      </c>
    </row>
    <row r="53" spans="1:15">
      <c r="A53">
        <v>52</v>
      </c>
      <c r="B53" t="s">
        <v>126</v>
      </c>
      <c r="C53" t="s">
        <v>126</v>
      </c>
      <c r="D53" t="s">
        <v>304</v>
      </c>
      <c r="E53" t="str" cm="1">
        <f t="array" ref="E53">INDEX(municipalities!B:B, MATCH(D53,municipalities!C:C,0),0)</f>
        <v>GM1949</v>
      </c>
      <c r="F53" t="s">
        <v>3838</v>
      </c>
      <c r="G53" t="s">
        <v>3839</v>
      </c>
      <c r="H53" t="s">
        <v>3840</v>
      </c>
      <c r="I53" t="str">
        <f t="shared" si="0"/>
        <v>9076</v>
      </c>
      <c r="J53">
        <v>2014</v>
      </c>
      <c r="K53">
        <v>61586994</v>
      </c>
      <c r="L53" t="s">
        <v>3713</v>
      </c>
      <c r="M53" t="s">
        <v>5148</v>
      </c>
      <c r="N53">
        <v>5.6770432888234996</v>
      </c>
      <c r="O53">
        <v>53.296589034429402</v>
      </c>
    </row>
    <row r="54" spans="1:15">
      <c r="A54">
        <v>53</v>
      </c>
      <c r="B54" t="s">
        <v>126</v>
      </c>
      <c r="C54" t="s">
        <v>126</v>
      </c>
      <c r="D54" t="s">
        <v>207</v>
      </c>
      <c r="E54" t="str" cm="1">
        <f t="array" ref="E54">INDEX(municipalities!B:B, MATCH(D54,municipalities!C:C,0),0)</f>
        <v>GM1970</v>
      </c>
      <c r="F54" t="s">
        <v>214</v>
      </c>
      <c r="G54" t="s">
        <v>3841</v>
      </c>
      <c r="H54" t="s">
        <v>3842</v>
      </c>
      <c r="I54" t="str">
        <f t="shared" si="0"/>
        <v>9073</v>
      </c>
      <c r="J54">
        <v>2015</v>
      </c>
      <c r="K54">
        <v>63064022</v>
      </c>
      <c r="L54" t="s">
        <v>3713</v>
      </c>
      <c r="M54" t="s">
        <v>5149</v>
      </c>
      <c r="N54">
        <v>5.7821372207671002</v>
      </c>
      <c r="O54">
        <v>53.328717655499801</v>
      </c>
    </row>
    <row r="55" spans="1:15">
      <c r="A55">
        <v>54</v>
      </c>
      <c r="B55" t="s">
        <v>126</v>
      </c>
      <c r="C55" t="s">
        <v>126</v>
      </c>
      <c r="D55" t="s">
        <v>282</v>
      </c>
      <c r="E55" t="str" cm="1">
        <f t="array" ref="E55">INDEX(municipalities!B:B, MATCH(D55,municipalities!C:C,0),0)</f>
        <v>GM0737</v>
      </c>
      <c r="F55" t="s">
        <v>3843</v>
      </c>
      <c r="G55" t="s">
        <v>3844</v>
      </c>
      <c r="H55" t="s">
        <v>3845</v>
      </c>
      <c r="I55" t="str">
        <f t="shared" si="0"/>
        <v>9062</v>
      </c>
      <c r="J55">
        <v>2014</v>
      </c>
      <c r="K55">
        <v>59895829</v>
      </c>
      <c r="L55" t="s">
        <v>3713</v>
      </c>
      <c r="M55" t="s">
        <v>5150</v>
      </c>
      <c r="N55">
        <v>5.8893285079546001</v>
      </c>
      <c r="O55">
        <v>53.252528478834002</v>
      </c>
    </row>
    <row r="56" spans="1:15">
      <c r="A56">
        <v>55</v>
      </c>
      <c r="B56" t="s">
        <v>126</v>
      </c>
      <c r="C56" t="s">
        <v>126</v>
      </c>
      <c r="D56" t="s">
        <v>179</v>
      </c>
      <c r="E56" t="str" cm="1">
        <f t="array" ref="E56">INDEX(municipalities!B:B, MATCH(D56,municipalities!C:C,0),0)</f>
        <v>GM0080</v>
      </c>
      <c r="F56" t="s">
        <v>3846</v>
      </c>
      <c r="G56" t="s">
        <v>3847</v>
      </c>
      <c r="H56" t="s">
        <v>3848</v>
      </c>
      <c r="I56" t="str">
        <f t="shared" si="0"/>
        <v>9051</v>
      </c>
      <c r="J56">
        <v>2019</v>
      </c>
      <c r="K56">
        <v>74914367</v>
      </c>
      <c r="L56" t="s">
        <v>3713</v>
      </c>
      <c r="M56" t="s">
        <v>5151</v>
      </c>
      <c r="N56">
        <v>5.7773407354729001</v>
      </c>
      <c r="O56">
        <v>53.264995271636799</v>
      </c>
    </row>
    <row r="57" spans="1:15">
      <c r="A57">
        <v>56</v>
      </c>
      <c r="B57" t="s">
        <v>126</v>
      </c>
      <c r="C57" t="s">
        <v>126</v>
      </c>
      <c r="D57" t="s">
        <v>304</v>
      </c>
      <c r="E57" t="str" cm="1">
        <f t="array" ref="E57">INDEX(municipalities!B:B, MATCH(D57,municipalities!C:C,0),0)</f>
        <v>GM1949</v>
      </c>
      <c r="F57" t="s">
        <v>321</v>
      </c>
      <c r="G57" t="s">
        <v>3849</v>
      </c>
      <c r="H57" t="s">
        <v>3850</v>
      </c>
      <c r="I57" t="str">
        <f t="shared" si="0"/>
        <v>9043</v>
      </c>
      <c r="J57">
        <v>2016</v>
      </c>
      <c r="K57">
        <v>66285224</v>
      </c>
      <c r="L57" t="s">
        <v>3713</v>
      </c>
      <c r="M57" t="s">
        <v>5152</v>
      </c>
      <c r="N57">
        <v>5.6272139212613004</v>
      </c>
      <c r="O57">
        <v>53.247881026095001</v>
      </c>
    </row>
    <row r="58" spans="1:15">
      <c r="A58">
        <v>57</v>
      </c>
      <c r="B58" t="s">
        <v>126</v>
      </c>
      <c r="C58" t="s">
        <v>126</v>
      </c>
      <c r="D58" t="s">
        <v>304</v>
      </c>
      <c r="E58" t="str" cm="1">
        <f t="array" ref="E58">INDEX(municipalities!B:B, MATCH(D58,municipalities!C:C,0),0)</f>
        <v>GM1949</v>
      </c>
      <c r="F58" t="s">
        <v>330</v>
      </c>
      <c r="G58" t="s">
        <v>3851</v>
      </c>
      <c r="H58" t="s">
        <v>3852</v>
      </c>
      <c r="I58" t="str">
        <f t="shared" si="0"/>
        <v>9037</v>
      </c>
      <c r="J58">
        <v>2014</v>
      </c>
      <c r="K58">
        <v>60993049</v>
      </c>
      <c r="L58" t="s">
        <v>3713</v>
      </c>
      <c r="M58" t="s">
        <v>5153</v>
      </c>
      <c r="N58">
        <v>5.6221214785526001</v>
      </c>
      <c r="O58">
        <v>53.2188049430099</v>
      </c>
    </row>
    <row r="59" spans="1:15">
      <c r="A59">
        <v>58</v>
      </c>
      <c r="B59" t="s">
        <v>126</v>
      </c>
      <c r="C59" t="s">
        <v>126</v>
      </c>
      <c r="D59" t="s">
        <v>304</v>
      </c>
      <c r="E59" t="str" cm="1">
        <f t="array" ref="E59">INDEX(municipalities!B:B, MATCH(D59,municipalities!C:C,0),0)</f>
        <v>GM1949</v>
      </c>
      <c r="F59" t="s">
        <v>3853</v>
      </c>
      <c r="G59" t="s">
        <v>3854</v>
      </c>
      <c r="H59" t="s">
        <v>3855</v>
      </c>
      <c r="I59" t="str">
        <f t="shared" si="0"/>
        <v>9035</v>
      </c>
      <c r="J59">
        <v>2022</v>
      </c>
      <c r="K59">
        <v>86420615</v>
      </c>
      <c r="L59" t="s">
        <v>3713</v>
      </c>
      <c r="M59" t="s">
        <v>5154</v>
      </c>
      <c r="N59">
        <v>5.6466140578077004</v>
      </c>
      <c r="O59">
        <v>53.186330953357299</v>
      </c>
    </row>
    <row r="60" spans="1:15">
      <c r="A60">
        <v>59</v>
      </c>
      <c r="B60" t="s">
        <v>126</v>
      </c>
      <c r="C60" t="s">
        <v>126</v>
      </c>
      <c r="D60" t="s">
        <v>304</v>
      </c>
      <c r="E60" t="str" cm="1">
        <f t="array" ref="E60">INDEX(municipalities!B:B, MATCH(D60,municipalities!C:C,0),0)</f>
        <v>GM1949</v>
      </c>
      <c r="F60" t="s">
        <v>3856</v>
      </c>
      <c r="G60" t="s">
        <v>3857</v>
      </c>
      <c r="H60" t="s">
        <v>3858</v>
      </c>
      <c r="I60" t="str">
        <f t="shared" si="0"/>
        <v>9034</v>
      </c>
      <c r="J60">
        <v>2015</v>
      </c>
      <c r="K60">
        <v>64702871</v>
      </c>
      <c r="L60" t="s">
        <v>3713</v>
      </c>
      <c r="M60" t="s">
        <v>5155</v>
      </c>
      <c r="N60">
        <v>5.7160540337113002</v>
      </c>
      <c r="O60">
        <v>53.208733256895997</v>
      </c>
    </row>
    <row r="61" spans="1:15">
      <c r="A61">
        <v>60</v>
      </c>
      <c r="B61" t="s">
        <v>126</v>
      </c>
      <c r="C61" t="s">
        <v>126</v>
      </c>
      <c r="D61" t="s">
        <v>304</v>
      </c>
      <c r="E61" t="str" cm="1">
        <f t="array" ref="E61">INDEX(municipalities!B:B, MATCH(D61,municipalities!C:C,0),0)</f>
        <v>GM1949</v>
      </c>
      <c r="F61" t="s">
        <v>318</v>
      </c>
      <c r="G61" t="s">
        <v>3859</v>
      </c>
      <c r="H61" t="s">
        <v>3860</v>
      </c>
      <c r="I61" t="str">
        <f t="shared" si="0"/>
        <v>9031</v>
      </c>
      <c r="J61">
        <v>2015</v>
      </c>
      <c r="K61">
        <v>63718278</v>
      </c>
      <c r="L61" t="s">
        <v>3713</v>
      </c>
      <c r="M61" t="s">
        <v>5156</v>
      </c>
      <c r="N61">
        <v>5.7305073446427004</v>
      </c>
      <c r="O61">
        <v>53.178257805490098</v>
      </c>
    </row>
    <row r="62" spans="1:15">
      <c r="A62">
        <v>61</v>
      </c>
      <c r="B62" t="s">
        <v>126</v>
      </c>
      <c r="C62" t="s">
        <v>126</v>
      </c>
      <c r="D62" t="s">
        <v>179</v>
      </c>
      <c r="E62" t="str" cm="1">
        <f t="array" ref="E62">INDEX(municipalities!B:B, MATCH(D62,municipalities!C:C,0),0)</f>
        <v>GM0080</v>
      </c>
      <c r="F62" t="s">
        <v>3861</v>
      </c>
      <c r="G62" t="s">
        <v>3862</v>
      </c>
      <c r="H62" t="s">
        <v>3863</v>
      </c>
      <c r="I62" t="str">
        <f t="shared" si="0"/>
        <v>9025</v>
      </c>
      <c r="J62">
        <v>2018</v>
      </c>
      <c r="K62">
        <v>71206000</v>
      </c>
      <c r="L62" t="s">
        <v>3713</v>
      </c>
      <c r="M62" t="s">
        <v>5157</v>
      </c>
      <c r="N62">
        <v>5.7410344508401998</v>
      </c>
      <c r="O62">
        <v>53.156594119979097</v>
      </c>
    </row>
    <row r="63" spans="1:15">
      <c r="A63">
        <v>62</v>
      </c>
      <c r="B63" t="s">
        <v>126</v>
      </c>
      <c r="C63" t="s">
        <v>126</v>
      </c>
      <c r="D63" t="s">
        <v>179</v>
      </c>
      <c r="E63" t="str" cm="1">
        <f t="array" ref="E63">INDEX(municipalities!B:B, MATCH(D63,municipalities!C:C,0),0)</f>
        <v>GM0080</v>
      </c>
      <c r="F63" t="s">
        <v>3864</v>
      </c>
      <c r="G63" t="s">
        <v>3865</v>
      </c>
      <c r="H63" t="s">
        <v>3866</v>
      </c>
      <c r="I63" t="str">
        <f t="shared" si="0"/>
        <v>9024</v>
      </c>
      <c r="J63">
        <v>2016</v>
      </c>
      <c r="K63">
        <v>67352715</v>
      </c>
      <c r="L63" t="s">
        <v>3713</v>
      </c>
      <c r="M63" t="s">
        <v>5158</v>
      </c>
      <c r="N63">
        <v>5.7457951163530998</v>
      </c>
      <c r="O63">
        <v>53.144130940631101</v>
      </c>
    </row>
    <row r="64" spans="1:15">
      <c r="A64">
        <v>63</v>
      </c>
      <c r="B64" t="s">
        <v>126</v>
      </c>
      <c r="C64" t="s">
        <v>126</v>
      </c>
      <c r="D64" t="s">
        <v>179</v>
      </c>
      <c r="E64" t="str" cm="1">
        <f t="array" ref="E64">INDEX(municipalities!B:B, MATCH(D64,municipalities!C:C,0),0)</f>
        <v>GM0080</v>
      </c>
      <c r="F64" t="s">
        <v>182</v>
      </c>
      <c r="G64" t="s">
        <v>3867</v>
      </c>
      <c r="H64" t="s">
        <v>3868</v>
      </c>
      <c r="I64" t="str">
        <f t="shared" si="0"/>
        <v>9022</v>
      </c>
      <c r="J64">
        <v>2018</v>
      </c>
      <c r="K64">
        <v>71770534</v>
      </c>
      <c r="L64" t="s">
        <v>3713</v>
      </c>
      <c r="M64" t="s">
        <v>5159</v>
      </c>
      <c r="N64">
        <v>5.7197256309805997</v>
      </c>
      <c r="O64">
        <v>53.127802873175803</v>
      </c>
    </row>
    <row r="65" spans="1:15">
      <c r="A65">
        <v>64</v>
      </c>
      <c r="B65" t="s">
        <v>126</v>
      </c>
      <c r="C65" t="s">
        <v>126</v>
      </c>
      <c r="D65" t="s">
        <v>249</v>
      </c>
      <c r="E65" t="str" cm="1">
        <f t="array" ref="E65">INDEX(municipalities!B:B, MATCH(D65,municipalities!C:C,0),0)</f>
        <v>GM1900</v>
      </c>
      <c r="F65" t="s">
        <v>3869</v>
      </c>
      <c r="G65" t="s">
        <v>3870</v>
      </c>
      <c r="H65" t="s">
        <v>3871</v>
      </c>
      <c r="I65" t="str">
        <f t="shared" si="0"/>
        <v>9021</v>
      </c>
      <c r="J65">
        <v>2014</v>
      </c>
      <c r="K65">
        <v>62151347</v>
      </c>
      <c r="L65" t="s">
        <v>3713</v>
      </c>
      <c r="M65" t="s">
        <v>5160</v>
      </c>
      <c r="N65">
        <v>5.7351219990721001</v>
      </c>
      <c r="O65">
        <v>53.115497764259899</v>
      </c>
    </row>
    <row r="66" spans="1:15">
      <c r="A66">
        <v>65</v>
      </c>
      <c r="B66" t="s">
        <v>126</v>
      </c>
      <c r="C66" t="s">
        <v>126</v>
      </c>
      <c r="D66" t="s">
        <v>179</v>
      </c>
      <c r="E66" t="str" cm="1">
        <f t="array" ref="E66">INDEX(municipalities!B:B, MATCH(D66,municipalities!C:C,0),0)</f>
        <v>GM0080</v>
      </c>
      <c r="F66" t="s">
        <v>3872</v>
      </c>
      <c r="G66" t="s">
        <v>3873</v>
      </c>
      <c r="H66" t="s">
        <v>3874</v>
      </c>
      <c r="I66" t="str">
        <f t="shared" si="0"/>
        <v>9011</v>
      </c>
      <c r="J66">
        <v>2019</v>
      </c>
      <c r="K66">
        <v>74089579</v>
      </c>
      <c r="L66" t="s">
        <v>3713</v>
      </c>
      <c r="M66" t="s">
        <v>5161</v>
      </c>
      <c r="N66">
        <v>5.7838453675633001</v>
      </c>
      <c r="O66">
        <v>53.070887331868001</v>
      </c>
    </row>
    <row r="67" spans="1:15">
      <c r="A67">
        <v>66</v>
      </c>
      <c r="B67" t="s">
        <v>126</v>
      </c>
      <c r="C67" t="s">
        <v>126</v>
      </c>
      <c r="D67" t="s">
        <v>179</v>
      </c>
      <c r="E67" t="str" cm="1">
        <f t="array" ref="E67">INDEX(municipalities!B:B, MATCH(D67,municipalities!C:C,0),0)</f>
        <v>GM0080</v>
      </c>
      <c r="F67" t="s">
        <v>3666</v>
      </c>
      <c r="G67" t="s">
        <v>3875</v>
      </c>
      <c r="H67" t="s">
        <v>3876</v>
      </c>
      <c r="I67" t="str">
        <f t="shared" ref="I67:I130" si="3">LEFT(H67,4)</f>
        <v>9008</v>
      </c>
      <c r="J67">
        <v>1992</v>
      </c>
      <c r="K67">
        <v>63100746</v>
      </c>
      <c r="L67" t="s">
        <v>3713</v>
      </c>
      <c r="M67" t="s">
        <v>5162</v>
      </c>
      <c r="N67">
        <v>5.7835191400610002</v>
      </c>
      <c r="O67">
        <v>53.114740479687498</v>
      </c>
    </row>
    <row r="68" spans="1:15">
      <c r="A68">
        <v>67</v>
      </c>
      <c r="B68" t="s">
        <v>126</v>
      </c>
      <c r="C68" t="s">
        <v>126</v>
      </c>
      <c r="D68" t="s">
        <v>179</v>
      </c>
      <c r="E68" t="str" cm="1">
        <f t="array" ref="E68">INDEX(municipalities!B:B, MATCH(D68,municipalities!C:C,0),0)</f>
        <v>GM0080</v>
      </c>
      <c r="F68" t="s">
        <v>186</v>
      </c>
      <c r="G68" t="s">
        <v>3877</v>
      </c>
      <c r="H68" t="s">
        <v>3878</v>
      </c>
      <c r="I68" t="str">
        <f t="shared" si="3"/>
        <v>9005</v>
      </c>
      <c r="J68">
        <v>2017</v>
      </c>
      <c r="K68">
        <v>70369437</v>
      </c>
      <c r="L68" t="s">
        <v>3713</v>
      </c>
      <c r="M68" t="s">
        <v>5163</v>
      </c>
      <c r="N68">
        <v>5.8481389102188999</v>
      </c>
      <c r="O68">
        <v>53.146334440459597</v>
      </c>
    </row>
    <row r="69" spans="1:15">
      <c r="A69">
        <v>68</v>
      </c>
      <c r="B69" t="s">
        <v>126</v>
      </c>
      <c r="C69" t="s">
        <v>126</v>
      </c>
      <c r="D69" t="s">
        <v>179</v>
      </c>
      <c r="E69" t="str" cm="1">
        <f t="array" ref="E69">INDEX(municipalities!B:B, MATCH(D69,municipalities!C:C,0),0)</f>
        <v>GM0080</v>
      </c>
      <c r="G69" t="s">
        <v>3879</v>
      </c>
      <c r="H69" t="s">
        <v>3880</v>
      </c>
      <c r="I69" t="str">
        <f t="shared" si="3"/>
        <v>8933</v>
      </c>
      <c r="J69">
        <v>2019</v>
      </c>
      <c r="K69">
        <v>73960136</v>
      </c>
      <c r="L69" t="s">
        <v>3713</v>
      </c>
      <c r="M69" t="s">
        <v>5164</v>
      </c>
      <c r="N69">
        <v>5.8099224237150997</v>
      </c>
      <c r="O69">
        <v>53.197181073955299</v>
      </c>
    </row>
    <row r="70" spans="1:15">
      <c r="A70">
        <v>69</v>
      </c>
      <c r="B70" t="s">
        <v>126</v>
      </c>
      <c r="C70" t="s">
        <v>126</v>
      </c>
      <c r="D70" t="s">
        <v>179</v>
      </c>
      <c r="E70" t="str" cm="1">
        <f t="array" ref="E70">INDEX(municipalities!B:B, MATCH(D70,municipalities!C:C,0),0)</f>
        <v>GM0080</v>
      </c>
      <c r="F70" t="s">
        <v>179</v>
      </c>
      <c r="G70" t="s">
        <v>3881</v>
      </c>
      <c r="H70" t="s">
        <v>3882</v>
      </c>
      <c r="I70" t="str">
        <f t="shared" si="3"/>
        <v>8915</v>
      </c>
      <c r="J70">
        <v>2014</v>
      </c>
      <c r="K70">
        <v>60717165</v>
      </c>
      <c r="L70" t="s">
        <v>3713</v>
      </c>
      <c r="M70" t="s">
        <v>5165</v>
      </c>
      <c r="N70">
        <v>5.7674691768819999</v>
      </c>
      <c r="O70">
        <v>53.2107678562896</v>
      </c>
    </row>
    <row r="71" spans="1:15">
      <c r="A71">
        <v>70</v>
      </c>
      <c r="B71" t="s">
        <v>126</v>
      </c>
      <c r="C71" t="s">
        <v>126</v>
      </c>
      <c r="D71" t="s">
        <v>3883</v>
      </c>
      <c r="E71" t="str" cm="1">
        <f t="array" ref="E71">INDEX(municipalities!B:B, MATCH(D71,municipalities!C:C,0),0)</f>
        <v>GM0090</v>
      </c>
      <c r="F71" t="s">
        <v>3884</v>
      </c>
      <c r="G71" t="s">
        <v>3885</v>
      </c>
      <c r="H71" t="s">
        <v>3886</v>
      </c>
      <c r="I71" t="str">
        <f t="shared" si="3"/>
        <v>8913</v>
      </c>
      <c r="J71">
        <v>1986</v>
      </c>
      <c r="K71">
        <v>40004153</v>
      </c>
      <c r="L71" t="s">
        <v>3713</v>
      </c>
      <c r="M71" t="s">
        <v>5166</v>
      </c>
      <c r="N71">
        <v>5.7814236521362998</v>
      </c>
      <c r="O71">
        <v>53.200789765890697</v>
      </c>
    </row>
    <row r="72" spans="1:15">
      <c r="A72">
        <v>71</v>
      </c>
      <c r="B72" t="s">
        <v>126</v>
      </c>
      <c r="C72" t="s">
        <v>126</v>
      </c>
      <c r="D72" t="s">
        <v>298</v>
      </c>
      <c r="E72" t="str" cm="1">
        <f t="array" ref="E72">INDEX(municipalities!B:B, MATCH(D72,municipalities!C:C,0),0)</f>
        <v>GM0096</v>
      </c>
      <c r="G72" t="s">
        <v>3887</v>
      </c>
      <c r="H72" t="s">
        <v>3888</v>
      </c>
      <c r="I72" t="str">
        <f t="shared" si="3"/>
        <v>8899</v>
      </c>
      <c r="J72">
        <v>2019</v>
      </c>
      <c r="K72">
        <v>75336642</v>
      </c>
      <c r="L72" t="s">
        <v>3713</v>
      </c>
      <c r="M72" t="s">
        <v>5167</v>
      </c>
      <c r="N72">
        <v>4.9622683312414004</v>
      </c>
      <c r="O72">
        <v>53.256884108365803</v>
      </c>
    </row>
    <row r="73" spans="1:15">
      <c r="A73">
        <v>72</v>
      </c>
      <c r="B73" t="s">
        <v>126</v>
      </c>
      <c r="C73" t="s">
        <v>126</v>
      </c>
      <c r="D73" t="s">
        <v>298</v>
      </c>
      <c r="E73" t="str" cm="1">
        <f t="array" ref="E73">INDEX(municipalities!B:B, MATCH(D73,municipalities!C:C,0),0)</f>
        <v>GM0096</v>
      </c>
      <c r="F73" t="s">
        <v>3889</v>
      </c>
      <c r="G73" t="s">
        <v>3890</v>
      </c>
      <c r="H73" t="s">
        <v>3891</v>
      </c>
      <c r="I73" t="str">
        <f t="shared" si="3"/>
        <v>8899</v>
      </c>
      <c r="J73">
        <v>2013</v>
      </c>
      <c r="K73">
        <v>59134674</v>
      </c>
      <c r="L73" t="s">
        <v>3713</v>
      </c>
      <c r="M73" t="s">
        <v>5167</v>
      </c>
      <c r="N73">
        <v>4.9622683312414004</v>
      </c>
      <c r="O73">
        <v>53.256884108365803</v>
      </c>
    </row>
    <row r="74" spans="1:15">
      <c r="A74">
        <v>73</v>
      </c>
      <c r="B74" t="s">
        <v>126</v>
      </c>
      <c r="C74" t="s">
        <v>126</v>
      </c>
      <c r="D74" t="s">
        <v>276</v>
      </c>
      <c r="E74" t="str" cm="1">
        <f t="array" ref="E74">INDEX(municipalities!B:B, MATCH(D74,municipalities!C:C,0),0)</f>
        <v>GM0093</v>
      </c>
      <c r="G74" t="s">
        <v>3892</v>
      </c>
      <c r="H74" t="s">
        <v>3893</v>
      </c>
      <c r="I74" t="str">
        <f t="shared" si="3"/>
        <v>8881</v>
      </c>
      <c r="J74">
        <v>2015</v>
      </c>
      <c r="K74">
        <v>63240068</v>
      </c>
      <c r="L74" t="s">
        <v>3713</v>
      </c>
      <c r="M74" t="s">
        <v>5168</v>
      </c>
      <c r="N74">
        <v>5.2120064463666003</v>
      </c>
      <c r="O74">
        <v>53.376567197149697</v>
      </c>
    </row>
    <row r="75" spans="1:15">
      <c r="A75">
        <v>74</v>
      </c>
      <c r="B75" t="s">
        <v>126</v>
      </c>
      <c r="C75" t="s">
        <v>126</v>
      </c>
      <c r="D75" t="s">
        <v>304</v>
      </c>
      <c r="E75" t="str" cm="1">
        <f t="array" ref="E75">INDEX(municipalities!B:B, MATCH(D75,municipalities!C:C,0),0)</f>
        <v>GM1949</v>
      </c>
      <c r="F75" t="s">
        <v>333</v>
      </c>
      <c r="G75" t="s">
        <v>3894</v>
      </c>
      <c r="H75" t="s">
        <v>3895</v>
      </c>
      <c r="I75" t="str">
        <f t="shared" si="3"/>
        <v>8854</v>
      </c>
      <c r="J75">
        <v>2016</v>
      </c>
      <c r="K75">
        <v>67650635</v>
      </c>
      <c r="L75" t="s">
        <v>3713</v>
      </c>
      <c r="M75" t="s">
        <v>5169</v>
      </c>
      <c r="N75">
        <v>5.5114548445729001</v>
      </c>
      <c r="O75">
        <v>53.233759439805397</v>
      </c>
    </row>
    <row r="76" spans="1:15">
      <c r="A76">
        <v>75</v>
      </c>
      <c r="B76" t="s">
        <v>126</v>
      </c>
      <c r="C76" t="s">
        <v>126</v>
      </c>
      <c r="D76" t="s">
        <v>304</v>
      </c>
      <c r="E76" t="str" cm="1">
        <f t="array" ref="E76">INDEX(municipalities!B:B, MATCH(D76,municipalities!C:C,0),0)</f>
        <v>GM1949</v>
      </c>
      <c r="F76" t="s">
        <v>3896</v>
      </c>
      <c r="G76" t="s">
        <v>3897</v>
      </c>
      <c r="H76" t="s">
        <v>3898</v>
      </c>
      <c r="I76" t="str">
        <f t="shared" si="3"/>
        <v>8851</v>
      </c>
      <c r="J76">
        <v>2018</v>
      </c>
      <c r="K76">
        <v>71286594</v>
      </c>
      <c r="L76" t="s">
        <v>3713</v>
      </c>
      <c r="M76" t="s">
        <v>5170</v>
      </c>
      <c r="N76">
        <v>5.5479158207493002</v>
      </c>
      <c r="O76">
        <v>53.237698960401502</v>
      </c>
    </row>
    <row r="77" spans="1:15">
      <c r="A77">
        <v>76</v>
      </c>
      <c r="B77" t="s">
        <v>126</v>
      </c>
      <c r="C77" t="s">
        <v>126</v>
      </c>
      <c r="D77" t="s">
        <v>304</v>
      </c>
      <c r="E77" t="str" cm="1">
        <f t="array" ref="E77">INDEX(municipalities!B:B, MATCH(D77,municipalities!C:C,0),0)</f>
        <v>GM1949</v>
      </c>
      <c r="F77" t="s">
        <v>325</v>
      </c>
      <c r="G77" t="s">
        <v>3899</v>
      </c>
      <c r="H77" t="s">
        <v>3900</v>
      </c>
      <c r="I77" t="str">
        <f t="shared" si="3"/>
        <v>8843</v>
      </c>
      <c r="J77">
        <v>2015</v>
      </c>
      <c r="K77">
        <v>64443922</v>
      </c>
      <c r="L77" t="s">
        <v>3713</v>
      </c>
      <c r="M77" t="s">
        <v>5171</v>
      </c>
      <c r="N77">
        <v>5.6045485647591997</v>
      </c>
      <c r="O77">
        <v>53.138660834196202</v>
      </c>
    </row>
    <row r="78" spans="1:15">
      <c r="A78">
        <v>77</v>
      </c>
      <c r="B78" t="s">
        <v>126</v>
      </c>
      <c r="C78" t="s">
        <v>126</v>
      </c>
      <c r="D78" t="s">
        <v>179</v>
      </c>
      <c r="E78" t="str" cm="1">
        <f t="array" ref="E78">INDEX(municipalities!B:B, MATCH(D78,municipalities!C:C,0),0)</f>
        <v>GM0080</v>
      </c>
      <c r="F78" t="s">
        <v>197</v>
      </c>
      <c r="G78" t="s">
        <v>3901</v>
      </c>
      <c r="H78" t="s">
        <v>3902</v>
      </c>
      <c r="I78" t="str">
        <f t="shared" si="3"/>
        <v>8834</v>
      </c>
      <c r="J78">
        <v>2015</v>
      </c>
      <c r="K78">
        <v>63342510</v>
      </c>
      <c r="L78" t="s">
        <v>3713</v>
      </c>
      <c r="M78" t="s">
        <v>5172</v>
      </c>
      <c r="N78">
        <v>5.6714383580131003</v>
      </c>
      <c r="O78">
        <v>53.140869434589398</v>
      </c>
    </row>
    <row r="79" spans="1:15">
      <c r="A79">
        <v>78</v>
      </c>
      <c r="B79" t="s">
        <v>126</v>
      </c>
      <c r="C79" t="s">
        <v>126</v>
      </c>
      <c r="D79" t="s">
        <v>304</v>
      </c>
      <c r="E79" t="str" cm="1">
        <f t="array" ref="E79">INDEX(municipalities!B:B, MATCH(D79,municipalities!C:C,0),0)</f>
        <v>GM1949</v>
      </c>
      <c r="F79" t="s">
        <v>3673</v>
      </c>
      <c r="G79" t="s">
        <v>3903</v>
      </c>
      <c r="H79" t="s">
        <v>3904</v>
      </c>
      <c r="I79" t="str">
        <f t="shared" si="3"/>
        <v>8801</v>
      </c>
      <c r="J79">
        <v>2019</v>
      </c>
      <c r="K79">
        <v>76654540</v>
      </c>
      <c r="L79" t="s">
        <v>3713</v>
      </c>
      <c r="M79" t="s">
        <v>5173</v>
      </c>
      <c r="N79">
        <v>5.5492991251122996</v>
      </c>
      <c r="O79">
        <v>53.179276862367303</v>
      </c>
    </row>
    <row r="80" spans="1:15">
      <c r="A80">
        <v>79</v>
      </c>
      <c r="B80" t="s">
        <v>126</v>
      </c>
      <c r="C80" t="s">
        <v>126</v>
      </c>
      <c r="D80" t="s">
        <v>249</v>
      </c>
      <c r="E80" t="str" cm="1">
        <f t="array" ref="E80">INDEX(municipalities!B:B, MATCH(D80,municipalities!C:C,0),0)</f>
        <v>GM1900</v>
      </c>
      <c r="F80" t="s">
        <v>259</v>
      </c>
      <c r="G80" t="s">
        <v>3905</v>
      </c>
      <c r="H80" t="s">
        <v>3906</v>
      </c>
      <c r="I80" t="str">
        <f t="shared" si="3"/>
        <v>8773</v>
      </c>
      <c r="J80">
        <v>2017</v>
      </c>
      <c r="K80">
        <v>69691614</v>
      </c>
      <c r="L80" t="s">
        <v>3713</v>
      </c>
      <c r="M80" t="s">
        <v>5174</v>
      </c>
      <c r="N80">
        <v>5.6051016092451</v>
      </c>
      <c r="O80">
        <v>53.033905902367003</v>
      </c>
    </row>
    <row r="81" spans="1:15">
      <c r="A81">
        <v>80</v>
      </c>
      <c r="B81" t="s">
        <v>126</v>
      </c>
      <c r="C81" t="s">
        <v>126</v>
      </c>
      <c r="D81" t="s">
        <v>249</v>
      </c>
      <c r="E81" t="str" cm="1">
        <f t="array" ref="E81">INDEX(municipalities!B:B, MATCH(D81,municipalities!C:C,0),0)</f>
        <v>GM1900</v>
      </c>
      <c r="F81" t="s">
        <v>3907</v>
      </c>
      <c r="G81" t="s">
        <v>3908</v>
      </c>
      <c r="H81" t="s">
        <v>3909</v>
      </c>
      <c r="I81" t="str">
        <f t="shared" si="3"/>
        <v>8749</v>
      </c>
      <c r="J81">
        <v>2014</v>
      </c>
      <c r="K81">
        <v>60835931</v>
      </c>
      <c r="L81" t="s">
        <v>3713</v>
      </c>
      <c r="M81" t="s">
        <v>5175</v>
      </c>
      <c r="N81">
        <v>5.4340593478025001</v>
      </c>
      <c r="O81">
        <v>53.114816178130397</v>
      </c>
    </row>
    <row r="82" spans="1:15">
      <c r="A82">
        <v>81</v>
      </c>
      <c r="B82" t="s">
        <v>126</v>
      </c>
      <c r="C82" t="s">
        <v>126</v>
      </c>
      <c r="D82" t="s">
        <v>249</v>
      </c>
      <c r="E82" t="str" cm="1">
        <f t="array" ref="E82">INDEX(municipalities!B:B, MATCH(D82,municipalities!C:C,0),0)</f>
        <v>GM1900</v>
      </c>
      <c r="F82" t="s">
        <v>3910</v>
      </c>
      <c r="G82" t="s">
        <v>266</v>
      </c>
      <c r="H82" t="s">
        <v>3911</v>
      </c>
      <c r="I82" t="str">
        <f t="shared" si="3"/>
        <v>8734</v>
      </c>
      <c r="J82">
        <v>2014</v>
      </c>
      <c r="K82">
        <v>61604194</v>
      </c>
      <c r="L82" t="s">
        <v>3713</v>
      </c>
      <c r="M82" t="s">
        <v>5176</v>
      </c>
      <c r="N82">
        <v>5.6198142832883997</v>
      </c>
      <c r="O82">
        <v>53.0984679025714</v>
      </c>
    </row>
    <row r="83" spans="1:15">
      <c r="A83">
        <v>82</v>
      </c>
      <c r="B83" t="s">
        <v>126</v>
      </c>
      <c r="C83" t="s">
        <v>126</v>
      </c>
      <c r="D83" t="s">
        <v>249</v>
      </c>
      <c r="E83" t="str" cm="1">
        <f t="array" ref="E83">INDEX(municipalities!B:B, MATCH(D83,municipalities!C:C,0),0)</f>
        <v>GM1900</v>
      </c>
      <c r="F83" t="s">
        <v>3912</v>
      </c>
      <c r="G83" t="s">
        <v>3913</v>
      </c>
      <c r="H83" t="s">
        <v>3914</v>
      </c>
      <c r="I83" t="str">
        <f t="shared" si="3"/>
        <v>8732</v>
      </c>
      <c r="J83">
        <v>2014</v>
      </c>
      <c r="K83">
        <v>61704806</v>
      </c>
      <c r="L83" t="s">
        <v>3713</v>
      </c>
      <c r="M83" t="s">
        <v>5177</v>
      </c>
      <c r="N83">
        <v>5.5670330905479002</v>
      </c>
      <c r="O83">
        <v>53.122067302296699</v>
      </c>
    </row>
    <row r="84" spans="1:15">
      <c r="A84">
        <v>83</v>
      </c>
      <c r="B84" t="s">
        <v>126</v>
      </c>
      <c r="C84" t="s">
        <v>126</v>
      </c>
      <c r="D84" t="s">
        <v>249</v>
      </c>
      <c r="E84" t="str" cm="1">
        <f t="array" ref="E84">INDEX(municipalities!B:B, MATCH(D84,municipalities!C:C,0),0)</f>
        <v>GM1900</v>
      </c>
      <c r="F84" t="s">
        <v>3915</v>
      </c>
      <c r="G84" t="s">
        <v>3916</v>
      </c>
      <c r="H84" t="s">
        <v>3917</v>
      </c>
      <c r="I84" t="str">
        <f t="shared" si="3"/>
        <v>8731</v>
      </c>
      <c r="J84">
        <v>2015</v>
      </c>
      <c r="K84">
        <v>64213722</v>
      </c>
      <c r="L84" t="s">
        <v>3713</v>
      </c>
      <c r="M84" t="s">
        <v>5178</v>
      </c>
      <c r="N84">
        <v>5.5826624824923003</v>
      </c>
      <c r="O84">
        <v>53.101808381607597</v>
      </c>
    </row>
    <row r="85" spans="1:15">
      <c r="A85">
        <v>84</v>
      </c>
      <c r="B85" t="s">
        <v>126</v>
      </c>
      <c r="C85" t="s">
        <v>126</v>
      </c>
      <c r="D85" t="s">
        <v>249</v>
      </c>
      <c r="E85" t="str" cm="1">
        <f t="array" ref="E85">INDEX(municipalities!B:B, MATCH(D85,municipalities!C:C,0),0)</f>
        <v>GM1900</v>
      </c>
      <c r="F85" t="s">
        <v>3918</v>
      </c>
      <c r="G85" t="s">
        <v>3919</v>
      </c>
      <c r="H85" t="s">
        <v>3920</v>
      </c>
      <c r="I85" t="str">
        <f t="shared" si="3"/>
        <v>8723</v>
      </c>
      <c r="J85">
        <v>2013</v>
      </c>
      <c r="K85">
        <v>57427054</v>
      </c>
      <c r="L85" t="s">
        <v>3713</v>
      </c>
      <c r="M85" t="s">
        <v>5179</v>
      </c>
      <c r="N85">
        <v>5.4560649693747996</v>
      </c>
      <c r="O85">
        <v>52.9187215255307</v>
      </c>
    </row>
    <row r="86" spans="1:15">
      <c r="A86">
        <v>85</v>
      </c>
      <c r="B86" t="s">
        <v>126</v>
      </c>
      <c r="C86" t="s">
        <v>126</v>
      </c>
      <c r="D86" t="s">
        <v>249</v>
      </c>
      <c r="E86" t="str" cm="1">
        <f t="array" ref="E86">INDEX(municipalities!B:B, MATCH(D86,municipalities!C:C,0),0)</f>
        <v>GM1900</v>
      </c>
      <c r="F86" t="s">
        <v>250</v>
      </c>
      <c r="G86" t="s">
        <v>3921</v>
      </c>
      <c r="H86" t="s">
        <v>3922</v>
      </c>
      <c r="I86" t="str">
        <f t="shared" si="3"/>
        <v>8701</v>
      </c>
      <c r="J86">
        <v>2015</v>
      </c>
      <c r="K86">
        <v>62935437</v>
      </c>
      <c r="L86" t="s">
        <v>3713</v>
      </c>
      <c r="M86" t="s">
        <v>5180</v>
      </c>
      <c r="N86">
        <v>5.5237483372211003</v>
      </c>
      <c r="O86">
        <v>53.063758608866401</v>
      </c>
    </row>
    <row r="87" spans="1:15">
      <c r="A87">
        <v>86</v>
      </c>
      <c r="B87" t="s">
        <v>126</v>
      </c>
      <c r="C87" t="s">
        <v>126</v>
      </c>
      <c r="D87" t="s">
        <v>249</v>
      </c>
      <c r="E87" t="str" cm="1">
        <f t="array" ref="E87">INDEX(municipalities!B:B, MATCH(D87,municipalities!C:C,0),0)</f>
        <v>GM1900</v>
      </c>
      <c r="F87" t="s">
        <v>2849</v>
      </c>
      <c r="G87" t="s">
        <v>3923</v>
      </c>
      <c r="H87" t="s">
        <v>3924</v>
      </c>
      <c r="I87" t="str">
        <f t="shared" si="3"/>
        <v>8651</v>
      </c>
      <c r="J87">
        <v>2016</v>
      </c>
      <c r="K87">
        <v>66928974</v>
      </c>
      <c r="L87" t="s">
        <v>3713</v>
      </c>
      <c r="M87" t="s">
        <v>5181</v>
      </c>
      <c r="N87">
        <v>5.6274780894417002</v>
      </c>
      <c r="O87">
        <v>53.008826417441803</v>
      </c>
    </row>
    <row r="88" spans="1:15">
      <c r="A88">
        <v>87</v>
      </c>
      <c r="B88" t="s">
        <v>126</v>
      </c>
      <c r="C88" t="s">
        <v>126</v>
      </c>
      <c r="D88" t="s">
        <v>249</v>
      </c>
      <c r="E88" t="str" cm="1">
        <f t="array" ref="E88">INDEX(municipalities!B:B, MATCH(D88,municipalities!C:C,0),0)</f>
        <v>GM1900</v>
      </c>
      <c r="F88" t="s">
        <v>2485</v>
      </c>
      <c r="G88" t="s">
        <v>3925</v>
      </c>
      <c r="H88" t="s">
        <v>3926</v>
      </c>
      <c r="I88" t="str">
        <f t="shared" si="3"/>
        <v>8625</v>
      </c>
      <c r="J88">
        <v>2020</v>
      </c>
      <c r="K88">
        <v>78041260</v>
      </c>
      <c r="L88" t="s">
        <v>3713</v>
      </c>
      <c r="M88" t="s">
        <v>5182</v>
      </c>
      <c r="N88">
        <v>5.6966302989023001</v>
      </c>
      <c r="O88">
        <v>53.008173257730597</v>
      </c>
    </row>
    <row r="89" spans="1:15">
      <c r="A89">
        <v>88</v>
      </c>
      <c r="B89" t="s">
        <v>126</v>
      </c>
      <c r="C89" t="s">
        <v>126</v>
      </c>
      <c r="D89" t="s">
        <v>249</v>
      </c>
      <c r="E89" t="str" cm="1">
        <f t="array" ref="E89">INDEX(municipalities!B:B, MATCH(D89,municipalities!C:C,0),0)</f>
        <v>GM1900</v>
      </c>
      <c r="F89" t="s">
        <v>256</v>
      </c>
      <c r="G89" t="s">
        <v>3927</v>
      </c>
      <c r="H89" t="s">
        <v>3928</v>
      </c>
      <c r="I89" t="str">
        <f t="shared" si="3"/>
        <v>8621</v>
      </c>
      <c r="J89">
        <v>2014</v>
      </c>
      <c r="K89">
        <v>61854107</v>
      </c>
      <c r="L89" t="s">
        <v>3713</v>
      </c>
      <c r="M89" t="s">
        <v>5183</v>
      </c>
      <c r="N89">
        <v>5.5946365317323004</v>
      </c>
      <c r="O89">
        <v>52.971491507490697</v>
      </c>
    </row>
    <row r="90" spans="1:15">
      <c r="A90">
        <v>89</v>
      </c>
      <c r="B90" t="s">
        <v>126</v>
      </c>
      <c r="C90" t="s">
        <v>126</v>
      </c>
      <c r="D90" t="s">
        <v>147</v>
      </c>
      <c r="E90" t="str" cm="1">
        <f t="array" ref="E90">INDEX(municipalities!B:B, MATCH(D90,municipalities!C:C,0),0)</f>
        <v>GM1940</v>
      </c>
      <c r="F90" t="s">
        <v>3929</v>
      </c>
      <c r="G90" t="s">
        <v>3930</v>
      </c>
      <c r="H90" t="s">
        <v>3931</v>
      </c>
      <c r="I90" t="str">
        <f t="shared" si="3"/>
        <v>8561</v>
      </c>
      <c r="J90">
        <v>2014</v>
      </c>
      <c r="K90">
        <v>59638427</v>
      </c>
      <c r="L90" t="s">
        <v>3713</v>
      </c>
      <c r="M90" t="s">
        <v>5184</v>
      </c>
      <c r="N90">
        <v>5.5904938640354001</v>
      </c>
      <c r="O90">
        <v>52.901865599572098</v>
      </c>
    </row>
    <row r="91" spans="1:15">
      <c r="A91">
        <v>90</v>
      </c>
      <c r="B91" t="s">
        <v>126</v>
      </c>
      <c r="C91" t="s">
        <v>126</v>
      </c>
      <c r="D91" t="s">
        <v>147</v>
      </c>
      <c r="E91" t="str" cm="1">
        <f t="array" ref="E91">INDEX(municipalities!B:B, MATCH(D91,municipalities!C:C,0),0)</f>
        <v>GM1940</v>
      </c>
      <c r="F91" t="s">
        <v>3932</v>
      </c>
      <c r="G91" t="s">
        <v>3933</v>
      </c>
      <c r="H91" t="s">
        <v>3934</v>
      </c>
      <c r="I91" t="str">
        <f t="shared" si="3"/>
        <v>8556</v>
      </c>
      <c r="J91">
        <v>2020</v>
      </c>
      <c r="K91">
        <v>76904849</v>
      </c>
      <c r="L91" t="s">
        <v>3713</v>
      </c>
      <c r="M91" t="s">
        <v>5185</v>
      </c>
      <c r="N91">
        <v>5.64223132435</v>
      </c>
      <c r="O91">
        <v>52.904214254440703</v>
      </c>
    </row>
    <row r="92" spans="1:15">
      <c r="A92">
        <v>91</v>
      </c>
      <c r="B92" t="s">
        <v>126</v>
      </c>
      <c r="C92" t="s">
        <v>126</v>
      </c>
      <c r="D92" t="s">
        <v>249</v>
      </c>
      <c r="E92" t="str" cm="1">
        <f t="array" ref="E92">INDEX(municipalities!B:B, MATCH(D92,municipalities!C:C,0),0)</f>
        <v>GM1900</v>
      </c>
      <c r="F92" t="s">
        <v>253</v>
      </c>
      <c r="G92" t="s">
        <v>3935</v>
      </c>
      <c r="H92" t="s">
        <v>3936</v>
      </c>
      <c r="I92" t="str">
        <f t="shared" si="3"/>
        <v>8551</v>
      </c>
      <c r="J92">
        <v>2014</v>
      </c>
      <c r="K92">
        <v>61124370</v>
      </c>
      <c r="L92" t="s">
        <v>3713</v>
      </c>
      <c r="M92" t="s">
        <v>5186</v>
      </c>
      <c r="N92">
        <v>5.6346716289677001</v>
      </c>
      <c r="O92">
        <v>52.942553003531501</v>
      </c>
    </row>
    <row r="93" spans="1:15">
      <c r="A93">
        <v>92</v>
      </c>
      <c r="B93" t="s">
        <v>126</v>
      </c>
      <c r="C93" t="s">
        <v>126</v>
      </c>
      <c r="D93" t="s">
        <v>147</v>
      </c>
      <c r="E93" t="str" cm="1">
        <f t="array" ref="E93">INDEX(municipalities!B:B, MATCH(D93,municipalities!C:C,0),0)</f>
        <v>GM1940</v>
      </c>
      <c r="F93" t="s">
        <v>3937</v>
      </c>
      <c r="G93" t="s">
        <v>3938</v>
      </c>
      <c r="H93" t="s">
        <v>3939</v>
      </c>
      <c r="I93" t="str">
        <f t="shared" si="3"/>
        <v>8536</v>
      </c>
      <c r="J93">
        <v>2016</v>
      </c>
      <c r="K93">
        <v>65549392</v>
      </c>
      <c r="L93" t="s">
        <v>3713</v>
      </c>
      <c r="M93" t="s">
        <v>5187</v>
      </c>
      <c r="N93">
        <v>5.7651395624377999</v>
      </c>
      <c r="O93">
        <v>52.870067906270201</v>
      </c>
    </row>
    <row r="94" spans="1:15">
      <c r="A94">
        <v>93</v>
      </c>
      <c r="B94" t="s">
        <v>126</v>
      </c>
      <c r="C94" t="s">
        <v>126</v>
      </c>
      <c r="D94" t="s">
        <v>147</v>
      </c>
      <c r="E94" t="str" cm="1">
        <f t="array" ref="E94">INDEX(municipalities!B:B, MATCH(D94,municipalities!C:C,0),0)</f>
        <v>GM1940</v>
      </c>
      <c r="F94" t="s">
        <v>157</v>
      </c>
      <c r="G94" t="s">
        <v>3940</v>
      </c>
      <c r="H94" t="s">
        <v>3941</v>
      </c>
      <c r="I94" t="str">
        <f t="shared" si="3"/>
        <v>8523</v>
      </c>
      <c r="J94">
        <v>2020</v>
      </c>
      <c r="K94">
        <v>77794974</v>
      </c>
      <c r="L94" t="s">
        <v>3713</v>
      </c>
      <c r="M94" t="s">
        <v>5188</v>
      </c>
      <c r="N94">
        <v>5.7073693753271</v>
      </c>
      <c r="O94">
        <v>52.926441266580497</v>
      </c>
    </row>
    <row r="95" spans="1:15">
      <c r="A95">
        <v>94</v>
      </c>
      <c r="B95" t="s">
        <v>126</v>
      </c>
      <c r="C95" t="s">
        <v>126</v>
      </c>
      <c r="D95" t="s">
        <v>147</v>
      </c>
      <c r="E95" t="str" cm="1">
        <f t="array" ref="E95">INDEX(municipalities!B:B, MATCH(D95,municipalities!C:C,0),0)</f>
        <v>GM1940</v>
      </c>
      <c r="F95" t="s">
        <v>3942</v>
      </c>
      <c r="G95" t="s">
        <v>3943</v>
      </c>
      <c r="H95" t="s">
        <v>3941</v>
      </c>
      <c r="I95" t="str">
        <f t="shared" si="3"/>
        <v>8523</v>
      </c>
      <c r="J95">
        <v>2013</v>
      </c>
      <c r="K95">
        <v>59424532</v>
      </c>
      <c r="L95" t="s">
        <v>3713</v>
      </c>
      <c r="M95" t="s">
        <v>5188</v>
      </c>
      <c r="N95">
        <v>5.7073693753271</v>
      </c>
      <c r="O95">
        <v>52.926441266580497</v>
      </c>
    </row>
    <row r="96" spans="1:15">
      <c r="A96">
        <v>95</v>
      </c>
      <c r="B96" t="s">
        <v>126</v>
      </c>
      <c r="C96" t="s">
        <v>126</v>
      </c>
      <c r="D96" t="s">
        <v>169</v>
      </c>
      <c r="E96" t="str" cm="1">
        <f t="array" ref="E96">INDEX(municipalities!B:B, MATCH(D96,municipalities!C:C,0),0)</f>
        <v>GM0074</v>
      </c>
      <c r="F96" t="s">
        <v>170</v>
      </c>
      <c r="G96" t="s">
        <v>3944</v>
      </c>
      <c r="H96" t="s">
        <v>3945</v>
      </c>
      <c r="I96" t="str">
        <f t="shared" si="3"/>
        <v>8495</v>
      </c>
      <c r="J96">
        <v>2015</v>
      </c>
      <c r="K96">
        <v>64492486</v>
      </c>
      <c r="L96" t="s">
        <v>3713</v>
      </c>
      <c r="M96" t="s">
        <v>5189</v>
      </c>
      <c r="N96">
        <v>5.9020870048692</v>
      </c>
      <c r="O96">
        <v>53.050591690490897</v>
      </c>
    </row>
    <row r="97" spans="1:15">
      <c r="A97">
        <v>96</v>
      </c>
      <c r="B97" t="s">
        <v>126</v>
      </c>
      <c r="C97" t="s">
        <v>126</v>
      </c>
      <c r="D97" t="s">
        <v>147</v>
      </c>
      <c r="E97" t="str" cm="1">
        <f t="array" ref="E97">INDEX(municipalities!B:B, MATCH(D97,municipalities!C:C,0),0)</f>
        <v>GM1940</v>
      </c>
      <c r="F97" t="s">
        <v>3946</v>
      </c>
      <c r="G97" t="s">
        <v>3947</v>
      </c>
      <c r="H97" t="s">
        <v>3948</v>
      </c>
      <c r="I97" t="str">
        <f t="shared" si="3"/>
        <v>8493</v>
      </c>
      <c r="J97">
        <v>2014</v>
      </c>
      <c r="K97">
        <v>60746394</v>
      </c>
      <c r="L97" t="s">
        <v>3713</v>
      </c>
      <c r="M97" t="s">
        <v>5190</v>
      </c>
      <c r="N97">
        <v>5.7878409379614002</v>
      </c>
      <c r="O97">
        <v>53.038462009958401</v>
      </c>
    </row>
    <row r="98" spans="1:15">
      <c r="A98">
        <v>97</v>
      </c>
      <c r="B98" t="s">
        <v>126</v>
      </c>
      <c r="C98" t="s">
        <v>126</v>
      </c>
      <c r="D98" t="s">
        <v>169</v>
      </c>
      <c r="E98" t="str" cm="1">
        <f t="array" ref="E98">INDEX(municipalities!B:B, MATCH(D98,municipalities!C:C,0),0)</f>
        <v>GM0074</v>
      </c>
      <c r="F98" t="s">
        <v>3949</v>
      </c>
      <c r="G98" t="s">
        <v>3950</v>
      </c>
      <c r="H98" t="s">
        <v>3951</v>
      </c>
      <c r="I98" t="str">
        <f t="shared" si="3"/>
        <v>8491</v>
      </c>
      <c r="J98">
        <v>2014</v>
      </c>
      <c r="K98">
        <v>59705647</v>
      </c>
      <c r="L98" t="s">
        <v>3713</v>
      </c>
      <c r="M98" t="s">
        <v>5191</v>
      </c>
      <c r="N98">
        <v>5.8271614929068001</v>
      </c>
      <c r="O98">
        <v>53.0531683874488</v>
      </c>
    </row>
    <row r="99" spans="1:15">
      <c r="A99">
        <v>98</v>
      </c>
      <c r="B99" t="s">
        <v>126</v>
      </c>
      <c r="C99" t="s">
        <v>126</v>
      </c>
      <c r="D99" t="s">
        <v>169</v>
      </c>
      <c r="E99" t="str" cm="1">
        <f t="array" ref="E99">INDEX(municipalities!B:B, MATCH(D99,municipalities!C:C,0),0)</f>
        <v>GM0074</v>
      </c>
      <c r="F99" t="s">
        <v>3952</v>
      </c>
      <c r="G99" t="s">
        <v>3953</v>
      </c>
      <c r="H99" t="s">
        <v>3954</v>
      </c>
      <c r="I99" t="str">
        <f t="shared" si="3"/>
        <v>8458</v>
      </c>
      <c r="J99">
        <v>2013</v>
      </c>
      <c r="K99">
        <v>59203579</v>
      </c>
      <c r="L99" t="s">
        <v>3713</v>
      </c>
      <c r="M99" t="s">
        <v>5192</v>
      </c>
      <c r="N99">
        <v>5.9420711477454002</v>
      </c>
      <c r="O99">
        <v>53.005782760791</v>
      </c>
    </row>
    <row r="100" spans="1:15">
      <c r="A100">
        <v>99</v>
      </c>
      <c r="B100" t="s">
        <v>126</v>
      </c>
      <c r="C100" t="s">
        <v>126</v>
      </c>
      <c r="D100" t="s">
        <v>169</v>
      </c>
      <c r="E100" t="str" cm="1">
        <f t="array" ref="E100">INDEX(municipalities!B:B, MATCH(D100,municipalities!C:C,0),0)</f>
        <v>GM0074</v>
      </c>
      <c r="G100" t="s">
        <v>3955</v>
      </c>
      <c r="H100" t="s">
        <v>3956</v>
      </c>
      <c r="I100" t="str">
        <f t="shared" si="3"/>
        <v>8442</v>
      </c>
      <c r="J100">
        <v>2021</v>
      </c>
      <c r="K100">
        <v>83948724</v>
      </c>
      <c r="L100" t="s">
        <v>3713</v>
      </c>
      <c r="M100" t="s">
        <v>5193</v>
      </c>
      <c r="N100">
        <v>5.9287299133038998</v>
      </c>
      <c r="O100">
        <v>52.955352074803201</v>
      </c>
    </row>
    <row r="101" spans="1:15">
      <c r="A101">
        <v>100</v>
      </c>
      <c r="B101" t="s">
        <v>126</v>
      </c>
      <c r="C101" t="s">
        <v>126</v>
      </c>
      <c r="D101" t="s">
        <v>225</v>
      </c>
      <c r="E101" t="str" cm="1">
        <f t="array" ref="E101">INDEX(municipalities!B:B, MATCH(D101,municipalities!C:C,0),0)</f>
        <v>GM0085</v>
      </c>
      <c r="F101" t="s">
        <v>230</v>
      </c>
      <c r="G101" t="s">
        <v>3957</v>
      </c>
      <c r="H101" t="s">
        <v>3958</v>
      </c>
      <c r="I101" t="str">
        <f t="shared" si="3"/>
        <v>8423</v>
      </c>
      <c r="J101">
        <v>2012</v>
      </c>
      <c r="K101">
        <v>55505007</v>
      </c>
      <c r="L101" t="s">
        <v>3713</v>
      </c>
      <c r="M101" t="s">
        <v>5194</v>
      </c>
      <c r="N101">
        <v>6.2253434954023996</v>
      </c>
      <c r="O101">
        <v>52.976668225833599</v>
      </c>
    </row>
    <row r="102" spans="1:15">
      <c r="A102">
        <v>101</v>
      </c>
      <c r="B102" t="s">
        <v>126</v>
      </c>
      <c r="C102" t="s">
        <v>126</v>
      </c>
      <c r="D102" t="s">
        <v>169</v>
      </c>
      <c r="E102" t="str" cm="1">
        <f t="array" ref="E102">INDEX(municipalities!B:B, MATCH(D102,municipalities!C:C,0),0)</f>
        <v>GM0074</v>
      </c>
      <c r="F102" t="s">
        <v>173</v>
      </c>
      <c r="G102" t="s">
        <v>3959</v>
      </c>
      <c r="H102" t="s">
        <v>3960</v>
      </c>
      <c r="I102" t="str">
        <f t="shared" si="3"/>
        <v>8411</v>
      </c>
      <c r="J102">
        <v>2018</v>
      </c>
      <c r="K102" t="s">
        <v>3961</v>
      </c>
      <c r="L102" t="s">
        <v>3713</v>
      </c>
      <c r="M102" t="s">
        <v>5195</v>
      </c>
      <c r="N102">
        <v>6.1193846386792998</v>
      </c>
      <c r="O102">
        <v>52.979155072309403</v>
      </c>
    </row>
    <row r="103" spans="1:15">
      <c r="A103">
        <v>102</v>
      </c>
      <c r="B103" t="s">
        <v>126</v>
      </c>
      <c r="C103" t="s">
        <v>126</v>
      </c>
      <c r="D103" t="s">
        <v>238</v>
      </c>
      <c r="E103" t="str" cm="1">
        <f t="array" ref="E103">INDEX(municipalities!B:B, MATCH(D103,municipalities!C:C,0),0)</f>
        <v>GM0086</v>
      </c>
      <c r="F103" t="s">
        <v>2267</v>
      </c>
      <c r="G103" t="s">
        <v>3962</v>
      </c>
      <c r="H103" t="s">
        <v>3963</v>
      </c>
      <c r="I103" t="str">
        <f t="shared" si="3"/>
        <v>8408</v>
      </c>
      <c r="J103">
        <v>2013</v>
      </c>
      <c r="K103">
        <v>57476640</v>
      </c>
      <c r="L103" t="s">
        <v>3713</v>
      </c>
      <c r="M103" t="s">
        <v>5196</v>
      </c>
      <c r="N103">
        <v>6.0991683095856004</v>
      </c>
      <c r="O103">
        <v>53.020747437112298</v>
      </c>
    </row>
    <row r="104" spans="1:15">
      <c r="A104">
        <v>103</v>
      </c>
      <c r="B104" t="s">
        <v>126</v>
      </c>
      <c r="C104" t="s">
        <v>126</v>
      </c>
      <c r="D104" t="s">
        <v>338</v>
      </c>
      <c r="E104" t="str" cm="1">
        <f t="array" ref="E104">INDEX(municipalities!B:B, MATCH(D104,municipalities!C:C,0),0)</f>
        <v>GM0098</v>
      </c>
      <c r="F104" t="s">
        <v>342</v>
      </c>
      <c r="G104" t="s">
        <v>3964</v>
      </c>
      <c r="H104" t="s">
        <v>3965</v>
      </c>
      <c r="I104" t="str">
        <f t="shared" si="3"/>
        <v>8395</v>
      </c>
      <c r="J104">
        <v>2017</v>
      </c>
      <c r="K104">
        <v>69740410</v>
      </c>
      <c r="L104" t="s">
        <v>3713</v>
      </c>
      <c r="M104" t="s">
        <v>5197</v>
      </c>
      <c r="N104">
        <v>6.0817183263308001</v>
      </c>
      <c r="O104">
        <v>52.860172570227498</v>
      </c>
    </row>
    <row r="105" spans="1:15">
      <c r="A105">
        <v>104</v>
      </c>
      <c r="B105" t="s">
        <v>126</v>
      </c>
      <c r="C105" t="s">
        <v>126</v>
      </c>
      <c r="D105" t="s">
        <v>2385</v>
      </c>
      <c r="E105" t="str" cm="1">
        <f t="array" ref="E105">INDEX(municipalities!B:B, MATCH(D105,municipalities!C:C,0),0)</f>
        <v>GM0599</v>
      </c>
      <c r="F105" t="s">
        <v>3663</v>
      </c>
      <c r="G105" t="s">
        <v>3966</v>
      </c>
      <c r="H105">
        <v>8807</v>
      </c>
      <c r="I105" t="str">
        <f t="shared" si="3"/>
        <v>8807</v>
      </c>
      <c r="J105">
        <v>2017</v>
      </c>
      <c r="K105">
        <v>69302332</v>
      </c>
      <c r="L105" t="s">
        <v>3713</v>
      </c>
      <c r="M105" t="s">
        <v>5198</v>
      </c>
      <c r="N105">
        <v>5.4954203182760004</v>
      </c>
      <c r="O105">
        <v>53.185833366006598</v>
      </c>
    </row>
    <row r="106" spans="1:15">
      <c r="A106">
        <v>105</v>
      </c>
      <c r="B106" t="s">
        <v>344</v>
      </c>
      <c r="C106" t="s">
        <v>351</v>
      </c>
      <c r="D106" t="s">
        <v>528</v>
      </c>
      <c r="E106" t="str" cm="1">
        <f t="array" ref="E106">INDEX(municipalities!B:B, MATCH(D106,municipalities!C:C,0),0)</f>
        <v>GM0246</v>
      </c>
      <c r="G106" t="s">
        <v>3967</v>
      </c>
      <c r="H106" t="s">
        <v>3968</v>
      </c>
      <c r="I106" t="str">
        <f t="shared" si="3"/>
        <v>8194</v>
      </c>
      <c r="J106">
        <v>2017</v>
      </c>
      <c r="K106" t="s">
        <v>3969</v>
      </c>
      <c r="L106" t="s">
        <v>3713</v>
      </c>
      <c r="M106" t="s">
        <v>5199</v>
      </c>
      <c r="N106">
        <v>6.0887614454488999</v>
      </c>
      <c r="O106">
        <v>52.378769658653702</v>
      </c>
    </row>
    <row r="107" spans="1:15">
      <c r="A107">
        <v>106</v>
      </c>
      <c r="B107" t="s">
        <v>344</v>
      </c>
      <c r="C107" t="s">
        <v>395</v>
      </c>
      <c r="D107" t="s">
        <v>499</v>
      </c>
      <c r="E107" t="str" cm="1">
        <f t="array" ref="E107">INDEX(municipalities!B:B, MATCH(D107,municipalities!C:C,0),0)</f>
        <v>GM0232</v>
      </c>
      <c r="G107" t="s">
        <v>3970</v>
      </c>
      <c r="H107" t="s">
        <v>3971</v>
      </c>
      <c r="I107" t="str">
        <f t="shared" si="3"/>
        <v>8162</v>
      </c>
      <c r="J107">
        <v>2019</v>
      </c>
      <c r="K107" t="s">
        <v>3972</v>
      </c>
      <c r="L107" t="s">
        <v>3713</v>
      </c>
      <c r="M107" t="s">
        <v>5200</v>
      </c>
      <c r="N107">
        <v>5.9313450511740999</v>
      </c>
      <c r="O107">
        <v>52.364562057643099</v>
      </c>
    </row>
    <row r="108" spans="1:15">
      <c r="A108">
        <v>107</v>
      </c>
      <c r="B108" t="s">
        <v>344</v>
      </c>
      <c r="C108" t="s">
        <v>395</v>
      </c>
      <c r="D108" t="s">
        <v>612</v>
      </c>
      <c r="E108" t="str" cm="1">
        <f t="array" ref="E108">INDEX(municipalities!B:B, MATCH(D108,municipalities!C:C,0),0)</f>
        <v>GM0269</v>
      </c>
      <c r="F108" t="s">
        <v>613</v>
      </c>
      <c r="G108" t="s">
        <v>3973</v>
      </c>
      <c r="H108" t="s">
        <v>3974</v>
      </c>
      <c r="I108" t="str">
        <f t="shared" si="3"/>
        <v>8091</v>
      </c>
      <c r="J108">
        <v>2017</v>
      </c>
      <c r="K108">
        <v>69913560</v>
      </c>
      <c r="L108" t="s">
        <v>3713</v>
      </c>
      <c r="M108" t="s">
        <v>5201</v>
      </c>
      <c r="N108">
        <v>5.9869912470589997</v>
      </c>
      <c r="O108">
        <v>52.457108036245202</v>
      </c>
    </row>
    <row r="109" spans="1:15">
      <c r="A109">
        <v>108</v>
      </c>
      <c r="B109" t="s">
        <v>344</v>
      </c>
      <c r="C109" t="s">
        <v>395</v>
      </c>
      <c r="D109" t="s">
        <v>609</v>
      </c>
      <c r="E109" t="str" cm="1">
        <f t="array" ref="E109">INDEX(municipalities!B:B, MATCH(D109,municipalities!C:C,0),0)</f>
        <v>GM0302</v>
      </c>
      <c r="G109" t="s">
        <v>3975</v>
      </c>
      <c r="H109" t="s">
        <v>3976</v>
      </c>
      <c r="I109" t="str">
        <f t="shared" si="3"/>
        <v>8071</v>
      </c>
      <c r="J109">
        <v>2017</v>
      </c>
      <c r="K109" t="s">
        <v>3977</v>
      </c>
      <c r="L109" t="s">
        <v>3713</v>
      </c>
      <c r="M109" t="s">
        <v>5202</v>
      </c>
      <c r="N109">
        <v>5.7665502502194004</v>
      </c>
      <c r="O109">
        <v>52.379462639621998</v>
      </c>
    </row>
    <row r="110" spans="1:15">
      <c r="A110">
        <v>109</v>
      </c>
      <c r="B110" t="s">
        <v>344</v>
      </c>
      <c r="C110" t="s">
        <v>395</v>
      </c>
      <c r="D110" t="s">
        <v>520</v>
      </c>
      <c r="E110" t="str" cm="1">
        <f t="array" ref="E110">INDEX(municipalities!B:B, MATCH(D110,municipalities!C:C,0),0)</f>
        <v>GM0244</v>
      </c>
      <c r="G110" t="s">
        <v>3978</v>
      </c>
      <c r="H110" t="s">
        <v>3979</v>
      </c>
      <c r="I110" t="str">
        <f t="shared" si="3"/>
        <v>8051</v>
      </c>
      <c r="J110">
        <v>2016</v>
      </c>
      <c r="K110">
        <v>66397286</v>
      </c>
      <c r="L110" t="s">
        <v>3713</v>
      </c>
      <c r="M110" t="s">
        <v>5203</v>
      </c>
      <c r="N110">
        <v>6.0529253269550001</v>
      </c>
      <c r="O110">
        <v>52.474516191836699</v>
      </c>
    </row>
    <row r="111" spans="1:15">
      <c r="A111">
        <v>110</v>
      </c>
      <c r="B111" t="s">
        <v>344</v>
      </c>
      <c r="C111" t="s">
        <v>375</v>
      </c>
      <c r="D111" t="s">
        <v>680</v>
      </c>
      <c r="E111" t="str" cm="1">
        <f t="array" ref="E111">INDEX(municipalities!B:B, MATCH(D111,municipalities!C:C,0),0)</f>
        <v>GM0285</v>
      </c>
      <c r="G111" t="s">
        <v>3980</v>
      </c>
      <c r="H111" t="s">
        <v>3981</v>
      </c>
      <c r="I111" t="str">
        <f t="shared" si="3"/>
        <v>7391</v>
      </c>
      <c r="J111">
        <v>2012</v>
      </c>
      <c r="K111">
        <v>55718892</v>
      </c>
      <c r="L111" t="s">
        <v>3713</v>
      </c>
      <c r="M111" t="s">
        <v>5204</v>
      </c>
      <c r="N111">
        <v>6.0996290849927997</v>
      </c>
      <c r="O111">
        <v>52.239982696953902</v>
      </c>
    </row>
    <row r="112" spans="1:15">
      <c r="A112">
        <v>111</v>
      </c>
      <c r="B112" t="s">
        <v>344</v>
      </c>
      <c r="C112" t="s">
        <v>351</v>
      </c>
      <c r="D112" t="s">
        <v>352</v>
      </c>
      <c r="E112" t="str" cm="1">
        <f t="array" ref="E112">INDEX(municipalities!B:B, MATCH(D112,municipalities!C:C,0),0)</f>
        <v>GM0200</v>
      </c>
      <c r="F112" t="s">
        <v>367</v>
      </c>
      <c r="G112" t="s">
        <v>3982</v>
      </c>
      <c r="H112" t="s">
        <v>3983</v>
      </c>
      <c r="I112" t="str">
        <f t="shared" si="3"/>
        <v>7371</v>
      </c>
      <c r="J112">
        <v>2019</v>
      </c>
      <c r="K112">
        <v>74802402</v>
      </c>
      <c r="L112" t="s">
        <v>3713</v>
      </c>
      <c r="M112" t="s">
        <v>5205</v>
      </c>
      <c r="N112">
        <v>6.0074115504782997</v>
      </c>
      <c r="O112">
        <v>52.110987175992697</v>
      </c>
    </row>
    <row r="113" spans="1:15">
      <c r="A113">
        <v>112</v>
      </c>
      <c r="B113" t="s">
        <v>344</v>
      </c>
      <c r="C113" t="s">
        <v>351</v>
      </c>
      <c r="D113" t="s">
        <v>352</v>
      </c>
      <c r="E113" t="str" cm="1">
        <f t="array" ref="E113">INDEX(municipalities!B:B, MATCH(D113,municipalities!C:C,0),0)</f>
        <v>GM0200</v>
      </c>
      <c r="G113" t="s">
        <v>3984</v>
      </c>
      <c r="H113" t="s">
        <v>3985</v>
      </c>
      <c r="I113" t="str">
        <f t="shared" si="3"/>
        <v>7325</v>
      </c>
      <c r="J113">
        <v>2012</v>
      </c>
      <c r="K113">
        <v>55468152</v>
      </c>
      <c r="L113" t="s">
        <v>3713</v>
      </c>
      <c r="M113" t="s">
        <v>5206</v>
      </c>
      <c r="N113">
        <v>6.0282562536655</v>
      </c>
      <c r="O113">
        <v>52.210718604555602</v>
      </c>
    </row>
    <row r="114" spans="1:15">
      <c r="A114">
        <v>113</v>
      </c>
      <c r="B114" t="s">
        <v>344</v>
      </c>
      <c r="C114" t="s">
        <v>345</v>
      </c>
      <c r="D114" t="s">
        <v>411</v>
      </c>
      <c r="E114" t="str" cm="1">
        <f t="array" ref="E114">INDEX(municipalities!B:B, MATCH(D114,municipalities!C:C,0),0)</f>
        <v>GM1859</v>
      </c>
      <c r="F114" t="s">
        <v>415</v>
      </c>
      <c r="G114" t="s">
        <v>3986</v>
      </c>
      <c r="H114" t="s">
        <v>3987</v>
      </c>
      <c r="I114" t="str">
        <f t="shared" si="3"/>
        <v>7274</v>
      </c>
      <c r="J114">
        <v>2013</v>
      </c>
      <c r="K114">
        <v>59283513</v>
      </c>
      <c r="L114" t="s">
        <v>3713</v>
      </c>
      <c r="M114" t="s">
        <v>5207</v>
      </c>
      <c r="N114">
        <v>6.5176926330493998</v>
      </c>
      <c r="O114">
        <v>52.1399370628829</v>
      </c>
    </row>
    <row r="115" spans="1:15">
      <c r="A115">
        <v>114</v>
      </c>
      <c r="B115" t="s">
        <v>344</v>
      </c>
      <c r="C115" t="s">
        <v>345</v>
      </c>
      <c r="D115" t="s">
        <v>411</v>
      </c>
      <c r="E115" t="str" cm="1">
        <f t="array" ref="E115">INDEX(municipalities!B:B, MATCH(D115,municipalities!C:C,0),0)</f>
        <v>GM1859</v>
      </c>
      <c r="F115" t="s">
        <v>415</v>
      </c>
      <c r="G115" t="s">
        <v>3988</v>
      </c>
      <c r="H115" t="s">
        <v>3989</v>
      </c>
      <c r="I115" t="str">
        <f t="shared" si="3"/>
        <v>7271</v>
      </c>
      <c r="J115">
        <v>2020</v>
      </c>
      <c r="K115">
        <v>78640415</v>
      </c>
      <c r="L115" t="s">
        <v>3713</v>
      </c>
      <c r="M115" t="s">
        <v>5208</v>
      </c>
      <c r="N115">
        <v>6.5129984245993997</v>
      </c>
      <c r="O115">
        <v>52.106461957889501</v>
      </c>
    </row>
    <row r="116" spans="1:15">
      <c r="A116">
        <v>115</v>
      </c>
      <c r="B116" t="s">
        <v>344</v>
      </c>
      <c r="C116" t="s">
        <v>345</v>
      </c>
      <c r="D116" t="s">
        <v>433</v>
      </c>
      <c r="E116" t="str" cm="1">
        <f t="array" ref="E116">INDEX(municipalities!B:B, MATCH(D116,municipalities!C:C,0),0)</f>
        <v>GM1876</v>
      </c>
      <c r="F116" t="s">
        <v>437</v>
      </c>
      <c r="G116" t="s">
        <v>3990</v>
      </c>
      <c r="H116" t="s">
        <v>3991</v>
      </c>
      <c r="I116" t="str">
        <f t="shared" si="3"/>
        <v>7255</v>
      </c>
      <c r="J116">
        <v>2020</v>
      </c>
      <c r="K116">
        <v>78223636</v>
      </c>
      <c r="L116" t="s">
        <v>3713</v>
      </c>
      <c r="M116" t="s">
        <v>5209</v>
      </c>
      <c r="N116">
        <v>6.3351231000523001</v>
      </c>
      <c r="O116">
        <v>52.053854122035801</v>
      </c>
    </row>
    <row r="117" spans="1:15">
      <c r="A117">
        <v>116</v>
      </c>
      <c r="B117" t="s">
        <v>344</v>
      </c>
      <c r="C117" t="s">
        <v>351</v>
      </c>
      <c r="D117" t="s">
        <v>546</v>
      </c>
      <c r="E117" t="str" cm="1">
        <f t="array" ref="E117">INDEX(municipalities!B:B, MATCH(D117,municipalities!C:C,0),0)</f>
        <v>GM0262</v>
      </c>
      <c r="G117" t="s">
        <v>3992</v>
      </c>
      <c r="H117" t="s">
        <v>3993</v>
      </c>
      <c r="I117" t="str">
        <f t="shared" si="3"/>
        <v>7241</v>
      </c>
      <c r="J117">
        <v>2011</v>
      </c>
      <c r="K117">
        <v>53440722</v>
      </c>
      <c r="L117" t="s">
        <v>3713</v>
      </c>
      <c r="M117" t="s">
        <v>5210</v>
      </c>
      <c r="N117">
        <v>6.4132392272915002</v>
      </c>
      <c r="O117">
        <v>52.1600854348168</v>
      </c>
    </row>
    <row r="118" spans="1:15">
      <c r="A118">
        <v>117</v>
      </c>
      <c r="B118" t="s">
        <v>344</v>
      </c>
      <c r="C118" t="s">
        <v>345</v>
      </c>
      <c r="D118" t="s">
        <v>433</v>
      </c>
      <c r="E118" t="str" cm="1">
        <f t="array" ref="E118">INDEX(municipalities!B:B, MATCH(D118,municipalities!C:C,0),0)</f>
        <v>GM1876</v>
      </c>
      <c r="F118" t="s">
        <v>442</v>
      </c>
      <c r="G118" t="s">
        <v>3994</v>
      </c>
      <c r="H118" t="s">
        <v>3995</v>
      </c>
      <c r="I118" t="str">
        <f t="shared" si="3"/>
        <v>7233</v>
      </c>
      <c r="J118">
        <v>2015</v>
      </c>
      <c r="K118" t="s">
        <v>3996</v>
      </c>
      <c r="L118" t="s">
        <v>3713</v>
      </c>
      <c r="M118" t="s">
        <v>5211</v>
      </c>
      <c r="N118">
        <v>6.2457700891460002</v>
      </c>
      <c r="O118">
        <v>52.101992972515198</v>
      </c>
    </row>
    <row r="119" spans="1:15">
      <c r="A119">
        <v>118</v>
      </c>
      <c r="B119" t="s">
        <v>344</v>
      </c>
      <c r="C119" t="s">
        <v>345</v>
      </c>
      <c r="D119" t="s">
        <v>433</v>
      </c>
      <c r="E119" t="str" cm="1">
        <f t="array" ref="E119">INDEX(municipalities!B:B, MATCH(D119,municipalities!C:C,0),0)</f>
        <v>GM1876</v>
      </c>
      <c r="F119" t="s">
        <v>433</v>
      </c>
      <c r="G119" t="s">
        <v>3997</v>
      </c>
      <c r="H119" t="s">
        <v>3998</v>
      </c>
      <c r="I119" t="str">
        <f t="shared" si="3"/>
        <v>7226</v>
      </c>
      <c r="J119">
        <v>2015</v>
      </c>
      <c r="K119">
        <v>62630075</v>
      </c>
      <c r="L119" t="s">
        <v>3713</v>
      </c>
      <c r="M119" t="s">
        <v>5212</v>
      </c>
      <c r="N119">
        <v>6.1953127036101003</v>
      </c>
      <c r="O119">
        <v>52.083932379028603</v>
      </c>
    </row>
    <row r="120" spans="1:15">
      <c r="A120">
        <v>119</v>
      </c>
      <c r="B120" t="s">
        <v>344</v>
      </c>
      <c r="C120" t="s">
        <v>351</v>
      </c>
      <c r="D120" t="s">
        <v>744</v>
      </c>
      <c r="E120" t="str" cm="1">
        <f t="array" ref="E120">INDEX(municipalities!B:B, MATCH(D120,municipalities!C:C,0),0)</f>
        <v>GM0301</v>
      </c>
      <c r="G120" t="s">
        <v>3999</v>
      </c>
      <c r="H120" t="s">
        <v>4000</v>
      </c>
      <c r="I120" t="str">
        <f t="shared" si="3"/>
        <v>7204</v>
      </c>
      <c r="J120">
        <v>2012</v>
      </c>
      <c r="K120">
        <v>55258247</v>
      </c>
      <c r="L120" t="s">
        <v>3713</v>
      </c>
      <c r="M120" t="s">
        <v>5213</v>
      </c>
      <c r="N120">
        <v>6.2097829719393998</v>
      </c>
      <c r="O120">
        <v>52.135610047990198</v>
      </c>
    </row>
    <row r="121" spans="1:15">
      <c r="A121">
        <v>120</v>
      </c>
      <c r="B121" t="s">
        <v>344</v>
      </c>
      <c r="C121" t="s">
        <v>345</v>
      </c>
      <c r="D121" t="s">
        <v>411</v>
      </c>
      <c r="E121" t="str" cm="1">
        <f t="array" ref="E121">INDEX(municipalities!B:B, MATCH(D121,municipalities!C:C,0),0)</f>
        <v>GM1859</v>
      </c>
      <c r="F121" t="s">
        <v>420</v>
      </c>
      <c r="G121" t="s">
        <v>4001</v>
      </c>
      <c r="H121" t="s">
        <v>4002</v>
      </c>
      <c r="I121" t="str">
        <f t="shared" si="3"/>
        <v>7156</v>
      </c>
      <c r="J121">
        <v>2016</v>
      </c>
      <c r="K121" t="s">
        <v>4003</v>
      </c>
      <c r="L121" t="s">
        <v>3713</v>
      </c>
      <c r="M121" t="s">
        <v>5214</v>
      </c>
      <c r="N121">
        <v>6.5610106290937997</v>
      </c>
      <c r="O121">
        <v>52.0623056156983</v>
      </c>
    </row>
    <row r="122" spans="1:15">
      <c r="A122">
        <v>121</v>
      </c>
      <c r="B122" t="s">
        <v>344</v>
      </c>
      <c r="C122" t="s">
        <v>345</v>
      </c>
      <c r="D122" t="s">
        <v>618</v>
      </c>
      <c r="E122" t="str" cm="1">
        <f t="array" ref="E122">INDEX(municipalities!B:B, MATCH(D122,municipalities!C:C,0),0)</f>
        <v>GM1586</v>
      </c>
      <c r="F122" t="s">
        <v>619</v>
      </c>
      <c r="G122" t="s">
        <v>4004</v>
      </c>
      <c r="H122" t="s">
        <v>4005</v>
      </c>
      <c r="I122" t="str">
        <f t="shared" si="3"/>
        <v>7141</v>
      </c>
      <c r="J122">
        <v>2016</v>
      </c>
      <c r="K122">
        <v>65047788</v>
      </c>
      <c r="L122" t="s">
        <v>3713</v>
      </c>
      <c r="M122" t="s">
        <v>5215</v>
      </c>
      <c r="N122">
        <v>6.6214211096767004</v>
      </c>
      <c r="O122">
        <v>52.044052850408299</v>
      </c>
    </row>
    <row r="123" spans="1:15">
      <c r="A123">
        <v>122</v>
      </c>
      <c r="B123" t="s">
        <v>344</v>
      </c>
      <c r="C123" t="s">
        <v>345</v>
      </c>
      <c r="D123" t="s">
        <v>618</v>
      </c>
      <c r="E123" t="str" cm="1">
        <f t="array" ref="E123">INDEX(municipalities!B:B, MATCH(D123,municipalities!C:C,0),0)</f>
        <v>GM1586</v>
      </c>
      <c r="F123" t="s">
        <v>2521</v>
      </c>
      <c r="G123" t="s">
        <v>4006</v>
      </c>
      <c r="H123" t="s">
        <v>4007</v>
      </c>
      <c r="I123" t="str">
        <f t="shared" si="3"/>
        <v>7137</v>
      </c>
      <c r="J123">
        <v>2022</v>
      </c>
      <c r="K123">
        <v>85709247</v>
      </c>
      <c r="L123" t="s">
        <v>3713</v>
      </c>
      <c r="M123" t="s">
        <v>5216</v>
      </c>
      <c r="N123">
        <v>6.5931832160718002</v>
      </c>
      <c r="O123">
        <v>52.015475956393097</v>
      </c>
    </row>
    <row r="124" spans="1:15">
      <c r="A124">
        <v>123</v>
      </c>
      <c r="B124" t="s">
        <v>344</v>
      </c>
      <c r="C124" t="s">
        <v>345</v>
      </c>
      <c r="D124" t="s">
        <v>618</v>
      </c>
      <c r="E124" t="str" cm="1">
        <f t="array" ref="E124">INDEX(municipalities!B:B, MATCH(D124,municipalities!C:C,0),0)</f>
        <v>GM1586</v>
      </c>
      <c r="F124" t="s">
        <v>631</v>
      </c>
      <c r="G124" t="s">
        <v>4008</v>
      </c>
      <c r="H124" t="s">
        <v>4009</v>
      </c>
      <c r="I124" t="str">
        <f t="shared" si="3"/>
        <v>7136</v>
      </c>
      <c r="J124">
        <v>2016</v>
      </c>
      <c r="K124" t="s">
        <v>4010</v>
      </c>
      <c r="L124" t="s">
        <v>3713</v>
      </c>
      <c r="M124" t="s">
        <v>5217</v>
      </c>
      <c r="N124">
        <v>6.5190194630266003</v>
      </c>
      <c r="O124">
        <v>52.014435940855002</v>
      </c>
    </row>
    <row r="125" spans="1:15">
      <c r="A125">
        <v>124</v>
      </c>
      <c r="B125" t="s">
        <v>344</v>
      </c>
      <c r="C125" t="s">
        <v>345</v>
      </c>
      <c r="D125" t="s">
        <v>618</v>
      </c>
      <c r="E125" t="str" cm="1">
        <f t="array" ref="E125">INDEX(municipalities!B:B, MATCH(D125,municipalities!C:C,0),0)</f>
        <v>GM1586</v>
      </c>
      <c r="F125" t="s">
        <v>628</v>
      </c>
      <c r="G125" t="s">
        <v>4011</v>
      </c>
      <c r="H125" t="s">
        <v>4012</v>
      </c>
      <c r="I125" t="str">
        <f t="shared" si="3"/>
        <v>7134</v>
      </c>
      <c r="J125">
        <v>2014</v>
      </c>
      <c r="K125">
        <v>61594660</v>
      </c>
      <c r="L125" t="s">
        <v>3713</v>
      </c>
      <c r="M125" t="s">
        <v>5218</v>
      </c>
      <c r="N125">
        <v>6.6213892718213998</v>
      </c>
      <c r="O125">
        <v>51.984395848191497</v>
      </c>
    </row>
    <row r="126" spans="1:15">
      <c r="A126">
        <v>125</v>
      </c>
      <c r="B126" t="s">
        <v>344</v>
      </c>
      <c r="C126" t="s">
        <v>345</v>
      </c>
      <c r="D126" t="s">
        <v>346</v>
      </c>
      <c r="E126" t="str" cm="1">
        <f t="array" ref="E126">INDEX(municipalities!B:B, MATCH(D126,municipalities!C:C,0),0)</f>
        <v>GM0197</v>
      </c>
      <c r="F126" t="s">
        <v>347</v>
      </c>
      <c r="G126" t="s">
        <v>4013</v>
      </c>
      <c r="H126" t="s">
        <v>4014</v>
      </c>
      <c r="I126" t="str">
        <f t="shared" si="3"/>
        <v>7126</v>
      </c>
      <c r="J126">
        <v>2018</v>
      </c>
      <c r="K126">
        <v>71523987</v>
      </c>
      <c r="L126" t="s">
        <v>3713</v>
      </c>
      <c r="M126" t="s">
        <v>5219</v>
      </c>
      <c r="N126">
        <v>6.6230037489773999</v>
      </c>
      <c r="O126">
        <v>51.943685198128598</v>
      </c>
    </row>
    <row r="127" spans="1:15">
      <c r="A127">
        <v>126</v>
      </c>
      <c r="B127" t="s">
        <v>344</v>
      </c>
      <c r="C127" t="s">
        <v>345</v>
      </c>
      <c r="D127" t="s">
        <v>2544</v>
      </c>
      <c r="E127" t="str" cm="1">
        <f t="array" ref="E127">INDEX(municipalities!B:B, MATCH(D127,municipalities!C:C,0),0)</f>
        <v>GM0294</v>
      </c>
      <c r="G127" t="s">
        <v>4015</v>
      </c>
      <c r="H127" t="s">
        <v>4016</v>
      </c>
      <c r="I127" t="str">
        <f t="shared" si="3"/>
        <v>7101</v>
      </c>
      <c r="J127">
        <v>2017</v>
      </c>
      <c r="K127">
        <v>70308713</v>
      </c>
      <c r="L127" t="s">
        <v>3713</v>
      </c>
      <c r="M127" t="s">
        <v>5220</v>
      </c>
      <c r="N127">
        <v>6.7306667413946997</v>
      </c>
      <c r="O127">
        <v>51.9704266771109</v>
      </c>
    </row>
    <row r="128" spans="1:15">
      <c r="A128">
        <v>127</v>
      </c>
      <c r="B128" t="s">
        <v>344</v>
      </c>
      <c r="C128" t="s">
        <v>345</v>
      </c>
      <c r="D128" t="s">
        <v>3413</v>
      </c>
      <c r="E128" t="str" cm="1">
        <f t="array" ref="E128">INDEX(municipalities!B:B, MATCH(D128,municipalities!C:C,0),0)</f>
        <v>GM1509</v>
      </c>
      <c r="F128" t="s">
        <v>649</v>
      </c>
      <c r="G128" t="s">
        <v>4017</v>
      </c>
      <c r="H128" t="s">
        <v>4018</v>
      </c>
      <c r="I128" t="str">
        <f t="shared" si="3"/>
        <v>7078</v>
      </c>
      <c r="J128">
        <v>2019</v>
      </c>
      <c r="K128">
        <v>73568392</v>
      </c>
      <c r="L128" t="s">
        <v>3713</v>
      </c>
      <c r="M128" t="s">
        <v>5221</v>
      </c>
      <c r="N128">
        <v>6.3829858849161001</v>
      </c>
      <c r="O128">
        <v>51.845949984746902</v>
      </c>
    </row>
    <row r="129" spans="1:15">
      <c r="A129">
        <v>128</v>
      </c>
      <c r="B129" t="s">
        <v>344</v>
      </c>
      <c r="C129" t="s">
        <v>345</v>
      </c>
      <c r="D129" t="s">
        <v>478</v>
      </c>
      <c r="E129" t="str" cm="1">
        <f t="array" ref="E129">INDEX(municipalities!B:B, MATCH(D129,municipalities!C:C,0),0)</f>
        <v>GM0222</v>
      </c>
      <c r="G129" t="s">
        <v>4019</v>
      </c>
      <c r="H129" t="s">
        <v>4020</v>
      </c>
      <c r="I129" t="str">
        <f t="shared" si="3"/>
        <v>7003</v>
      </c>
      <c r="J129">
        <v>2018</v>
      </c>
      <c r="K129">
        <v>71791736</v>
      </c>
      <c r="L129" t="s">
        <v>3713</v>
      </c>
      <c r="M129" t="s">
        <v>5222</v>
      </c>
      <c r="N129">
        <v>6.3070542012321003</v>
      </c>
      <c r="O129">
        <v>51.963121184193902</v>
      </c>
    </row>
    <row r="130" spans="1:15">
      <c r="A130">
        <v>129</v>
      </c>
      <c r="B130" t="s">
        <v>344</v>
      </c>
      <c r="C130" t="s">
        <v>375</v>
      </c>
      <c r="D130" t="s">
        <v>738</v>
      </c>
      <c r="E130" t="str" cm="1">
        <f t="array" ref="E130">INDEX(municipalities!B:B, MATCH(D130,municipalities!C:C,0),0)</f>
        <v>GM0299</v>
      </c>
      <c r="F130" t="s">
        <v>3172</v>
      </c>
      <c r="G130" t="s">
        <v>4021</v>
      </c>
      <c r="H130" t="s">
        <v>4022</v>
      </c>
      <c r="I130" t="str">
        <f t="shared" si="3"/>
        <v>6986</v>
      </c>
      <c r="J130">
        <v>2020</v>
      </c>
      <c r="K130">
        <v>80456723</v>
      </c>
      <c r="L130" t="s">
        <v>3713</v>
      </c>
      <c r="M130" t="s">
        <v>5223</v>
      </c>
      <c r="N130">
        <v>6.1183086945058998</v>
      </c>
      <c r="O130">
        <v>51.983660834406898</v>
      </c>
    </row>
    <row r="131" spans="1:15">
      <c r="A131">
        <v>130</v>
      </c>
      <c r="B131" t="s">
        <v>344</v>
      </c>
      <c r="C131" t="s">
        <v>375</v>
      </c>
      <c r="D131" t="s">
        <v>472</v>
      </c>
      <c r="E131" t="str" cm="1">
        <f t="array" ref="E131">INDEX(municipalities!B:B, MATCH(D131,municipalities!C:C,0),0)</f>
        <v>GM0221</v>
      </c>
      <c r="G131" t="s">
        <v>4023</v>
      </c>
      <c r="H131" t="s">
        <v>4024</v>
      </c>
      <c r="I131" t="str">
        <f t="shared" ref="I131:I194" si="4">LEFT(H131,4)</f>
        <v>6981</v>
      </c>
      <c r="J131">
        <v>2020</v>
      </c>
      <c r="K131">
        <v>78346800</v>
      </c>
      <c r="L131" t="s">
        <v>3713</v>
      </c>
      <c r="M131" t="s">
        <v>5224</v>
      </c>
      <c r="N131">
        <v>6.1342284790938999</v>
      </c>
      <c r="O131">
        <v>52.010092203172903</v>
      </c>
    </row>
    <row r="132" spans="1:15">
      <c r="A132">
        <v>131</v>
      </c>
      <c r="B132" t="s">
        <v>344</v>
      </c>
      <c r="C132" t="s">
        <v>351</v>
      </c>
      <c r="D132" t="s">
        <v>454</v>
      </c>
      <c r="E132" t="str" cm="1">
        <f t="array" ref="E132">INDEX(municipalities!B:B, MATCH(D132,municipalities!C:C,0),0)</f>
        <v>GM0213</v>
      </c>
      <c r="F132" t="s">
        <v>455</v>
      </c>
      <c r="G132" t="s">
        <v>4025</v>
      </c>
      <c r="H132" t="s">
        <v>4026</v>
      </c>
      <c r="I132" t="str">
        <f t="shared" si="4"/>
        <v>6961</v>
      </c>
      <c r="J132">
        <v>2013</v>
      </c>
      <c r="K132">
        <v>56954638</v>
      </c>
      <c r="L132" t="s">
        <v>3713</v>
      </c>
      <c r="M132" t="s">
        <v>5225</v>
      </c>
      <c r="N132">
        <v>6.0279767804675997</v>
      </c>
      <c r="O132">
        <v>52.076633289142997</v>
      </c>
    </row>
    <row r="133" spans="1:15">
      <c r="A133">
        <v>132</v>
      </c>
      <c r="B133" t="s">
        <v>344</v>
      </c>
      <c r="C133" t="s">
        <v>345</v>
      </c>
      <c r="D133" t="s">
        <v>566</v>
      </c>
      <c r="E133" t="str" cm="1">
        <f t="array" ref="E133">INDEX(municipalities!B:B, MATCH(D133,municipalities!C:C,0),0)</f>
        <v>GM1955</v>
      </c>
      <c r="F133" t="s">
        <v>567</v>
      </c>
      <c r="G133" t="s">
        <v>4027</v>
      </c>
      <c r="H133" t="s">
        <v>4028</v>
      </c>
      <c r="I133" t="str">
        <f t="shared" si="4"/>
        <v>6942</v>
      </c>
      <c r="J133">
        <v>2022</v>
      </c>
      <c r="K133">
        <v>86201832</v>
      </c>
      <c r="L133" t="s">
        <v>3713</v>
      </c>
      <c r="M133" t="s">
        <v>5226</v>
      </c>
      <c r="N133">
        <v>6.1525138349331003</v>
      </c>
      <c r="O133">
        <v>51.933297014747403</v>
      </c>
    </row>
    <row r="134" spans="1:15">
      <c r="A134">
        <v>133</v>
      </c>
      <c r="B134" t="s">
        <v>344</v>
      </c>
      <c r="C134" t="s">
        <v>345</v>
      </c>
      <c r="D134" t="s">
        <v>566</v>
      </c>
      <c r="E134" t="str" cm="1">
        <f t="array" ref="E134">INDEX(municipalities!B:B, MATCH(D134,municipalities!C:C,0),0)</f>
        <v>GM1955</v>
      </c>
      <c r="F134" t="s">
        <v>567</v>
      </c>
      <c r="G134" t="s">
        <v>4029</v>
      </c>
      <c r="H134" t="s">
        <v>4030</v>
      </c>
      <c r="I134" t="str">
        <f t="shared" si="4"/>
        <v>6941</v>
      </c>
      <c r="J134">
        <v>2016</v>
      </c>
      <c r="K134">
        <v>67515835</v>
      </c>
      <c r="L134" t="s">
        <v>3713</v>
      </c>
      <c r="M134" t="s">
        <v>5227</v>
      </c>
      <c r="N134">
        <v>6.1217782112704997</v>
      </c>
      <c r="O134">
        <v>51.9564487656693</v>
      </c>
    </row>
    <row r="135" spans="1:15">
      <c r="A135">
        <v>134</v>
      </c>
      <c r="B135" t="s">
        <v>344</v>
      </c>
      <c r="C135" t="s">
        <v>375</v>
      </c>
      <c r="D135" t="s">
        <v>3148</v>
      </c>
      <c r="E135" t="str" cm="1">
        <f t="array" ref="E135">INDEX(municipalities!B:B, MATCH(D135,municipalities!C:C,0),0)</f>
        <v>GM0226</v>
      </c>
      <c r="G135" t="s">
        <v>4031</v>
      </c>
      <c r="H135" t="s">
        <v>4032</v>
      </c>
      <c r="I135" t="str">
        <f t="shared" si="4"/>
        <v>6921</v>
      </c>
      <c r="J135">
        <v>2021</v>
      </c>
      <c r="K135">
        <v>83839305</v>
      </c>
      <c r="L135" t="s">
        <v>3713</v>
      </c>
      <c r="M135" t="s">
        <v>5228</v>
      </c>
      <c r="N135">
        <v>6.0258994915292998</v>
      </c>
      <c r="O135">
        <v>51.9612540786352</v>
      </c>
    </row>
    <row r="136" spans="1:15">
      <c r="A136">
        <v>135</v>
      </c>
      <c r="B136" t="s">
        <v>344</v>
      </c>
      <c r="C136" t="s">
        <v>375</v>
      </c>
      <c r="D136" t="s">
        <v>4033</v>
      </c>
      <c r="E136" t="str" cm="1">
        <f t="array" ref="E136">INDEX(municipalities!B:B, MATCH(D136,municipalities!C:C,0),0)</f>
        <v>GM0277</v>
      </c>
      <c r="G136" t="s">
        <v>4034</v>
      </c>
      <c r="H136" t="s">
        <v>4035</v>
      </c>
      <c r="I136" t="str">
        <f t="shared" si="4"/>
        <v>6891</v>
      </c>
      <c r="J136">
        <v>2019</v>
      </c>
      <c r="K136">
        <v>76634280</v>
      </c>
      <c r="L136" t="s">
        <v>3713</v>
      </c>
      <c r="M136" t="s">
        <v>5229</v>
      </c>
      <c r="N136">
        <v>5.9627685927121004</v>
      </c>
      <c r="O136">
        <v>52.0430177844786</v>
      </c>
    </row>
    <row r="137" spans="1:15">
      <c r="A137">
        <v>136</v>
      </c>
      <c r="B137" t="s">
        <v>344</v>
      </c>
      <c r="C137" t="s">
        <v>375</v>
      </c>
      <c r="D137" t="s">
        <v>542</v>
      </c>
      <c r="E137" t="str" cm="1">
        <f t="array" ref="E137">INDEX(municipalities!B:B, MATCH(D137,municipalities!C:C,0),0)</f>
        <v>GM1705</v>
      </c>
      <c r="F137" t="s">
        <v>4036</v>
      </c>
      <c r="G137" t="s">
        <v>4037</v>
      </c>
      <c r="H137" t="s">
        <v>4038</v>
      </c>
      <c r="I137" t="str">
        <f t="shared" si="4"/>
        <v>6852</v>
      </c>
      <c r="J137">
        <v>2013</v>
      </c>
      <c r="K137">
        <v>59434805</v>
      </c>
      <c r="L137" t="s">
        <v>3713</v>
      </c>
      <c r="M137" t="s">
        <v>5230</v>
      </c>
      <c r="N137">
        <v>5.9236759877227003</v>
      </c>
      <c r="O137">
        <v>51.943370103900499</v>
      </c>
    </row>
    <row r="138" spans="1:15">
      <c r="A138">
        <v>137</v>
      </c>
      <c r="B138" t="s">
        <v>344</v>
      </c>
      <c r="C138" t="s">
        <v>375</v>
      </c>
      <c r="D138" t="s">
        <v>542</v>
      </c>
      <c r="E138" t="str" cm="1">
        <f t="array" ref="E138">INDEX(municipalities!B:B, MATCH(D138,municipalities!C:C,0),0)</f>
        <v>GM1705</v>
      </c>
      <c r="F138" t="s">
        <v>4036</v>
      </c>
      <c r="G138" t="s">
        <v>4039</v>
      </c>
      <c r="H138" t="s">
        <v>4040</v>
      </c>
      <c r="I138" t="str">
        <f t="shared" si="4"/>
        <v>6852</v>
      </c>
      <c r="J138">
        <v>2021</v>
      </c>
      <c r="K138">
        <v>84860332</v>
      </c>
      <c r="L138" t="s">
        <v>3713</v>
      </c>
      <c r="M138" t="s">
        <v>5230</v>
      </c>
      <c r="N138">
        <v>5.9236759877227003</v>
      </c>
      <c r="O138">
        <v>51.943370103900499</v>
      </c>
    </row>
    <row r="139" spans="1:15">
      <c r="A139">
        <v>138</v>
      </c>
      <c r="B139" t="s">
        <v>344</v>
      </c>
      <c r="C139" t="s">
        <v>375</v>
      </c>
      <c r="D139" t="s">
        <v>376</v>
      </c>
      <c r="E139" t="str" cm="1">
        <f t="array" ref="E139">INDEX(municipalities!B:B, MATCH(D139,municipalities!C:C,0),0)</f>
        <v>GM0202</v>
      </c>
      <c r="G139" t="s">
        <v>4041</v>
      </c>
      <c r="H139" t="s">
        <v>4042</v>
      </c>
      <c r="I139" t="str">
        <f t="shared" si="4"/>
        <v>6828</v>
      </c>
      <c r="J139">
        <v>2015</v>
      </c>
      <c r="K139" t="s">
        <v>2761</v>
      </c>
      <c r="L139" t="s">
        <v>3713</v>
      </c>
      <c r="M139" t="s">
        <v>5231</v>
      </c>
      <c r="N139">
        <v>5.9244952985135004</v>
      </c>
      <c r="O139">
        <v>51.980220951538698</v>
      </c>
    </row>
    <row r="140" spans="1:15">
      <c r="A140">
        <v>139</v>
      </c>
      <c r="B140" t="s">
        <v>344</v>
      </c>
      <c r="C140" t="s">
        <v>375</v>
      </c>
      <c r="D140" t="s">
        <v>376</v>
      </c>
      <c r="E140" t="str" cm="1">
        <f t="array" ref="E140">INDEX(municipalities!B:B, MATCH(D140,municipalities!C:C,0),0)</f>
        <v>GM0202</v>
      </c>
      <c r="F140" t="s">
        <v>4043</v>
      </c>
      <c r="G140" t="s">
        <v>4044</v>
      </c>
      <c r="H140" t="s">
        <v>4045</v>
      </c>
      <c r="I140" t="str">
        <f t="shared" si="4"/>
        <v>6824</v>
      </c>
      <c r="J140">
        <v>2021</v>
      </c>
      <c r="K140">
        <v>82855366</v>
      </c>
      <c r="L140" t="s">
        <v>3713</v>
      </c>
      <c r="M140" t="s">
        <v>5232</v>
      </c>
      <c r="N140">
        <v>5.9392765721386001</v>
      </c>
      <c r="O140">
        <v>51.992210105182302</v>
      </c>
    </row>
    <row r="141" spans="1:15">
      <c r="A141">
        <v>140</v>
      </c>
      <c r="B141" t="s">
        <v>344</v>
      </c>
      <c r="C141" t="s">
        <v>375</v>
      </c>
      <c r="D141" t="s">
        <v>376</v>
      </c>
      <c r="E141" t="str" cm="1">
        <f t="array" ref="E141">INDEX(municipalities!B:B, MATCH(D141,municipalities!C:C,0),0)</f>
        <v>GM0202</v>
      </c>
      <c r="G141" t="s">
        <v>4046</v>
      </c>
      <c r="H141" t="s">
        <v>4047</v>
      </c>
      <c r="I141" t="str">
        <f t="shared" si="4"/>
        <v>6815</v>
      </c>
      <c r="J141">
        <v>2019</v>
      </c>
      <c r="K141">
        <v>74953532</v>
      </c>
      <c r="L141" t="s">
        <v>3713</v>
      </c>
      <c r="M141" t="s">
        <v>5233</v>
      </c>
      <c r="N141">
        <v>5.9083731070342997</v>
      </c>
      <c r="O141">
        <v>52.001853864322797</v>
      </c>
    </row>
    <row r="142" spans="1:15">
      <c r="A142">
        <v>141</v>
      </c>
      <c r="B142" t="s">
        <v>344</v>
      </c>
      <c r="C142" t="s">
        <v>375</v>
      </c>
      <c r="D142" t="s">
        <v>376</v>
      </c>
      <c r="E142" t="str" cm="1">
        <f t="array" ref="E142">INDEX(municipalities!B:B, MATCH(D142,municipalities!C:C,0),0)</f>
        <v>GM0202</v>
      </c>
      <c r="G142" t="s">
        <v>4048</v>
      </c>
      <c r="H142" t="s">
        <v>4049</v>
      </c>
      <c r="I142" t="str">
        <f t="shared" si="4"/>
        <v>6812</v>
      </c>
      <c r="J142">
        <v>2021</v>
      </c>
      <c r="K142">
        <v>82276773</v>
      </c>
      <c r="L142" t="s">
        <v>3713</v>
      </c>
      <c r="M142" t="s">
        <v>5234</v>
      </c>
      <c r="N142">
        <v>5.8758148614773003</v>
      </c>
      <c r="O142">
        <v>51.982977181920297</v>
      </c>
    </row>
    <row r="143" spans="1:15">
      <c r="A143">
        <v>142</v>
      </c>
      <c r="B143" t="s">
        <v>344</v>
      </c>
      <c r="C143" t="s">
        <v>375</v>
      </c>
      <c r="D143" t="s">
        <v>376</v>
      </c>
      <c r="E143" t="str" cm="1">
        <f t="array" ref="E143">INDEX(municipalities!B:B, MATCH(D143,municipalities!C:C,0),0)</f>
        <v>GM0202</v>
      </c>
      <c r="G143" t="s">
        <v>4050</v>
      </c>
      <c r="H143" t="s">
        <v>4051</v>
      </c>
      <c r="I143" t="str">
        <f t="shared" si="4"/>
        <v>6811</v>
      </c>
      <c r="J143">
        <v>2012</v>
      </c>
      <c r="K143">
        <v>55351859</v>
      </c>
      <c r="L143" t="s">
        <v>3713</v>
      </c>
      <c r="M143" t="s">
        <v>5235</v>
      </c>
      <c r="N143">
        <v>5.9070593574546999</v>
      </c>
      <c r="O143">
        <v>51.981271704216397</v>
      </c>
    </row>
    <row r="144" spans="1:15">
      <c r="A144">
        <v>143</v>
      </c>
      <c r="B144" t="s">
        <v>344</v>
      </c>
      <c r="C144" t="s">
        <v>391</v>
      </c>
      <c r="D144" t="s">
        <v>691</v>
      </c>
      <c r="E144" t="str" cm="1">
        <f t="array" ref="E144">INDEX(municipalities!B:B, MATCH(D144,municipalities!C:C,0),0)</f>
        <v>GM0289</v>
      </c>
      <c r="F144" t="s">
        <v>4052</v>
      </c>
      <c r="G144" t="s">
        <v>4053</v>
      </c>
      <c r="H144" t="s">
        <v>4054</v>
      </c>
      <c r="I144" t="str">
        <f t="shared" si="4"/>
        <v>6708</v>
      </c>
      <c r="J144">
        <v>2012</v>
      </c>
      <c r="K144">
        <v>55599214</v>
      </c>
      <c r="L144" t="s">
        <v>3713</v>
      </c>
      <c r="M144" t="s">
        <v>5236</v>
      </c>
      <c r="N144">
        <v>5.6537468631966998</v>
      </c>
      <c r="O144">
        <v>51.984334725734797</v>
      </c>
    </row>
    <row r="145" spans="1:15">
      <c r="A145">
        <v>144</v>
      </c>
      <c r="B145" t="s">
        <v>344</v>
      </c>
      <c r="C145" t="s">
        <v>391</v>
      </c>
      <c r="D145" t="s">
        <v>691</v>
      </c>
      <c r="E145" t="str" cm="1">
        <f t="array" ref="E145">INDEX(municipalities!B:B, MATCH(D145,municipalities!C:C,0),0)</f>
        <v>GM0289</v>
      </c>
      <c r="G145" t="s">
        <v>4055</v>
      </c>
      <c r="H145" t="s">
        <v>4056</v>
      </c>
      <c r="I145" t="str">
        <f t="shared" si="4"/>
        <v>6707</v>
      </c>
      <c r="J145">
        <v>2018</v>
      </c>
      <c r="K145">
        <v>72463678</v>
      </c>
      <c r="L145" t="s">
        <v>3713</v>
      </c>
      <c r="M145" t="s">
        <v>5237</v>
      </c>
      <c r="N145">
        <v>5.6650174516953999</v>
      </c>
      <c r="O145">
        <v>51.971934713324501</v>
      </c>
    </row>
    <row r="146" spans="1:15">
      <c r="A146">
        <v>145</v>
      </c>
      <c r="B146" t="s">
        <v>344</v>
      </c>
      <c r="C146" t="s">
        <v>391</v>
      </c>
      <c r="D146" t="s">
        <v>691</v>
      </c>
      <c r="E146" t="str" cm="1">
        <f t="array" ref="E146">INDEX(municipalities!B:B, MATCH(D146,municipalities!C:C,0),0)</f>
        <v>GM0289</v>
      </c>
      <c r="G146" t="s">
        <v>4057</v>
      </c>
      <c r="H146" t="s">
        <v>4058</v>
      </c>
      <c r="I146" t="str">
        <f t="shared" si="4"/>
        <v>6703</v>
      </c>
      <c r="J146">
        <v>2014</v>
      </c>
      <c r="K146" t="s">
        <v>4059</v>
      </c>
      <c r="L146" t="s">
        <v>3713</v>
      </c>
      <c r="M146" t="s">
        <v>5238</v>
      </c>
      <c r="N146">
        <v>5.6867340899174001</v>
      </c>
      <c r="O146">
        <v>51.966062339091998</v>
      </c>
    </row>
    <row r="147" spans="1:15">
      <c r="A147">
        <v>146</v>
      </c>
      <c r="B147" t="s">
        <v>344</v>
      </c>
      <c r="C147" t="s">
        <v>375</v>
      </c>
      <c r="D147" t="s">
        <v>653</v>
      </c>
      <c r="E147" t="str" cm="1">
        <f t="array" ref="E147">INDEX(municipalities!B:B, MATCH(D147,municipalities!C:C,0),0)</f>
        <v>GM1734</v>
      </c>
      <c r="F147" t="s">
        <v>4060</v>
      </c>
      <c r="G147" t="s">
        <v>4061</v>
      </c>
      <c r="H147" t="s">
        <v>4062</v>
      </c>
      <c r="I147" t="str">
        <f t="shared" si="4"/>
        <v>6678</v>
      </c>
      <c r="J147">
        <v>2019</v>
      </c>
      <c r="K147">
        <v>74695762</v>
      </c>
      <c r="L147" t="s">
        <v>3713</v>
      </c>
      <c r="M147" t="s">
        <v>5239</v>
      </c>
      <c r="N147">
        <v>5.8209847763194</v>
      </c>
      <c r="O147">
        <v>51.880471493202698</v>
      </c>
    </row>
    <row r="148" spans="1:15">
      <c r="A148">
        <v>147</v>
      </c>
      <c r="B148" t="s">
        <v>344</v>
      </c>
      <c r="C148" t="s">
        <v>459</v>
      </c>
      <c r="D148" t="s">
        <v>653</v>
      </c>
      <c r="E148" t="str" cm="1">
        <f t="array" ref="E148">INDEX(municipalities!B:B, MATCH(D148,municipalities!C:C,0),0)</f>
        <v>GM1734</v>
      </c>
      <c r="F148" t="s">
        <v>4063</v>
      </c>
      <c r="G148" t="s">
        <v>4064</v>
      </c>
      <c r="H148" t="s">
        <v>4065</v>
      </c>
      <c r="I148" t="str">
        <f t="shared" si="4"/>
        <v>6674</v>
      </c>
      <c r="J148">
        <v>2021</v>
      </c>
      <c r="K148">
        <v>83191550</v>
      </c>
      <c r="L148" t="s">
        <v>3713</v>
      </c>
      <c r="M148" t="s">
        <v>5240</v>
      </c>
      <c r="N148">
        <v>5.7504327954442997</v>
      </c>
      <c r="O148">
        <v>51.913916362985802</v>
      </c>
    </row>
    <row r="149" spans="1:15">
      <c r="A149">
        <v>148</v>
      </c>
      <c r="B149" t="s">
        <v>344</v>
      </c>
      <c r="C149" t="s">
        <v>459</v>
      </c>
      <c r="D149" t="s">
        <v>573</v>
      </c>
      <c r="E149" t="str" cm="1">
        <f t="array" ref="E149">INDEX(municipalities!B:B, MATCH(D149,municipalities!C:C,0),0)</f>
        <v>GM1740</v>
      </c>
      <c r="F149" t="s">
        <v>4066</v>
      </c>
      <c r="G149" t="s">
        <v>4067</v>
      </c>
      <c r="H149" t="s">
        <v>4068</v>
      </c>
      <c r="I149" t="str">
        <f t="shared" si="4"/>
        <v>6669</v>
      </c>
      <c r="J149">
        <v>2016</v>
      </c>
      <c r="K149">
        <v>66373263</v>
      </c>
      <c r="L149" t="s">
        <v>3713</v>
      </c>
      <c r="M149" t="s">
        <v>5241</v>
      </c>
      <c r="N149">
        <v>5.6637462187929</v>
      </c>
      <c r="O149">
        <v>51.911254887606901</v>
      </c>
    </row>
    <row r="150" spans="1:15">
      <c r="A150">
        <v>149</v>
      </c>
      <c r="B150" t="s">
        <v>344</v>
      </c>
      <c r="C150" t="s">
        <v>375</v>
      </c>
      <c r="D150" t="s">
        <v>653</v>
      </c>
      <c r="E150" t="str" cm="1">
        <f t="array" ref="E150">INDEX(municipalities!B:B, MATCH(D150,municipalities!C:C,0),0)</f>
        <v>GM1734</v>
      </c>
      <c r="F150" t="s">
        <v>4069</v>
      </c>
      <c r="G150" t="s">
        <v>4070</v>
      </c>
      <c r="H150" t="s">
        <v>4071</v>
      </c>
      <c r="I150" t="str">
        <f t="shared" si="4"/>
        <v>6666</v>
      </c>
      <c r="J150">
        <v>2017</v>
      </c>
      <c r="K150">
        <v>67756778</v>
      </c>
      <c r="L150" t="s">
        <v>3713</v>
      </c>
      <c r="M150" t="s">
        <v>5242</v>
      </c>
      <c r="N150">
        <v>5.7546994043744997</v>
      </c>
      <c r="O150">
        <v>51.952809114697303</v>
      </c>
    </row>
    <row r="151" spans="1:15">
      <c r="A151">
        <v>150</v>
      </c>
      <c r="B151" t="s">
        <v>344</v>
      </c>
      <c r="C151" t="s">
        <v>375</v>
      </c>
      <c r="D151" t="s">
        <v>653</v>
      </c>
      <c r="E151" t="str" cm="1">
        <f t="array" ref="E151">INDEX(municipalities!B:B, MATCH(D151,municipalities!C:C,0),0)</f>
        <v>GM1734</v>
      </c>
      <c r="F151" t="s">
        <v>4072</v>
      </c>
      <c r="G151" t="s">
        <v>4073</v>
      </c>
      <c r="H151" t="s">
        <v>4074</v>
      </c>
      <c r="I151" t="str">
        <f t="shared" si="4"/>
        <v>6662</v>
      </c>
      <c r="J151">
        <v>2015</v>
      </c>
      <c r="K151">
        <v>66196582</v>
      </c>
      <c r="L151" t="s">
        <v>3713</v>
      </c>
      <c r="M151" t="s">
        <v>5243</v>
      </c>
      <c r="N151">
        <v>5.8489588077211998</v>
      </c>
      <c r="O151">
        <v>51.909536862299497</v>
      </c>
    </row>
    <row r="152" spans="1:15">
      <c r="A152">
        <v>151</v>
      </c>
      <c r="B152" t="s">
        <v>344</v>
      </c>
      <c r="C152" t="s">
        <v>375</v>
      </c>
      <c r="D152" t="s">
        <v>481</v>
      </c>
      <c r="E152" t="str" cm="1">
        <f t="array" ref="E152">INDEX(municipalities!B:B, MATCH(D152,municipalities!C:C,0),0)</f>
        <v>GM0225</v>
      </c>
      <c r="F152" t="s">
        <v>482</v>
      </c>
      <c r="G152" t="s">
        <v>4075</v>
      </c>
      <c r="H152" t="s">
        <v>4076</v>
      </c>
      <c r="I152" t="str">
        <f t="shared" si="4"/>
        <v>6655</v>
      </c>
      <c r="J152">
        <v>2014</v>
      </c>
      <c r="L152" t="s">
        <v>3713</v>
      </c>
      <c r="M152" t="s">
        <v>5244</v>
      </c>
      <c r="N152">
        <v>5.5801560304987001</v>
      </c>
      <c r="O152">
        <v>51.872758808587001</v>
      </c>
    </row>
    <row r="153" spans="1:15">
      <c r="A153">
        <v>152</v>
      </c>
      <c r="B153" t="s">
        <v>344</v>
      </c>
      <c r="C153" t="s">
        <v>375</v>
      </c>
      <c r="D153" t="s">
        <v>428</v>
      </c>
      <c r="E153" t="str" cm="1">
        <f t="array" ref="E153">INDEX(municipalities!B:B, MATCH(D153,municipalities!C:C,0),0)</f>
        <v>GM0209</v>
      </c>
      <c r="G153" t="s">
        <v>4077</v>
      </c>
      <c r="H153" t="s">
        <v>4078</v>
      </c>
      <c r="I153" t="str">
        <f t="shared" si="4"/>
        <v>6641</v>
      </c>
      <c r="J153">
        <v>2018</v>
      </c>
      <c r="K153">
        <v>71456414</v>
      </c>
      <c r="L153" t="s">
        <v>3713</v>
      </c>
      <c r="M153" t="s">
        <v>5245</v>
      </c>
      <c r="N153">
        <v>5.7686161207006004</v>
      </c>
      <c r="O153">
        <v>51.858054043570498</v>
      </c>
    </row>
    <row r="154" spans="1:15">
      <c r="A154">
        <v>153</v>
      </c>
      <c r="B154" t="s">
        <v>344</v>
      </c>
      <c r="C154" t="s">
        <v>375</v>
      </c>
      <c r="D154" t="s">
        <v>481</v>
      </c>
      <c r="E154" t="str" cm="1">
        <f t="array" ref="E154">INDEX(municipalities!B:B, MATCH(D154,municipalities!C:C,0),0)</f>
        <v>GM0225</v>
      </c>
      <c r="G154" t="s">
        <v>4079</v>
      </c>
      <c r="H154" t="s">
        <v>4080</v>
      </c>
      <c r="I154" t="str">
        <f t="shared" si="4"/>
        <v>6627</v>
      </c>
      <c r="J154">
        <v>2019</v>
      </c>
      <c r="K154">
        <v>76257436</v>
      </c>
      <c r="L154" t="s">
        <v>3713</v>
      </c>
      <c r="M154" t="s">
        <v>5246</v>
      </c>
      <c r="N154">
        <v>5.5245099494721996</v>
      </c>
      <c r="O154">
        <v>51.8343842990948</v>
      </c>
    </row>
    <row r="155" spans="1:15">
      <c r="A155">
        <v>154</v>
      </c>
      <c r="B155" t="s">
        <v>344</v>
      </c>
      <c r="C155" t="s">
        <v>459</v>
      </c>
      <c r="D155" t="s">
        <v>711</v>
      </c>
      <c r="E155" t="str" cm="1">
        <f t="array" ref="E155">INDEX(municipalities!B:B, MATCH(D155,municipalities!C:C,0),0)</f>
        <v>GM0668</v>
      </c>
      <c r="F155" t="s">
        <v>4081</v>
      </c>
      <c r="G155" t="s">
        <v>4082</v>
      </c>
      <c r="H155" t="s">
        <v>4080</v>
      </c>
      <c r="I155" t="str">
        <f t="shared" si="4"/>
        <v>6627</v>
      </c>
      <c r="J155">
        <v>2019</v>
      </c>
      <c r="K155">
        <v>76257444</v>
      </c>
      <c r="L155" t="s">
        <v>3713</v>
      </c>
      <c r="M155" t="s">
        <v>5246</v>
      </c>
      <c r="N155">
        <v>5.5245099494721996</v>
      </c>
      <c r="O155">
        <v>51.8343842990948</v>
      </c>
    </row>
    <row r="156" spans="1:15">
      <c r="A156">
        <v>155</v>
      </c>
      <c r="B156" t="s">
        <v>344</v>
      </c>
      <c r="C156" t="s">
        <v>375</v>
      </c>
      <c r="D156" t="s">
        <v>537</v>
      </c>
      <c r="E156" t="str" cm="1">
        <f t="array" ref="E156">INDEX(municipalities!B:B, MATCH(D156,municipalities!C:C,0),0)</f>
        <v>GM0252</v>
      </c>
      <c r="G156" t="s">
        <v>4083</v>
      </c>
      <c r="H156" t="s">
        <v>4084</v>
      </c>
      <c r="I156" t="str">
        <f t="shared" si="4"/>
        <v>6611</v>
      </c>
      <c r="J156">
        <v>2019</v>
      </c>
      <c r="K156">
        <v>74902989</v>
      </c>
      <c r="L156" t="s">
        <v>3713</v>
      </c>
      <c r="M156" t="s">
        <v>5247</v>
      </c>
      <c r="N156">
        <v>5.7955291568089002</v>
      </c>
      <c r="O156">
        <v>51.772381377185802</v>
      </c>
    </row>
    <row r="157" spans="1:15">
      <c r="A157">
        <v>156</v>
      </c>
      <c r="B157" t="s">
        <v>344</v>
      </c>
      <c r="C157" t="s">
        <v>375</v>
      </c>
      <c r="D157" t="s">
        <v>714</v>
      </c>
      <c r="E157" t="str" cm="1">
        <f t="array" ref="E157">INDEX(municipalities!B:B, MATCH(D157,municipalities!C:C,0),0)</f>
        <v>GM0296</v>
      </c>
      <c r="F157" t="s">
        <v>4085</v>
      </c>
      <c r="G157" t="s">
        <v>4086</v>
      </c>
      <c r="H157" t="s">
        <v>4087</v>
      </c>
      <c r="I157" t="str">
        <f t="shared" si="4"/>
        <v>6605</v>
      </c>
      <c r="J157">
        <v>2015</v>
      </c>
      <c r="K157">
        <v>63412500</v>
      </c>
      <c r="L157" t="s">
        <v>3713</v>
      </c>
      <c r="M157" t="s">
        <v>5248</v>
      </c>
      <c r="N157">
        <v>5.7250622384326997</v>
      </c>
      <c r="O157">
        <v>51.797640490371101</v>
      </c>
    </row>
    <row r="158" spans="1:15">
      <c r="A158">
        <v>157</v>
      </c>
      <c r="B158" t="s">
        <v>344</v>
      </c>
      <c r="C158" t="s">
        <v>375</v>
      </c>
      <c r="D158" t="s">
        <v>537</v>
      </c>
      <c r="E158" t="str" cm="1">
        <f t="array" ref="E158">INDEX(municipalities!B:B, MATCH(D158,municipalities!C:C,0),0)</f>
        <v>GM0252</v>
      </c>
      <c r="G158" t="s">
        <v>4088</v>
      </c>
      <c r="H158" t="s">
        <v>4089</v>
      </c>
      <c r="I158" t="str">
        <f t="shared" si="4"/>
        <v>6581</v>
      </c>
      <c r="J158">
        <v>2019</v>
      </c>
      <c r="K158">
        <v>73708046</v>
      </c>
      <c r="L158" t="s">
        <v>3713</v>
      </c>
      <c r="M158" t="s">
        <v>5249</v>
      </c>
      <c r="N158">
        <v>5.858410916175</v>
      </c>
      <c r="O158">
        <v>51.791680724733602</v>
      </c>
    </row>
    <row r="159" spans="1:15">
      <c r="A159">
        <v>158</v>
      </c>
      <c r="B159" t="s">
        <v>344</v>
      </c>
      <c r="C159" t="s">
        <v>375</v>
      </c>
      <c r="D159" t="s">
        <v>398</v>
      </c>
      <c r="E159" t="str" cm="1">
        <f t="array" ref="E159">INDEX(municipalities!B:B, MATCH(D159,municipalities!C:C,0),0)</f>
        <v>GM1945</v>
      </c>
      <c r="F159" t="s">
        <v>402</v>
      </c>
      <c r="G159" t="s">
        <v>4090</v>
      </c>
      <c r="H159" t="s">
        <v>4091</v>
      </c>
      <c r="I159" t="str">
        <f t="shared" si="4"/>
        <v>6574</v>
      </c>
      <c r="J159">
        <v>2020</v>
      </c>
      <c r="K159">
        <v>77530837</v>
      </c>
      <c r="L159" t="s">
        <v>3713</v>
      </c>
      <c r="M159" t="s">
        <v>5250</v>
      </c>
      <c r="N159">
        <v>5.9027279809477999</v>
      </c>
      <c r="O159">
        <v>51.835121575528902</v>
      </c>
    </row>
    <row r="160" spans="1:15">
      <c r="A160">
        <v>159</v>
      </c>
      <c r="B160" t="s">
        <v>344</v>
      </c>
      <c r="C160" t="s">
        <v>375</v>
      </c>
      <c r="D160" t="s">
        <v>398</v>
      </c>
      <c r="E160" t="str" cm="1">
        <f t="array" ref="E160">INDEX(municipalities!B:B, MATCH(D160,municipalities!C:C,0),0)</f>
        <v>GM1945</v>
      </c>
      <c r="F160" t="s">
        <v>404</v>
      </c>
      <c r="G160" t="s">
        <v>4092</v>
      </c>
      <c r="H160" t="s">
        <v>4093</v>
      </c>
      <c r="I160" t="str">
        <f t="shared" si="4"/>
        <v>6573</v>
      </c>
      <c r="J160">
        <v>2017</v>
      </c>
      <c r="K160">
        <v>70284164</v>
      </c>
      <c r="L160" t="s">
        <v>3713</v>
      </c>
      <c r="M160" t="s">
        <v>5251</v>
      </c>
      <c r="N160">
        <v>5.9314969614631998</v>
      </c>
      <c r="O160">
        <v>51.830278912397397</v>
      </c>
    </row>
    <row r="161" spans="1:15">
      <c r="A161">
        <v>160</v>
      </c>
      <c r="B161" t="s">
        <v>344</v>
      </c>
      <c r="C161" t="s">
        <v>375</v>
      </c>
      <c r="D161" t="s">
        <v>597</v>
      </c>
      <c r="E161" t="str" cm="1">
        <f t="array" ref="E161">INDEX(municipalities!B:B, MATCH(D161,municipalities!C:C,0),0)</f>
        <v>GM0268</v>
      </c>
      <c r="G161" t="s">
        <v>4094</v>
      </c>
      <c r="H161" t="s">
        <v>4095</v>
      </c>
      <c r="I161" t="str">
        <f t="shared" si="4"/>
        <v>6524</v>
      </c>
      <c r="J161">
        <v>2013</v>
      </c>
      <c r="K161">
        <v>57958734</v>
      </c>
      <c r="L161" t="s">
        <v>3713</v>
      </c>
      <c r="M161" t="s">
        <v>5252</v>
      </c>
      <c r="N161">
        <v>5.8651777880022999</v>
      </c>
      <c r="O161">
        <v>51.834713682390003</v>
      </c>
    </row>
    <row r="162" spans="1:15">
      <c r="A162">
        <v>161</v>
      </c>
      <c r="B162" t="s">
        <v>344</v>
      </c>
      <c r="C162" t="s">
        <v>375</v>
      </c>
      <c r="D162" t="s">
        <v>597</v>
      </c>
      <c r="E162" t="str" cm="1">
        <f t="array" ref="E162">INDEX(municipalities!B:B, MATCH(D162,municipalities!C:C,0),0)</f>
        <v>GM0268</v>
      </c>
      <c r="G162" t="s">
        <v>4096</v>
      </c>
      <c r="H162" t="s">
        <v>4097</v>
      </c>
      <c r="I162" t="str">
        <f t="shared" si="4"/>
        <v>6523</v>
      </c>
      <c r="J162">
        <v>2018</v>
      </c>
      <c r="K162">
        <v>72234083</v>
      </c>
      <c r="L162" t="s">
        <v>3713</v>
      </c>
      <c r="M162" t="s">
        <v>5253</v>
      </c>
      <c r="N162">
        <v>5.8875185844431996</v>
      </c>
      <c r="O162">
        <v>51.829046870912599</v>
      </c>
    </row>
    <row r="163" spans="1:15">
      <c r="A163">
        <v>162</v>
      </c>
      <c r="B163" t="s">
        <v>344</v>
      </c>
      <c r="C163" t="s">
        <v>459</v>
      </c>
      <c r="D163" t="s">
        <v>734</v>
      </c>
      <c r="E163" t="str" cm="1">
        <f t="array" ref="E163">INDEX(municipalities!B:B, MATCH(D163,municipalities!C:C,0),0)</f>
        <v>GM0297</v>
      </c>
      <c r="G163" t="s">
        <v>4098</v>
      </c>
      <c r="H163" t="s">
        <v>4099</v>
      </c>
      <c r="I163" t="str">
        <f t="shared" si="4"/>
        <v>5314</v>
      </c>
      <c r="J163">
        <v>2016</v>
      </c>
      <c r="K163">
        <v>66386942</v>
      </c>
      <c r="L163" t="s">
        <v>3713</v>
      </c>
      <c r="M163" t="s">
        <v>5254</v>
      </c>
      <c r="N163">
        <v>5.2405823857543998</v>
      </c>
      <c r="O163">
        <v>51.7843885199757</v>
      </c>
    </row>
    <row r="164" spans="1:15">
      <c r="A164">
        <v>163</v>
      </c>
      <c r="B164" t="s">
        <v>344</v>
      </c>
      <c r="C164" t="s">
        <v>459</v>
      </c>
      <c r="D164" t="s">
        <v>701</v>
      </c>
      <c r="E164" t="str" cm="1">
        <f t="array" ref="E164">INDEX(municipalities!B:B, MATCH(D164,municipalities!C:C,0),0)</f>
        <v>GM1960</v>
      </c>
      <c r="F164" t="s">
        <v>4100</v>
      </c>
      <c r="G164" t="s">
        <v>4101</v>
      </c>
      <c r="H164" t="s">
        <v>4102</v>
      </c>
      <c r="I164" t="str">
        <f t="shared" si="4"/>
        <v>4214</v>
      </c>
      <c r="J164">
        <v>2016</v>
      </c>
      <c r="K164">
        <v>66344050</v>
      </c>
      <c r="L164" t="s">
        <v>3713</v>
      </c>
      <c r="M164" t="s">
        <v>5255</v>
      </c>
      <c r="N164">
        <v>5.0609284070885998</v>
      </c>
      <c r="O164">
        <v>51.841330105443902</v>
      </c>
    </row>
    <row r="165" spans="1:15">
      <c r="A165">
        <v>164</v>
      </c>
      <c r="B165" t="s">
        <v>344</v>
      </c>
      <c r="C165" t="s">
        <v>459</v>
      </c>
      <c r="D165" t="s">
        <v>701</v>
      </c>
      <c r="E165" t="str" cm="1">
        <f t="array" ref="E165">INDEX(municipalities!B:B, MATCH(D165,municipalities!C:C,0),0)</f>
        <v>GM1960</v>
      </c>
      <c r="F165" t="s">
        <v>4103</v>
      </c>
      <c r="G165" t="s">
        <v>4104</v>
      </c>
      <c r="H165" t="s">
        <v>4105</v>
      </c>
      <c r="I165" t="str">
        <f t="shared" si="4"/>
        <v>4196</v>
      </c>
      <c r="J165">
        <v>2017</v>
      </c>
      <c r="K165">
        <v>68433751</v>
      </c>
      <c r="L165" t="s">
        <v>3713</v>
      </c>
      <c r="M165" t="s">
        <v>5256</v>
      </c>
      <c r="N165">
        <v>5.2590679101565998</v>
      </c>
      <c r="O165">
        <v>51.907759936043199</v>
      </c>
    </row>
    <row r="166" spans="1:15">
      <c r="A166">
        <v>165</v>
      </c>
      <c r="B166" t="s">
        <v>344</v>
      </c>
      <c r="C166" t="s">
        <v>459</v>
      </c>
      <c r="D166" t="s">
        <v>701</v>
      </c>
      <c r="E166" t="str" cm="1">
        <f t="array" ref="E166">INDEX(municipalities!B:B, MATCH(D166,municipalities!C:C,0),0)</f>
        <v>GM1960</v>
      </c>
      <c r="F166" t="s">
        <v>508</v>
      </c>
      <c r="G166" t="s">
        <v>4106</v>
      </c>
      <c r="H166" t="s">
        <v>4107</v>
      </c>
      <c r="I166" t="str">
        <f t="shared" si="4"/>
        <v>4191</v>
      </c>
      <c r="J166">
        <v>2020</v>
      </c>
      <c r="K166">
        <v>77724100</v>
      </c>
      <c r="L166" t="s">
        <v>3713</v>
      </c>
      <c r="M166" t="s">
        <v>5257</v>
      </c>
      <c r="N166">
        <v>5.2973179301547004</v>
      </c>
      <c r="O166">
        <v>51.876313582665503</v>
      </c>
    </row>
    <row r="167" spans="1:15">
      <c r="A167">
        <v>166</v>
      </c>
      <c r="B167" t="s">
        <v>344</v>
      </c>
      <c r="C167" t="s">
        <v>459</v>
      </c>
      <c r="D167" t="s">
        <v>701</v>
      </c>
      <c r="E167" t="str" cm="1">
        <f t="array" ref="E167">INDEX(municipalities!B:B, MATCH(D167,municipalities!C:C,0),0)</f>
        <v>GM1960</v>
      </c>
      <c r="F167" t="s">
        <v>508</v>
      </c>
      <c r="G167" t="s">
        <v>4108</v>
      </c>
      <c r="H167" t="s">
        <v>4107</v>
      </c>
      <c r="I167" t="str">
        <f t="shared" si="4"/>
        <v>4191</v>
      </c>
      <c r="J167">
        <v>2014</v>
      </c>
      <c r="K167">
        <v>61893447</v>
      </c>
      <c r="L167" t="s">
        <v>3713</v>
      </c>
      <c r="M167" t="s">
        <v>5257</v>
      </c>
      <c r="N167">
        <v>5.2973179301547004</v>
      </c>
      <c r="O167">
        <v>51.876313582665503</v>
      </c>
    </row>
    <row r="168" spans="1:15">
      <c r="A168">
        <v>167</v>
      </c>
      <c r="B168" t="s">
        <v>344</v>
      </c>
      <c r="C168" t="s">
        <v>459</v>
      </c>
      <c r="D168" t="s">
        <v>701</v>
      </c>
      <c r="E168" t="str" cm="1">
        <f t="array" ref="E168">INDEX(municipalities!B:B, MATCH(D168,municipalities!C:C,0),0)</f>
        <v>GM1960</v>
      </c>
      <c r="F168" t="s">
        <v>4109</v>
      </c>
      <c r="G168" t="s">
        <v>4110</v>
      </c>
      <c r="H168" t="s">
        <v>4111</v>
      </c>
      <c r="I168" t="str">
        <f t="shared" si="4"/>
        <v>4157</v>
      </c>
      <c r="J168">
        <v>2023</v>
      </c>
      <c r="K168">
        <v>88962830</v>
      </c>
      <c r="L168" t="s">
        <v>3713</v>
      </c>
      <c r="M168" t="s">
        <v>5258</v>
      </c>
      <c r="N168">
        <v>5.2119035178211996</v>
      </c>
      <c r="O168">
        <v>51.869900113470301</v>
      </c>
    </row>
    <row r="169" spans="1:15">
      <c r="A169">
        <v>168</v>
      </c>
      <c r="B169" t="s">
        <v>344</v>
      </c>
      <c r="C169" t="s">
        <v>459</v>
      </c>
      <c r="D169" t="s">
        <v>460</v>
      </c>
      <c r="E169" t="str" cm="1">
        <f t="array" ref="E169">INDEX(municipalities!B:B, MATCH(D169,municipalities!C:C,0),0)</f>
        <v>GM0214</v>
      </c>
      <c r="G169" t="s">
        <v>4112</v>
      </c>
      <c r="H169" t="s">
        <v>4113</v>
      </c>
      <c r="I169" t="str">
        <f t="shared" si="4"/>
        <v>4116</v>
      </c>
      <c r="J169">
        <v>2018</v>
      </c>
      <c r="K169">
        <v>72774568</v>
      </c>
      <c r="L169" t="s">
        <v>3713</v>
      </c>
      <c r="M169" t="s">
        <v>5259</v>
      </c>
      <c r="N169">
        <v>5.3295727135127002</v>
      </c>
      <c r="O169">
        <v>51.913204140968901</v>
      </c>
    </row>
    <row r="170" spans="1:15">
      <c r="A170">
        <v>169</v>
      </c>
      <c r="B170" t="s">
        <v>344</v>
      </c>
      <c r="C170" t="s">
        <v>459</v>
      </c>
      <c r="D170" t="s">
        <v>466</v>
      </c>
      <c r="E170" t="str" cm="1">
        <f t="array" ref="E170">INDEX(municipalities!B:B, MATCH(D170,municipalities!C:C,0),0)</f>
        <v>GM0216</v>
      </c>
      <c r="G170" t="s">
        <v>4114</v>
      </c>
      <c r="H170" t="s">
        <v>4115</v>
      </c>
      <c r="I170" t="str">
        <f t="shared" si="4"/>
        <v>4105</v>
      </c>
      <c r="J170">
        <v>2018</v>
      </c>
      <c r="K170">
        <v>73275727</v>
      </c>
      <c r="L170" t="s">
        <v>3713</v>
      </c>
      <c r="M170" t="s">
        <v>5260</v>
      </c>
      <c r="N170">
        <v>5.1993835946422999</v>
      </c>
      <c r="O170">
        <v>51.949441297116003</v>
      </c>
    </row>
    <row r="171" spans="1:15">
      <c r="A171">
        <v>170</v>
      </c>
      <c r="B171" t="s">
        <v>344</v>
      </c>
      <c r="C171" t="s">
        <v>459</v>
      </c>
      <c r="D171" t="s">
        <v>466</v>
      </c>
      <c r="E171" t="str" cm="1">
        <f t="array" ref="E171">INDEX(municipalities!B:B, MATCH(D171,municipalities!C:C,0),0)</f>
        <v>GM0216</v>
      </c>
      <c r="G171" t="s">
        <v>4116</v>
      </c>
      <c r="H171" t="s">
        <v>4117</v>
      </c>
      <c r="I171" t="str">
        <f t="shared" si="4"/>
        <v>4103</v>
      </c>
      <c r="J171">
        <v>2016</v>
      </c>
      <c r="K171">
        <v>66303907</v>
      </c>
      <c r="L171" t="s">
        <v>3713</v>
      </c>
      <c r="M171" t="s">
        <v>5261</v>
      </c>
      <c r="N171">
        <v>5.2403224717984997</v>
      </c>
      <c r="O171">
        <v>51.939979824009903</v>
      </c>
    </row>
    <row r="172" spans="1:15">
      <c r="A172">
        <v>171</v>
      </c>
      <c r="B172" t="s">
        <v>344</v>
      </c>
      <c r="C172" t="s">
        <v>459</v>
      </c>
      <c r="D172" t="s">
        <v>466</v>
      </c>
      <c r="E172" t="str" cm="1">
        <f t="array" ref="E172">INDEX(municipalities!B:B, MATCH(D172,municipalities!C:C,0),0)</f>
        <v>GM0216</v>
      </c>
      <c r="G172" t="s">
        <v>4118</v>
      </c>
      <c r="H172" t="s">
        <v>4119</v>
      </c>
      <c r="I172" t="str">
        <f t="shared" si="4"/>
        <v>4103</v>
      </c>
      <c r="J172">
        <v>2013</v>
      </c>
      <c r="K172">
        <v>57639329</v>
      </c>
      <c r="L172" t="s">
        <v>3713</v>
      </c>
      <c r="M172" t="s">
        <v>5261</v>
      </c>
      <c r="N172">
        <v>5.2403224717984997</v>
      </c>
      <c r="O172">
        <v>51.939979824009903</v>
      </c>
    </row>
    <row r="173" spans="1:15">
      <c r="A173">
        <v>172</v>
      </c>
      <c r="B173" t="s">
        <v>344</v>
      </c>
      <c r="C173" t="s">
        <v>459</v>
      </c>
      <c r="D173" t="s">
        <v>670</v>
      </c>
      <c r="E173" t="str" cm="1">
        <f t="array" ref="E173">INDEX(municipalities!B:B, MATCH(D173,municipalities!C:C,0),0)</f>
        <v>GM0281</v>
      </c>
      <c r="G173" t="s">
        <v>4120</v>
      </c>
      <c r="H173" t="s">
        <v>4121</v>
      </c>
      <c r="I173" t="str">
        <f t="shared" si="4"/>
        <v>4003</v>
      </c>
      <c r="J173">
        <v>2016</v>
      </c>
      <c r="K173" t="s">
        <v>4122</v>
      </c>
      <c r="L173" t="s">
        <v>3713</v>
      </c>
      <c r="M173" t="s">
        <v>5262</v>
      </c>
      <c r="N173">
        <v>5.4149374872038996</v>
      </c>
      <c r="O173">
        <v>51.898830452271497</v>
      </c>
    </row>
    <row r="174" spans="1:15">
      <c r="A174">
        <v>173</v>
      </c>
      <c r="B174" t="s">
        <v>344</v>
      </c>
      <c r="C174" t="s">
        <v>395</v>
      </c>
      <c r="D174" t="s">
        <v>504</v>
      </c>
      <c r="E174" t="str" cm="1">
        <f t="array" ref="E174">INDEX(municipalities!B:B, MATCH(D174,municipalities!C:C,0),0)</f>
        <v>GM0233</v>
      </c>
      <c r="G174" t="s">
        <v>4123</v>
      </c>
      <c r="H174" t="s">
        <v>4124</v>
      </c>
      <c r="I174" t="str">
        <f t="shared" si="4"/>
        <v>3853</v>
      </c>
      <c r="J174">
        <v>2020</v>
      </c>
      <c r="K174">
        <v>77157419</v>
      </c>
      <c r="L174" t="s">
        <v>3713</v>
      </c>
      <c r="M174" t="s">
        <v>5263</v>
      </c>
      <c r="N174">
        <v>5.5837671206425998</v>
      </c>
      <c r="O174">
        <v>52.301969721109202</v>
      </c>
    </row>
    <row r="175" spans="1:15">
      <c r="A175">
        <v>174</v>
      </c>
      <c r="B175" t="s">
        <v>344</v>
      </c>
      <c r="C175" t="s">
        <v>395</v>
      </c>
      <c r="D175" t="s">
        <v>504</v>
      </c>
      <c r="E175" t="str" cm="1">
        <f t="array" ref="E175">INDEX(municipalities!B:B, MATCH(D175,municipalities!C:C,0),0)</f>
        <v>GM0233</v>
      </c>
      <c r="G175" t="s">
        <v>4125</v>
      </c>
      <c r="H175" t="s">
        <v>4126</v>
      </c>
      <c r="I175" t="str">
        <f t="shared" si="4"/>
        <v>3851</v>
      </c>
      <c r="J175">
        <v>2017</v>
      </c>
      <c r="K175" t="s">
        <v>4127</v>
      </c>
      <c r="L175" t="s">
        <v>3713</v>
      </c>
      <c r="M175" t="s">
        <v>5264</v>
      </c>
      <c r="N175">
        <v>5.6183888429211999</v>
      </c>
      <c r="O175">
        <v>52.294976402132498</v>
      </c>
    </row>
    <row r="176" spans="1:15">
      <c r="A176">
        <v>175</v>
      </c>
      <c r="B176" t="s">
        <v>344</v>
      </c>
      <c r="C176" t="s">
        <v>395</v>
      </c>
      <c r="D176" t="s">
        <v>512</v>
      </c>
      <c r="E176" t="str" cm="1">
        <f t="array" ref="E176">INDEX(municipalities!B:B, MATCH(D176,municipalities!C:C,0),0)</f>
        <v>GM0243</v>
      </c>
      <c r="G176" t="s">
        <v>4128</v>
      </c>
      <c r="H176" t="s">
        <v>4129</v>
      </c>
      <c r="I176" t="str">
        <f t="shared" si="4"/>
        <v>3843</v>
      </c>
      <c r="J176">
        <v>2016</v>
      </c>
      <c r="K176" t="s">
        <v>4130</v>
      </c>
      <c r="L176" t="s">
        <v>3713</v>
      </c>
      <c r="M176" t="s">
        <v>5265</v>
      </c>
      <c r="N176">
        <v>5.6436201844826996</v>
      </c>
      <c r="O176">
        <v>52.337188219092901</v>
      </c>
    </row>
    <row r="177" spans="1:15">
      <c r="A177">
        <v>176</v>
      </c>
      <c r="B177" t="s">
        <v>344</v>
      </c>
      <c r="C177" t="s">
        <v>395</v>
      </c>
      <c r="D177" t="s">
        <v>392</v>
      </c>
      <c r="E177" t="str" cm="1">
        <f t="array" ref="E177">INDEX(municipalities!B:B, MATCH(D177,municipalities!C:C,0),0)</f>
        <v>GM0203</v>
      </c>
      <c r="F177" t="s">
        <v>4131</v>
      </c>
      <c r="G177" t="s">
        <v>4132</v>
      </c>
      <c r="H177" t="s">
        <v>4133</v>
      </c>
      <c r="I177" t="str">
        <f t="shared" si="4"/>
        <v>3781</v>
      </c>
      <c r="J177">
        <v>2017</v>
      </c>
      <c r="K177">
        <v>69740631</v>
      </c>
      <c r="L177" t="s">
        <v>3713</v>
      </c>
      <c r="M177" t="s">
        <v>5266</v>
      </c>
      <c r="N177">
        <v>5.6211002056590997</v>
      </c>
      <c r="O177">
        <v>52.187932101811597</v>
      </c>
    </row>
    <row r="178" spans="1:15">
      <c r="A178">
        <v>177</v>
      </c>
      <c r="B178" t="s">
        <v>344</v>
      </c>
      <c r="C178" t="s">
        <v>391</v>
      </c>
      <c r="D178" t="s">
        <v>392</v>
      </c>
      <c r="E178" t="str" cm="1">
        <f t="array" ref="E178">INDEX(municipalities!B:B, MATCH(D178,municipalities!C:C,0),0)</f>
        <v>GM0203</v>
      </c>
      <c r="F178" t="s">
        <v>3130</v>
      </c>
      <c r="G178" t="s">
        <v>4134</v>
      </c>
      <c r="H178" t="s">
        <v>4135</v>
      </c>
      <c r="I178" t="str">
        <f t="shared" si="4"/>
        <v>3774</v>
      </c>
      <c r="J178">
        <v>2019</v>
      </c>
      <c r="K178">
        <v>74510037</v>
      </c>
      <c r="L178" t="s">
        <v>3713</v>
      </c>
      <c r="M178" t="s">
        <v>5267</v>
      </c>
      <c r="N178">
        <v>5.6781451165470997</v>
      </c>
      <c r="O178">
        <v>52.154545034247299</v>
      </c>
    </row>
    <row r="179" spans="1:15">
      <c r="A179">
        <v>178</v>
      </c>
      <c r="B179" t="s">
        <v>344</v>
      </c>
      <c r="C179" t="s">
        <v>345</v>
      </c>
      <c r="D179" t="s">
        <v>433</v>
      </c>
      <c r="E179" t="str" cm="1">
        <f t="array" ref="E179">INDEX(municipalities!B:B, MATCH(D179,municipalities!C:C,0),0)</f>
        <v>GM1876</v>
      </c>
      <c r="F179" t="s">
        <v>448</v>
      </c>
      <c r="G179" t="s">
        <v>4136</v>
      </c>
      <c r="H179">
        <v>6999</v>
      </c>
      <c r="I179" t="str">
        <f t="shared" si="4"/>
        <v>6999</v>
      </c>
      <c r="J179">
        <v>2017</v>
      </c>
      <c r="K179" t="s">
        <v>4137</v>
      </c>
      <c r="L179" t="s">
        <v>3713</v>
      </c>
      <c r="M179" t="s">
        <v>5268</v>
      </c>
      <c r="N179">
        <v>6.2473598266917003</v>
      </c>
      <c r="O179">
        <v>52.005898801385698</v>
      </c>
    </row>
    <row r="180" spans="1:15">
      <c r="A180">
        <v>179</v>
      </c>
      <c r="B180" t="s">
        <v>344</v>
      </c>
      <c r="C180" t="s">
        <v>345</v>
      </c>
      <c r="D180" t="s">
        <v>433</v>
      </c>
      <c r="E180" t="str" cm="1">
        <f t="array" ref="E180">INDEX(municipalities!B:B, MATCH(D180,municipalities!C:C,0),0)</f>
        <v>GM1876</v>
      </c>
      <c r="F180" t="s">
        <v>3135</v>
      </c>
      <c r="G180" t="s">
        <v>4138</v>
      </c>
      <c r="H180">
        <v>7251</v>
      </c>
      <c r="I180" t="str">
        <f t="shared" si="4"/>
        <v>7251</v>
      </c>
      <c r="J180">
        <v>2018</v>
      </c>
      <c r="K180">
        <v>72282169</v>
      </c>
      <c r="L180" t="s">
        <v>3713</v>
      </c>
      <c r="M180" t="s">
        <v>5269</v>
      </c>
      <c r="N180">
        <v>6.3405917392026998</v>
      </c>
      <c r="O180">
        <v>52.101594576964601</v>
      </c>
    </row>
    <row r="181" spans="1:15">
      <c r="A181">
        <v>180</v>
      </c>
      <c r="B181" t="s">
        <v>344</v>
      </c>
      <c r="C181" t="s">
        <v>345</v>
      </c>
      <c r="D181" t="s">
        <v>478</v>
      </c>
      <c r="E181" t="str" cm="1">
        <f t="array" ref="E181">INDEX(municipalities!B:B, MATCH(D181,municipalities!C:C,0),0)</f>
        <v>GM0222</v>
      </c>
      <c r="G181" t="s">
        <v>4139</v>
      </c>
      <c r="H181">
        <v>7001</v>
      </c>
      <c r="I181" t="str">
        <f t="shared" si="4"/>
        <v>7001</v>
      </c>
      <c r="J181">
        <v>2019</v>
      </c>
      <c r="K181" t="s">
        <v>4140</v>
      </c>
      <c r="L181" t="s">
        <v>3713</v>
      </c>
      <c r="M181" t="s">
        <v>5270</v>
      </c>
      <c r="N181">
        <v>6.2920067490785003</v>
      </c>
      <c r="O181">
        <v>51.966169614473202</v>
      </c>
    </row>
    <row r="182" spans="1:15">
      <c r="A182">
        <v>181</v>
      </c>
      <c r="B182" t="s">
        <v>344</v>
      </c>
      <c r="C182" t="s">
        <v>375</v>
      </c>
      <c r="D182" t="s">
        <v>714</v>
      </c>
      <c r="E182" t="str" cm="1">
        <f t="array" ref="E182">INDEX(municipalities!B:B, MATCH(D182,municipalities!C:C,0),0)</f>
        <v>GM0296</v>
      </c>
      <c r="G182" t="s">
        <v>4141</v>
      </c>
      <c r="H182" t="s">
        <v>4142</v>
      </c>
      <c r="I182" t="str">
        <f t="shared" si="4"/>
        <v>6602</v>
      </c>
      <c r="J182">
        <v>2024</v>
      </c>
      <c r="K182" t="s">
        <v>3972</v>
      </c>
      <c r="L182" t="s">
        <v>3713</v>
      </c>
      <c r="M182" t="s">
        <v>5271</v>
      </c>
      <c r="N182">
        <v>5.7210605396792999</v>
      </c>
      <c r="O182">
        <v>51.805944524769401</v>
      </c>
    </row>
    <row r="183" spans="1:15">
      <c r="A183">
        <v>182</v>
      </c>
      <c r="B183" t="s">
        <v>753</v>
      </c>
      <c r="C183" t="s">
        <v>753</v>
      </c>
      <c r="D183" t="s">
        <v>816</v>
      </c>
      <c r="E183" t="str" cm="1">
        <f t="array" ref="E183">INDEX(municipalities!B:B, MATCH(D183,municipalities!C:C,0),0)</f>
        <v>GM1966</v>
      </c>
      <c r="F183" t="s">
        <v>4143</v>
      </c>
      <c r="G183" t="s">
        <v>4144</v>
      </c>
      <c r="H183" t="s">
        <v>4145</v>
      </c>
      <c r="I183" t="str">
        <f t="shared" si="4"/>
        <v>9995</v>
      </c>
      <c r="J183">
        <v>2017</v>
      </c>
      <c r="K183">
        <v>69207992</v>
      </c>
      <c r="L183" t="s">
        <v>3713</v>
      </c>
      <c r="M183" t="s">
        <v>5272</v>
      </c>
      <c r="N183">
        <v>6.6376029354322004</v>
      </c>
      <c r="O183">
        <v>53.366901002383301</v>
      </c>
    </row>
    <row r="184" spans="1:15">
      <c r="A184">
        <v>183</v>
      </c>
      <c r="B184" t="s">
        <v>753</v>
      </c>
      <c r="C184" t="s">
        <v>753</v>
      </c>
      <c r="D184" t="s">
        <v>754</v>
      </c>
      <c r="E184" t="str" cm="1">
        <f t="array" ref="E184">INDEX(municipalities!B:B, MATCH(D184,municipalities!C:C,0),0)</f>
        <v>GM1979</v>
      </c>
      <c r="F184" t="s">
        <v>2548</v>
      </c>
      <c r="G184" t="s">
        <v>4146</v>
      </c>
      <c r="H184" t="s">
        <v>4147</v>
      </c>
      <c r="I184" t="str">
        <f t="shared" si="4"/>
        <v>9991</v>
      </c>
      <c r="J184">
        <v>2017</v>
      </c>
      <c r="K184">
        <v>68019645</v>
      </c>
      <c r="L184" t="s">
        <v>3713</v>
      </c>
      <c r="M184" t="s">
        <v>5273</v>
      </c>
      <c r="N184">
        <v>6.6381510878843999</v>
      </c>
      <c r="O184">
        <v>53.338810138956198</v>
      </c>
    </row>
    <row r="185" spans="1:15">
      <c r="A185">
        <v>184</v>
      </c>
      <c r="B185" t="s">
        <v>753</v>
      </c>
      <c r="C185" t="s">
        <v>753</v>
      </c>
      <c r="D185" t="s">
        <v>754</v>
      </c>
      <c r="E185" t="str" cm="1">
        <f t="array" ref="E185">INDEX(municipalities!B:B, MATCH(D185,municipalities!C:C,0),0)</f>
        <v>GM1979</v>
      </c>
      <c r="F185" t="s">
        <v>4148</v>
      </c>
      <c r="G185" t="s">
        <v>4149</v>
      </c>
      <c r="H185" t="s">
        <v>4150</v>
      </c>
      <c r="I185" t="str">
        <f t="shared" si="4"/>
        <v>9987</v>
      </c>
      <c r="J185">
        <v>2015</v>
      </c>
      <c r="K185">
        <v>64122867</v>
      </c>
      <c r="L185" t="s">
        <v>3713</v>
      </c>
      <c r="M185" t="s">
        <v>5274</v>
      </c>
      <c r="N185">
        <v>6.7616343891441</v>
      </c>
      <c r="O185">
        <v>53.392747132890797</v>
      </c>
    </row>
    <row r="186" spans="1:15">
      <c r="A186">
        <v>185</v>
      </c>
      <c r="B186" t="s">
        <v>753</v>
      </c>
      <c r="C186" t="s">
        <v>753</v>
      </c>
      <c r="D186" t="s">
        <v>816</v>
      </c>
      <c r="E186" t="str" cm="1">
        <f t="array" ref="E186">INDEX(municipalities!B:B, MATCH(D186,municipalities!C:C,0),0)</f>
        <v>GM1966</v>
      </c>
      <c r="F186" t="s">
        <v>4151</v>
      </c>
      <c r="G186" t="s">
        <v>4152</v>
      </c>
      <c r="H186" t="s">
        <v>4153</v>
      </c>
      <c r="I186" t="str">
        <f t="shared" si="4"/>
        <v>9984</v>
      </c>
      <c r="J186">
        <v>2018</v>
      </c>
      <c r="K186">
        <v>72007796</v>
      </c>
      <c r="L186" t="s">
        <v>3713</v>
      </c>
      <c r="M186" t="s">
        <v>5275</v>
      </c>
      <c r="N186">
        <v>6.8054197910898004</v>
      </c>
      <c r="O186">
        <v>53.426128516163701</v>
      </c>
    </row>
    <row r="187" spans="1:15">
      <c r="A187">
        <v>186</v>
      </c>
      <c r="B187" t="s">
        <v>753</v>
      </c>
      <c r="C187" t="s">
        <v>753</v>
      </c>
      <c r="D187" t="s">
        <v>816</v>
      </c>
      <c r="E187" t="str" cm="1">
        <f t="array" ref="E187">INDEX(municipalities!B:B, MATCH(D187,municipalities!C:C,0),0)</f>
        <v>GM1966</v>
      </c>
      <c r="F187" t="s">
        <v>4154</v>
      </c>
      <c r="G187" t="s">
        <v>4155</v>
      </c>
      <c r="H187" t="s">
        <v>4156</v>
      </c>
      <c r="I187" t="str">
        <f t="shared" si="4"/>
        <v>9961</v>
      </c>
      <c r="J187">
        <v>2015</v>
      </c>
      <c r="K187">
        <v>64041085</v>
      </c>
      <c r="L187" t="s">
        <v>3713</v>
      </c>
      <c r="M187" t="s">
        <v>5276</v>
      </c>
      <c r="N187">
        <v>6.4608000905942999</v>
      </c>
      <c r="O187">
        <v>53.3453508563138</v>
      </c>
    </row>
    <row r="188" spans="1:15">
      <c r="A188">
        <v>187</v>
      </c>
      <c r="B188" t="s">
        <v>753</v>
      </c>
      <c r="C188" t="s">
        <v>753</v>
      </c>
      <c r="D188" t="s">
        <v>816</v>
      </c>
      <c r="E188" t="str" cm="1">
        <f t="array" ref="E188">INDEX(municipalities!B:B, MATCH(D188,municipalities!C:C,0),0)</f>
        <v>GM1966</v>
      </c>
      <c r="F188" t="s">
        <v>823</v>
      </c>
      <c r="G188" t="s">
        <v>4157</v>
      </c>
      <c r="H188" t="s">
        <v>4158</v>
      </c>
      <c r="I188" t="str">
        <f t="shared" si="4"/>
        <v>9959</v>
      </c>
      <c r="J188">
        <v>2018</v>
      </c>
      <c r="K188">
        <v>70965382</v>
      </c>
      <c r="L188" t="s">
        <v>3713</v>
      </c>
      <c r="M188" t="s">
        <v>5277</v>
      </c>
      <c r="N188">
        <v>6.5837572664274999</v>
      </c>
      <c r="O188">
        <v>53.331528986589802</v>
      </c>
    </row>
    <row r="189" spans="1:15">
      <c r="A189">
        <v>188</v>
      </c>
      <c r="B189" t="s">
        <v>753</v>
      </c>
      <c r="C189" t="s">
        <v>753</v>
      </c>
      <c r="D189" t="s">
        <v>816</v>
      </c>
      <c r="E189" t="str" cm="1">
        <f t="array" ref="E189">INDEX(municipalities!B:B, MATCH(D189,municipalities!C:C,0),0)</f>
        <v>GM1966</v>
      </c>
      <c r="F189" t="s">
        <v>3660</v>
      </c>
      <c r="G189" t="s">
        <v>4159</v>
      </c>
      <c r="H189" t="s">
        <v>4160</v>
      </c>
      <c r="I189" t="str">
        <f t="shared" si="4"/>
        <v>9954</v>
      </c>
      <c r="J189">
        <v>2017</v>
      </c>
      <c r="K189">
        <v>69825483</v>
      </c>
      <c r="L189" t="s">
        <v>3713</v>
      </c>
      <c r="M189" t="s">
        <v>5278</v>
      </c>
      <c r="N189">
        <v>6.5480867596156997</v>
      </c>
      <c r="O189">
        <v>53.351905062972797</v>
      </c>
    </row>
    <row r="190" spans="1:15">
      <c r="A190">
        <v>189</v>
      </c>
      <c r="B190" t="s">
        <v>753</v>
      </c>
      <c r="C190" t="s">
        <v>753</v>
      </c>
      <c r="D190" t="s">
        <v>816</v>
      </c>
      <c r="E190" t="str" cm="1">
        <f t="array" ref="E190">INDEX(municipalities!B:B, MATCH(D190,municipalities!C:C,0),0)</f>
        <v>GM1966</v>
      </c>
      <c r="F190" t="s">
        <v>826</v>
      </c>
      <c r="G190" t="s">
        <v>4161</v>
      </c>
      <c r="H190" t="s">
        <v>4162</v>
      </c>
      <c r="I190" t="str">
        <f t="shared" si="4"/>
        <v>9951</v>
      </c>
      <c r="J190">
        <v>2018</v>
      </c>
      <c r="K190">
        <v>71225315</v>
      </c>
      <c r="L190" t="s">
        <v>3713</v>
      </c>
      <c r="M190" t="s">
        <v>5279</v>
      </c>
      <c r="N190">
        <v>6.5132504884204003</v>
      </c>
      <c r="O190">
        <v>53.330133981544598</v>
      </c>
    </row>
    <row r="191" spans="1:15">
      <c r="A191">
        <v>190</v>
      </c>
      <c r="B191" t="s">
        <v>753</v>
      </c>
      <c r="C191" t="s">
        <v>753</v>
      </c>
      <c r="D191" t="s">
        <v>754</v>
      </c>
      <c r="E191" t="str" cm="1">
        <f t="array" ref="E191">INDEX(municipalities!B:B, MATCH(D191,municipalities!C:C,0),0)</f>
        <v>GM1979</v>
      </c>
      <c r="F191" t="s">
        <v>4163</v>
      </c>
      <c r="G191" t="s">
        <v>4164</v>
      </c>
      <c r="H191" t="s">
        <v>4165</v>
      </c>
      <c r="I191" t="str">
        <f t="shared" si="4"/>
        <v>9949</v>
      </c>
      <c r="J191">
        <v>2022</v>
      </c>
      <c r="K191">
        <v>85667366</v>
      </c>
      <c r="L191" t="s">
        <v>3713</v>
      </c>
      <c r="M191" t="s">
        <v>5280</v>
      </c>
      <c r="N191">
        <v>7.0024253670767003</v>
      </c>
      <c r="O191">
        <v>53.2915513577653</v>
      </c>
    </row>
    <row r="192" spans="1:15">
      <c r="A192">
        <v>191</v>
      </c>
      <c r="B192" t="s">
        <v>753</v>
      </c>
      <c r="C192" t="s">
        <v>753</v>
      </c>
      <c r="D192" t="s">
        <v>754</v>
      </c>
      <c r="E192" t="str" cm="1">
        <f t="array" ref="E192">INDEX(municipalities!B:B, MATCH(D192,municipalities!C:C,0),0)</f>
        <v>GM1979</v>
      </c>
      <c r="F192" t="s">
        <v>4166</v>
      </c>
      <c r="G192" t="s">
        <v>4167</v>
      </c>
      <c r="H192" t="s">
        <v>4168</v>
      </c>
      <c r="I192" t="str">
        <f t="shared" si="4"/>
        <v>9945</v>
      </c>
      <c r="J192">
        <v>2018</v>
      </c>
      <c r="K192">
        <v>72739959</v>
      </c>
      <c r="L192" t="s">
        <v>3713</v>
      </c>
      <c r="M192" t="s">
        <v>5281</v>
      </c>
      <c r="N192">
        <v>6.9419839184725003</v>
      </c>
      <c r="O192">
        <v>53.260926460955403</v>
      </c>
    </row>
    <row r="193" spans="1:15">
      <c r="A193">
        <v>192</v>
      </c>
      <c r="B193" t="s">
        <v>753</v>
      </c>
      <c r="C193" t="s">
        <v>753</v>
      </c>
      <c r="D193" t="s">
        <v>3191</v>
      </c>
      <c r="E193" t="str" cm="1">
        <f t="array" ref="E193">INDEX(municipalities!B:B, MATCH(D193,municipalities!C:C,0),0)</f>
        <v>GM1895</v>
      </c>
      <c r="F193" t="s">
        <v>4169</v>
      </c>
      <c r="G193" t="s">
        <v>4170</v>
      </c>
      <c r="H193" t="s">
        <v>4171</v>
      </c>
      <c r="I193" t="str">
        <f t="shared" si="4"/>
        <v>9943</v>
      </c>
      <c r="J193">
        <v>2020</v>
      </c>
      <c r="K193" t="s">
        <v>4172</v>
      </c>
      <c r="L193" t="s">
        <v>3713</v>
      </c>
      <c r="M193" t="s">
        <v>5282</v>
      </c>
      <c r="N193">
        <v>6.9404997547995997</v>
      </c>
      <c r="O193">
        <v>53.210413705955503</v>
      </c>
    </row>
    <row r="194" spans="1:15">
      <c r="A194">
        <v>193</v>
      </c>
      <c r="B194" t="s">
        <v>753</v>
      </c>
      <c r="C194" t="s">
        <v>753</v>
      </c>
      <c r="D194" t="s">
        <v>867</v>
      </c>
      <c r="E194" t="str" cm="1">
        <f t="array" ref="E194">INDEX(municipalities!B:B, MATCH(D194,municipalities!C:C,0),0)</f>
        <v>GM1952</v>
      </c>
      <c r="F194" t="s">
        <v>2928</v>
      </c>
      <c r="G194" t="s">
        <v>4173</v>
      </c>
      <c r="H194" t="s">
        <v>4174</v>
      </c>
      <c r="I194" t="str">
        <f t="shared" si="4"/>
        <v>9939</v>
      </c>
      <c r="J194">
        <v>2016</v>
      </c>
      <c r="K194">
        <v>65609700</v>
      </c>
      <c r="L194" t="s">
        <v>3713</v>
      </c>
      <c r="M194" t="s">
        <v>5283</v>
      </c>
      <c r="N194">
        <v>6.8799317910418001</v>
      </c>
      <c r="O194">
        <v>53.277358622706998</v>
      </c>
    </row>
    <row r="195" spans="1:15">
      <c r="A195">
        <v>194</v>
      </c>
      <c r="B195" t="s">
        <v>753</v>
      </c>
      <c r="C195" t="s">
        <v>753</v>
      </c>
      <c r="D195" t="s">
        <v>754</v>
      </c>
      <c r="E195" t="str" cm="1">
        <f t="array" ref="E195">INDEX(municipalities!B:B, MATCH(D195,municipalities!C:C,0),0)</f>
        <v>GM1979</v>
      </c>
      <c r="F195" t="s">
        <v>864</v>
      </c>
      <c r="G195" t="s">
        <v>4175</v>
      </c>
      <c r="H195" t="s">
        <v>4176</v>
      </c>
      <c r="I195" t="str">
        <f t="shared" ref="I195:I258" si="5">LEFT(H195,4)</f>
        <v>9921</v>
      </c>
      <c r="J195">
        <v>2017</v>
      </c>
      <c r="K195">
        <v>68572948</v>
      </c>
      <c r="L195" t="s">
        <v>3713</v>
      </c>
      <c r="M195" t="s">
        <v>5284</v>
      </c>
      <c r="N195">
        <v>6.6905533298173001</v>
      </c>
      <c r="O195">
        <v>53.317792433027897</v>
      </c>
    </row>
    <row r="196" spans="1:15">
      <c r="A196">
        <v>195</v>
      </c>
      <c r="B196" t="s">
        <v>753</v>
      </c>
      <c r="C196" t="s">
        <v>753</v>
      </c>
      <c r="D196" t="s">
        <v>754</v>
      </c>
      <c r="E196" t="str" cm="1">
        <f t="array" ref="E196">INDEX(municipalities!B:B, MATCH(D196,municipalities!C:C,0),0)</f>
        <v>GM1979</v>
      </c>
      <c r="G196" t="s">
        <v>4177</v>
      </c>
      <c r="H196" t="s">
        <v>4178</v>
      </c>
      <c r="I196" t="str">
        <f t="shared" si="5"/>
        <v>9919</v>
      </c>
      <c r="J196">
        <v>2016</v>
      </c>
      <c r="K196">
        <v>65501640</v>
      </c>
      <c r="L196" t="s">
        <v>3713</v>
      </c>
      <c r="M196" t="s">
        <v>5285</v>
      </c>
      <c r="N196">
        <v>6.7392671633242003</v>
      </c>
      <c r="O196">
        <v>53.330632644927697</v>
      </c>
    </row>
    <row r="197" spans="1:15">
      <c r="A197">
        <v>196</v>
      </c>
      <c r="B197" t="s">
        <v>753</v>
      </c>
      <c r="C197" t="s">
        <v>753</v>
      </c>
      <c r="D197" t="s">
        <v>754</v>
      </c>
      <c r="E197" t="str" cm="1">
        <f t="array" ref="E197">INDEX(municipalities!B:B, MATCH(D197,municipalities!C:C,0),0)</f>
        <v>GM1979</v>
      </c>
      <c r="F197" t="s">
        <v>4179</v>
      </c>
      <c r="G197" t="s">
        <v>4180</v>
      </c>
      <c r="H197" t="s">
        <v>4181</v>
      </c>
      <c r="I197" t="str">
        <f t="shared" si="5"/>
        <v>9904</v>
      </c>
      <c r="J197">
        <v>2019</v>
      </c>
      <c r="K197">
        <v>75535130</v>
      </c>
      <c r="L197" t="s">
        <v>3713</v>
      </c>
      <c r="M197" t="s">
        <v>5286</v>
      </c>
      <c r="N197">
        <v>6.8431354794940997</v>
      </c>
      <c r="O197">
        <v>53.351970869695997</v>
      </c>
    </row>
    <row r="198" spans="1:15">
      <c r="A198">
        <v>197</v>
      </c>
      <c r="B198" t="s">
        <v>753</v>
      </c>
      <c r="C198" t="s">
        <v>753</v>
      </c>
      <c r="D198" t="s">
        <v>754</v>
      </c>
      <c r="E198" t="str" cm="1">
        <f t="array" ref="E198">INDEX(municipalities!B:B, MATCH(D198,municipalities!C:C,0),0)</f>
        <v>GM1979</v>
      </c>
      <c r="F198" t="s">
        <v>4182</v>
      </c>
      <c r="G198" t="s">
        <v>4183</v>
      </c>
      <c r="H198" t="s">
        <v>4184</v>
      </c>
      <c r="I198" t="str">
        <f t="shared" si="5"/>
        <v>9902</v>
      </c>
      <c r="J198">
        <v>2017</v>
      </c>
      <c r="K198">
        <v>68927940</v>
      </c>
      <c r="L198" t="s">
        <v>3713</v>
      </c>
      <c r="M198" t="s">
        <v>5287</v>
      </c>
      <c r="N198">
        <v>6.8597536534800003</v>
      </c>
      <c r="O198">
        <v>53.3055299037946</v>
      </c>
    </row>
    <row r="199" spans="1:15">
      <c r="A199">
        <v>198</v>
      </c>
      <c r="B199" t="s">
        <v>753</v>
      </c>
      <c r="C199" t="s">
        <v>753</v>
      </c>
      <c r="D199" t="s">
        <v>816</v>
      </c>
      <c r="E199" t="str" cm="1">
        <f t="array" ref="E199">INDEX(municipalities!B:B, MATCH(D199,municipalities!C:C,0),0)</f>
        <v>GM1966</v>
      </c>
      <c r="F199" t="s">
        <v>4185</v>
      </c>
      <c r="G199" t="s">
        <v>4186</v>
      </c>
      <c r="H199" t="s">
        <v>4187</v>
      </c>
      <c r="I199" t="str">
        <f t="shared" si="5"/>
        <v>9893</v>
      </c>
      <c r="J199">
        <v>2016</v>
      </c>
      <c r="K199">
        <v>67188591</v>
      </c>
      <c r="L199" t="s">
        <v>3713</v>
      </c>
      <c r="M199" t="s">
        <v>5288</v>
      </c>
      <c r="N199">
        <v>6.4899012505164997</v>
      </c>
      <c r="O199">
        <v>53.293287753885998</v>
      </c>
    </row>
    <row r="200" spans="1:15">
      <c r="A200">
        <v>199</v>
      </c>
      <c r="B200" t="s">
        <v>753</v>
      </c>
      <c r="C200" t="s">
        <v>753</v>
      </c>
      <c r="D200" t="s">
        <v>889</v>
      </c>
      <c r="E200" t="str" cm="1">
        <f t="array" ref="E200">INDEX(municipalities!B:B, MATCH(D200,municipalities!C:C,0),0)</f>
        <v>GM1969</v>
      </c>
      <c r="F200" t="s">
        <v>4188</v>
      </c>
      <c r="G200" t="s">
        <v>4189</v>
      </c>
      <c r="H200" t="s">
        <v>4190</v>
      </c>
      <c r="I200" t="str">
        <f t="shared" si="5"/>
        <v>9828</v>
      </c>
      <c r="J200">
        <v>2016</v>
      </c>
      <c r="K200" t="s">
        <v>4191</v>
      </c>
      <c r="L200" t="s">
        <v>3713</v>
      </c>
      <c r="M200" t="s">
        <v>5289</v>
      </c>
      <c r="N200">
        <v>6.4393667967676</v>
      </c>
      <c r="O200">
        <v>53.203482046501598</v>
      </c>
    </row>
    <row r="201" spans="1:15">
      <c r="A201">
        <v>200</v>
      </c>
      <c r="B201" t="s">
        <v>753</v>
      </c>
      <c r="C201" t="s">
        <v>753</v>
      </c>
      <c r="D201" t="s">
        <v>889</v>
      </c>
      <c r="E201" t="str" cm="1">
        <f t="array" ref="E201">INDEX(municipalities!B:B, MATCH(D201,municipalities!C:C,0),0)</f>
        <v>GM1969</v>
      </c>
      <c r="F201" t="s">
        <v>4192</v>
      </c>
      <c r="G201" t="s">
        <v>4193</v>
      </c>
      <c r="H201" t="s">
        <v>4194</v>
      </c>
      <c r="I201" t="str">
        <f t="shared" si="5"/>
        <v>9822</v>
      </c>
      <c r="J201">
        <v>2019</v>
      </c>
      <c r="K201">
        <v>76105253</v>
      </c>
      <c r="L201" t="s">
        <v>3713</v>
      </c>
      <c r="M201" t="s">
        <v>5290</v>
      </c>
      <c r="N201">
        <v>6.3681212558644997</v>
      </c>
      <c r="O201">
        <v>53.226217222296597</v>
      </c>
    </row>
    <row r="202" spans="1:15">
      <c r="A202">
        <v>201</v>
      </c>
      <c r="B202" t="s">
        <v>753</v>
      </c>
      <c r="C202" t="s">
        <v>753</v>
      </c>
      <c r="D202" t="s">
        <v>889</v>
      </c>
      <c r="E202" t="str" cm="1">
        <f t="array" ref="E202">INDEX(municipalities!B:B, MATCH(D202,municipalities!C:C,0),0)</f>
        <v>GM1969</v>
      </c>
      <c r="F202" t="s">
        <v>901</v>
      </c>
      <c r="G202" t="s">
        <v>4195</v>
      </c>
      <c r="H202" t="s">
        <v>4196</v>
      </c>
      <c r="I202" t="str">
        <f t="shared" si="5"/>
        <v>9801</v>
      </c>
      <c r="J202">
        <v>2016</v>
      </c>
      <c r="K202">
        <v>65139119</v>
      </c>
      <c r="L202" t="s">
        <v>3713</v>
      </c>
      <c r="M202" t="s">
        <v>5291</v>
      </c>
      <c r="N202">
        <v>6.4052574077797999</v>
      </c>
      <c r="O202">
        <v>53.243708176423503</v>
      </c>
    </row>
    <row r="203" spans="1:15">
      <c r="A203">
        <v>202</v>
      </c>
      <c r="B203" t="s">
        <v>753</v>
      </c>
      <c r="C203" t="s">
        <v>753</v>
      </c>
      <c r="D203" t="s">
        <v>753</v>
      </c>
      <c r="E203" t="str" cm="1">
        <f t="array" ref="E203">INDEX(municipalities!B:B, MATCH(D203,municipalities!C:C,0),0)</f>
        <v>GM0014</v>
      </c>
      <c r="F203" t="s">
        <v>2556</v>
      </c>
      <c r="G203" t="s">
        <v>4197</v>
      </c>
      <c r="H203" t="s">
        <v>4198</v>
      </c>
      <c r="I203" t="str">
        <f t="shared" si="5"/>
        <v>9797</v>
      </c>
      <c r="J203">
        <v>2021</v>
      </c>
      <c r="K203">
        <v>82210527</v>
      </c>
      <c r="L203" t="s">
        <v>3713</v>
      </c>
      <c r="M203" t="s">
        <v>5292</v>
      </c>
      <c r="N203">
        <v>6.6529219092701997</v>
      </c>
      <c r="O203">
        <v>53.274051788374898</v>
      </c>
    </row>
    <row r="204" spans="1:15">
      <c r="A204">
        <v>203</v>
      </c>
      <c r="B204" t="s">
        <v>753</v>
      </c>
      <c r="C204" t="s">
        <v>753</v>
      </c>
      <c r="D204" t="s">
        <v>753</v>
      </c>
      <c r="E204" t="str" cm="1">
        <f t="array" ref="E204">INDEX(municipalities!B:B, MATCH(D204,municipalities!C:C,0),0)</f>
        <v>GM0014</v>
      </c>
      <c r="F204" t="s">
        <v>2562</v>
      </c>
      <c r="G204" t="s">
        <v>4199</v>
      </c>
      <c r="H204" t="s">
        <v>4200</v>
      </c>
      <c r="I204" t="str">
        <f t="shared" si="5"/>
        <v>9795</v>
      </c>
      <c r="J204">
        <v>2020</v>
      </c>
      <c r="K204">
        <v>80240453</v>
      </c>
      <c r="L204" t="s">
        <v>3713</v>
      </c>
      <c r="M204" t="s">
        <v>5293</v>
      </c>
      <c r="N204">
        <v>6.7282869545106996</v>
      </c>
      <c r="O204">
        <v>53.273633796811197</v>
      </c>
    </row>
    <row r="205" spans="1:15">
      <c r="A205">
        <v>204</v>
      </c>
      <c r="B205" t="s">
        <v>753</v>
      </c>
      <c r="C205" t="s">
        <v>753</v>
      </c>
      <c r="D205" t="s">
        <v>753</v>
      </c>
      <c r="E205" t="str" cm="1">
        <f t="array" ref="E205">INDEX(municipalities!B:B, MATCH(D205,municipalities!C:C,0),0)</f>
        <v>GM0014</v>
      </c>
      <c r="F205" t="s">
        <v>781</v>
      </c>
      <c r="G205" t="s">
        <v>4201</v>
      </c>
      <c r="H205" t="s">
        <v>4202</v>
      </c>
      <c r="I205" t="str">
        <f t="shared" si="5"/>
        <v>9791</v>
      </c>
      <c r="J205">
        <v>2016</v>
      </c>
      <c r="K205">
        <v>66998808</v>
      </c>
      <c r="L205" t="s">
        <v>3713</v>
      </c>
      <c r="M205" t="s">
        <v>5294</v>
      </c>
      <c r="N205">
        <v>6.6949313860251998</v>
      </c>
      <c r="O205">
        <v>53.273006930598697</v>
      </c>
    </row>
    <row r="206" spans="1:15">
      <c r="A206">
        <v>205</v>
      </c>
      <c r="B206" t="s">
        <v>753</v>
      </c>
      <c r="C206" t="s">
        <v>753</v>
      </c>
      <c r="D206" t="s">
        <v>816</v>
      </c>
      <c r="E206" t="str" cm="1">
        <f t="array" ref="E206">INDEX(municipalities!B:B, MATCH(D206,municipalities!C:C,0),0)</f>
        <v>GM1966</v>
      </c>
      <c r="G206" t="s">
        <v>4203</v>
      </c>
      <c r="H206" t="s">
        <v>4204</v>
      </c>
      <c r="I206" t="str">
        <f t="shared" si="5"/>
        <v>9785</v>
      </c>
      <c r="J206">
        <v>2017</v>
      </c>
      <c r="K206">
        <v>68524366</v>
      </c>
      <c r="L206" t="s">
        <v>3713</v>
      </c>
      <c r="M206" t="s">
        <v>5295</v>
      </c>
      <c r="N206">
        <v>6.6007741614175997</v>
      </c>
      <c r="O206">
        <v>53.262199048184499</v>
      </c>
    </row>
    <row r="207" spans="1:15">
      <c r="A207">
        <v>206</v>
      </c>
      <c r="B207" t="s">
        <v>753</v>
      </c>
      <c r="C207" t="s">
        <v>753</v>
      </c>
      <c r="D207" t="s">
        <v>816</v>
      </c>
      <c r="E207" t="str" cm="1">
        <f t="array" ref="E207">INDEX(municipalities!B:B, MATCH(D207,municipalities!C:C,0),0)</f>
        <v>GM1966</v>
      </c>
      <c r="F207" t="s">
        <v>823</v>
      </c>
      <c r="G207" t="s">
        <v>4205</v>
      </c>
      <c r="H207" t="s">
        <v>4206</v>
      </c>
      <c r="I207" t="str">
        <f t="shared" si="5"/>
        <v>9781</v>
      </c>
      <c r="J207">
        <v>2018</v>
      </c>
      <c r="K207">
        <v>71127135</v>
      </c>
      <c r="L207" t="s">
        <v>3713</v>
      </c>
      <c r="M207" t="s">
        <v>5296</v>
      </c>
      <c r="N207">
        <v>6.6045030972051002</v>
      </c>
      <c r="O207">
        <v>53.299526366202002</v>
      </c>
    </row>
    <row r="208" spans="1:15">
      <c r="A208">
        <v>207</v>
      </c>
      <c r="B208" t="s">
        <v>753</v>
      </c>
      <c r="C208" t="s">
        <v>753</v>
      </c>
      <c r="D208" t="s">
        <v>816</v>
      </c>
      <c r="E208" t="str" cm="1">
        <f t="array" ref="E208">INDEX(municipalities!B:B, MATCH(D208,municipalities!C:C,0),0)</f>
        <v>GM1966</v>
      </c>
      <c r="F208" t="s">
        <v>4207</v>
      </c>
      <c r="G208" t="s">
        <v>4208</v>
      </c>
      <c r="H208" t="s">
        <v>4209</v>
      </c>
      <c r="I208" t="str">
        <f t="shared" si="5"/>
        <v>9771</v>
      </c>
      <c r="J208">
        <v>2016</v>
      </c>
      <c r="K208">
        <v>66592895</v>
      </c>
      <c r="L208" t="s">
        <v>3713</v>
      </c>
      <c r="M208" t="s">
        <v>5297</v>
      </c>
      <c r="N208">
        <v>6.5369935691587999</v>
      </c>
      <c r="O208">
        <v>53.295125884194697</v>
      </c>
    </row>
    <row r="209" spans="1:15">
      <c r="A209">
        <v>208</v>
      </c>
      <c r="B209" t="s">
        <v>753</v>
      </c>
      <c r="C209" t="s">
        <v>753</v>
      </c>
      <c r="D209" t="s">
        <v>753</v>
      </c>
      <c r="E209" t="str" cm="1">
        <f t="array" ref="E209">INDEX(municipalities!B:B, MATCH(D209,municipalities!C:C,0),0)</f>
        <v>GM0014</v>
      </c>
      <c r="F209" t="s">
        <v>2908</v>
      </c>
      <c r="G209" t="s">
        <v>4210</v>
      </c>
      <c r="H209" t="s">
        <v>4211</v>
      </c>
      <c r="I209" t="str">
        <f t="shared" si="5"/>
        <v>9756</v>
      </c>
      <c r="J209">
        <v>2021</v>
      </c>
      <c r="K209">
        <v>81563124</v>
      </c>
      <c r="L209" t="s">
        <v>3713</v>
      </c>
      <c r="M209" t="s">
        <v>5298</v>
      </c>
      <c r="N209">
        <v>6.6284351522474001</v>
      </c>
      <c r="O209">
        <v>53.1358581298174</v>
      </c>
    </row>
    <row r="210" spans="1:15">
      <c r="A210">
        <v>209</v>
      </c>
      <c r="B210" t="s">
        <v>753</v>
      </c>
      <c r="C210" t="s">
        <v>753</v>
      </c>
      <c r="D210" t="s">
        <v>753</v>
      </c>
      <c r="E210" t="str" cm="1">
        <f t="array" ref="E210">INDEX(municipalities!B:B, MATCH(D210,municipalities!C:C,0),0)</f>
        <v>GM0014</v>
      </c>
      <c r="F210" t="s">
        <v>2911</v>
      </c>
      <c r="G210" t="s">
        <v>4212</v>
      </c>
      <c r="H210" t="s">
        <v>4213</v>
      </c>
      <c r="I210" t="str">
        <f t="shared" si="5"/>
        <v>9753</v>
      </c>
      <c r="J210">
        <v>2017</v>
      </c>
      <c r="K210">
        <v>67792367</v>
      </c>
      <c r="L210" t="s">
        <v>3713</v>
      </c>
      <c r="M210" t="s">
        <v>5299</v>
      </c>
      <c r="N210">
        <v>6.6305881032757004</v>
      </c>
      <c r="O210">
        <v>53.175794749184</v>
      </c>
    </row>
    <row r="211" spans="1:15">
      <c r="A211">
        <v>210</v>
      </c>
      <c r="B211" t="s">
        <v>753</v>
      </c>
      <c r="C211" t="s">
        <v>753</v>
      </c>
      <c r="D211" t="s">
        <v>753</v>
      </c>
      <c r="E211" t="str" cm="1">
        <f t="array" ref="E211">INDEX(municipalities!B:B, MATCH(D211,municipalities!C:C,0),0)</f>
        <v>GM0014</v>
      </c>
      <c r="F211" t="s">
        <v>2911</v>
      </c>
      <c r="G211" t="s">
        <v>4214</v>
      </c>
      <c r="H211" t="s">
        <v>4215</v>
      </c>
      <c r="I211" t="str">
        <f t="shared" si="5"/>
        <v>9752</v>
      </c>
      <c r="J211">
        <v>2020</v>
      </c>
      <c r="K211">
        <v>80672078</v>
      </c>
      <c r="L211" t="s">
        <v>3713</v>
      </c>
      <c r="M211" t="s">
        <v>5300</v>
      </c>
      <c r="N211">
        <v>6.5884058755617998</v>
      </c>
      <c r="O211">
        <v>53.165834343836899</v>
      </c>
    </row>
    <row r="212" spans="1:15">
      <c r="A212">
        <v>211</v>
      </c>
      <c r="B212" t="s">
        <v>753</v>
      </c>
      <c r="C212" t="s">
        <v>753</v>
      </c>
      <c r="D212" t="s">
        <v>753</v>
      </c>
      <c r="E212" t="str" cm="1">
        <f t="array" ref="E212">INDEX(municipalities!B:B, MATCH(D212,municipalities!C:C,0),0)</f>
        <v>GM0014</v>
      </c>
      <c r="F212" t="s">
        <v>4216</v>
      </c>
      <c r="G212" t="s">
        <v>4217</v>
      </c>
      <c r="H212" t="s">
        <v>4218</v>
      </c>
      <c r="I212" t="str">
        <f t="shared" si="5"/>
        <v>9742</v>
      </c>
      <c r="J212">
        <v>2016</v>
      </c>
      <c r="K212" t="s">
        <v>4219</v>
      </c>
      <c r="L212" t="s">
        <v>3713</v>
      </c>
      <c r="M212" t="s">
        <v>5301</v>
      </c>
      <c r="N212">
        <v>6.5405299751771997</v>
      </c>
      <c r="O212">
        <v>53.2291821132021</v>
      </c>
    </row>
    <row r="213" spans="1:15">
      <c r="A213">
        <v>212</v>
      </c>
      <c r="B213" t="s">
        <v>753</v>
      </c>
      <c r="C213" t="s">
        <v>753</v>
      </c>
      <c r="D213" t="s">
        <v>753</v>
      </c>
      <c r="E213" t="str" cm="1">
        <f t="array" ref="E213">INDEX(municipalities!B:B, MATCH(D213,municipalities!C:C,0),0)</f>
        <v>GM0014</v>
      </c>
      <c r="G213" t="s">
        <v>4220</v>
      </c>
      <c r="H213" t="s">
        <v>4221</v>
      </c>
      <c r="I213" t="str">
        <f t="shared" si="5"/>
        <v>9734</v>
      </c>
      <c r="J213">
        <v>2018</v>
      </c>
      <c r="K213">
        <v>71746145</v>
      </c>
      <c r="L213" t="s">
        <v>3713</v>
      </c>
      <c r="M213" t="s">
        <v>5302</v>
      </c>
      <c r="N213">
        <v>6.6259767415311002</v>
      </c>
      <c r="O213">
        <v>53.242087011345397</v>
      </c>
    </row>
    <row r="214" spans="1:15">
      <c r="A214">
        <v>213</v>
      </c>
      <c r="B214" t="s">
        <v>753</v>
      </c>
      <c r="C214" t="s">
        <v>753</v>
      </c>
      <c r="D214" t="s">
        <v>753</v>
      </c>
      <c r="E214" t="str" cm="1">
        <f t="array" ref="E214">INDEX(municipalities!B:B, MATCH(D214,municipalities!C:C,0),0)</f>
        <v>GM0014</v>
      </c>
      <c r="G214" t="s">
        <v>4222</v>
      </c>
      <c r="H214" t="s">
        <v>4223</v>
      </c>
      <c r="I214" t="str">
        <f t="shared" si="5"/>
        <v>9717</v>
      </c>
      <c r="J214">
        <v>2016</v>
      </c>
      <c r="K214">
        <v>66749336</v>
      </c>
      <c r="L214" t="s">
        <v>3713</v>
      </c>
      <c r="M214" t="s">
        <v>5303</v>
      </c>
      <c r="N214">
        <v>6.5513850049347004</v>
      </c>
      <c r="O214">
        <v>53.223598712536997</v>
      </c>
    </row>
    <row r="215" spans="1:15">
      <c r="A215">
        <v>214</v>
      </c>
      <c r="B215" t="s">
        <v>753</v>
      </c>
      <c r="C215" t="s">
        <v>753</v>
      </c>
      <c r="D215" t="s">
        <v>753</v>
      </c>
      <c r="E215" t="str" cm="1">
        <f t="array" ref="E215">INDEX(municipalities!B:B, MATCH(D215,municipalities!C:C,0),0)</f>
        <v>GM0014</v>
      </c>
      <c r="F215" t="s">
        <v>4224</v>
      </c>
      <c r="G215" t="s">
        <v>4225</v>
      </c>
      <c r="H215" t="s">
        <v>4226</v>
      </c>
      <c r="I215" t="str">
        <f t="shared" si="5"/>
        <v>9712</v>
      </c>
      <c r="J215">
        <v>2020</v>
      </c>
      <c r="K215">
        <v>78309115</v>
      </c>
      <c r="L215" t="s">
        <v>3713</v>
      </c>
      <c r="M215" t="s">
        <v>5304</v>
      </c>
      <c r="N215">
        <v>6.5622819705744</v>
      </c>
      <c r="O215">
        <v>53.221751942104198</v>
      </c>
    </row>
    <row r="216" spans="1:15">
      <c r="A216">
        <v>215</v>
      </c>
      <c r="B216" t="s">
        <v>753</v>
      </c>
      <c r="C216" t="s">
        <v>753</v>
      </c>
      <c r="D216" t="s">
        <v>753</v>
      </c>
      <c r="E216" t="str" cm="1">
        <f t="array" ref="E216">INDEX(municipalities!B:B, MATCH(D216,municipalities!C:C,0),0)</f>
        <v>GM0014</v>
      </c>
      <c r="G216" t="s">
        <v>4227</v>
      </c>
      <c r="H216" t="s">
        <v>4228</v>
      </c>
      <c r="I216" t="str">
        <f t="shared" si="5"/>
        <v>9712</v>
      </c>
      <c r="J216">
        <v>2011</v>
      </c>
      <c r="K216">
        <v>52467368</v>
      </c>
      <c r="L216" t="s">
        <v>3713</v>
      </c>
      <c r="M216" t="s">
        <v>5304</v>
      </c>
      <c r="N216">
        <v>6.5622819705744</v>
      </c>
      <c r="O216">
        <v>53.221751942104198</v>
      </c>
    </row>
    <row r="217" spans="1:15">
      <c r="A217">
        <v>216</v>
      </c>
      <c r="B217" t="s">
        <v>753</v>
      </c>
      <c r="C217" t="s">
        <v>753</v>
      </c>
      <c r="D217" t="s">
        <v>914</v>
      </c>
      <c r="E217" t="str" cm="1">
        <f t="array" ref="E217">INDEX(municipalities!B:B, MATCH(D217,municipalities!C:C,0),0)</f>
        <v>GM1950</v>
      </c>
      <c r="F217" t="s">
        <v>915</v>
      </c>
      <c r="G217" t="s">
        <v>4229</v>
      </c>
      <c r="H217" t="s">
        <v>4230</v>
      </c>
      <c r="I217" t="str">
        <f t="shared" si="5"/>
        <v>9696</v>
      </c>
      <c r="J217">
        <v>2019</v>
      </c>
      <c r="K217">
        <v>75775905</v>
      </c>
      <c r="L217" t="s">
        <v>3713</v>
      </c>
      <c r="M217" t="s">
        <v>5305</v>
      </c>
      <c r="N217">
        <v>7.1400903453872004</v>
      </c>
      <c r="O217">
        <v>53.147580535074702</v>
      </c>
    </row>
    <row r="218" spans="1:15">
      <c r="A218">
        <v>217</v>
      </c>
      <c r="B218" t="s">
        <v>753</v>
      </c>
      <c r="C218" t="s">
        <v>753</v>
      </c>
      <c r="D218" t="s">
        <v>914</v>
      </c>
      <c r="E218" t="str" cm="1">
        <f t="array" ref="E218">INDEX(municipalities!B:B, MATCH(D218,municipalities!C:C,0),0)</f>
        <v>GM1950</v>
      </c>
      <c r="F218" t="s">
        <v>4231</v>
      </c>
      <c r="G218" t="s">
        <v>4232</v>
      </c>
      <c r="H218" t="s">
        <v>4233</v>
      </c>
      <c r="I218" t="str">
        <f t="shared" si="5"/>
        <v>9695</v>
      </c>
      <c r="J218">
        <v>2019</v>
      </c>
      <c r="K218">
        <v>74154656</v>
      </c>
      <c r="L218" t="s">
        <v>3713</v>
      </c>
      <c r="M218" t="s">
        <v>5306</v>
      </c>
      <c r="N218">
        <v>7.1553710865826003</v>
      </c>
      <c r="O218">
        <v>53.110637143257698</v>
      </c>
    </row>
    <row r="219" spans="1:15">
      <c r="A219">
        <v>218</v>
      </c>
      <c r="B219" t="s">
        <v>753</v>
      </c>
      <c r="C219" t="s">
        <v>753</v>
      </c>
      <c r="D219" t="s">
        <v>3191</v>
      </c>
      <c r="E219" t="str" cm="1">
        <f t="array" ref="E219">INDEX(municipalities!B:B, MATCH(D219,municipalities!C:C,0),0)</f>
        <v>GM1895</v>
      </c>
      <c r="F219" t="s">
        <v>4234</v>
      </c>
      <c r="G219" t="s">
        <v>4235</v>
      </c>
      <c r="H219" t="s">
        <v>4236</v>
      </c>
      <c r="I219" t="str">
        <f t="shared" si="5"/>
        <v>9671</v>
      </c>
      <c r="J219">
        <v>2022</v>
      </c>
      <c r="K219">
        <v>85611026</v>
      </c>
      <c r="L219" t="s">
        <v>3713</v>
      </c>
      <c r="M219" t="s">
        <v>5307</v>
      </c>
      <c r="N219">
        <v>7.0340694551864997</v>
      </c>
      <c r="O219">
        <v>53.143364867419201</v>
      </c>
    </row>
    <row r="220" spans="1:15">
      <c r="A220">
        <v>219</v>
      </c>
      <c r="B220" t="s">
        <v>753</v>
      </c>
      <c r="C220" t="s">
        <v>753</v>
      </c>
      <c r="D220" t="s">
        <v>884</v>
      </c>
      <c r="E220" t="str" cm="1">
        <f t="array" ref="E220">INDEX(municipalities!B:B, MATCH(D220,municipalities!C:C,0),0)</f>
        <v>GM0765</v>
      </c>
      <c r="F220" t="s">
        <v>885</v>
      </c>
      <c r="G220" t="s">
        <v>4237</v>
      </c>
      <c r="H220" t="s">
        <v>4238</v>
      </c>
      <c r="I220" t="str">
        <f t="shared" si="5"/>
        <v>9663</v>
      </c>
      <c r="J220">
        <v>2013</v>
      </c>
      <c r="K220">
        <v>59225548</v>
      </c>
      <c r="L220" t="s">
        <v>3713</v>
      </c>
      <c r="M220" t="s">
        <v>5308</v>
      </c>
      <c r="N220">
        <v>6.9556734340836996</v>
      </c>
      <c r="O220">
        <v>53.054231659593498</v>
      </c>
    </row>
    <row r="221" spans="1:15">
      <c r="A221">
        <v>220</v>
      </c>
      <c r="B221" t="s">
        <v>753</v>
      </c>
      <c r="C221" t="s">
        <v>753</v>
      </c>
      <c r="D221" t="s">
        <v>867</v>
      </c>
      <c r="E221" t="str" cm="1">
        <f t="array" ref="E221">INDEX(municipalities!B:B, MATCH(D221,municipalities!C:C,0),0)</f>
        <v>GM1952</v>
      </c>
      <c r="F221" t="s">
        <v>2931</v>
      </c>
      <c r="G221" t="s">
        <v>4239</v>
      </c>
      <c r="H221" t="s">
        <v>4240</v>
      </c>
      <c r="I221" t="str">
        <f t="shared" si="5"/>
        <v>9651</v>
      </c>
      <c r="J221">
        <v>2013</v>
      </c>
      <c r="K221">
        <v>853278726</v>
      </c>
      <c r="L221" t="s">
        <v>3713</v>
      </c>
      <c r="M221" t="s">
        <v>5309</v>
      </c>
      <c r="N221">
        <v>6.9270850930611996</v>
      </c>
      <c r="O221">
        <v>53.144213018163299</v>
      </c>
    </row>
    <row r="222" spans="1:15">
      <c r="A222">
        <v>221</v>
      </c>
      <c r="B222" t="s">
        <v>753</v>
      </c>
      <c r="C222" t="s">
        <v>753</v>
      </c>
      <c r="D222" t="s">
        <v>867</v>
      </c>
      <c r="E222" t="str" cm="1">
        <f t="array" ref="E222">INDEX(municipalities!B:B, MATCH(D222,municipalities!C:C,0),0)</f>
        <v>GM1952</v>
      </c>
      <c r="G222" t="s">
        <v>4241</v>
      </c>
      <c r="H222" t="s">
        <v>4242</v>
      </c>
      <c r="I222" t="str">
        <f t="shared" si="5"/>
        <v>9651</v>
      </c>
      <c r="J222">
        <v>2020</v>
      </c>
      <c r="K222">
        <v>78622638</v>
      </c>
      <c r="L222" t="s">
        <v>3713</v>
      </c>
      <c r="M222" t="s">
        <v>5309</v>
      </c>
      <c r="N222">
        <v>6.9270850930611996</v>
      </c>
      <c r="O222">
        <v>53.144213018163299</v>
      </c>
    </row>
    <row r="223" spans="1:15">
      <c r="A223">
        <v>222</v>
      </c>
      <c r="B223" t="s">
        <v>753</v>
      </c>
      <c r="C223" t="s">
        <v>753</v>
      </c>
      <c r="D223" t="s">
        <v>867</v>
      </c>
      <c r="E223" t="str" cm="1">
        <f t="array" ref="E223">INDEX(municipalities!B:B, MATCH(D223,municipalities!C:C,0),0)</f>
        <v>GM1952</v>
      </c>
      <c r="F223" t="s">
        <v>4243</v>
      </c>
      <c r="G223" t="s">
        <v>4244</v>
      </c>
      <c r="H223" t="s">
        <v>4245</v>
      </c>
      <c r="I223" t="str">
        <f t="shared" si="5"/>
        <v>9635</v>
      </c>
      <c r="J223">
        <v>2018</v>
      </c>
      <c r="K223">
        <v>72157062</v>
      </c>
      <c r="L223" t="s">
        <v>3713</v>
      </c>
      <c r="M223" t="s">
        <v>5310</v>
      </c>
      <c r="N223">
        <v>6.8769059381403999</v>
      </c>
      <c r="O223">
        <v>53.202015920694798</v>
      </c>
    </row>
    <row r="224" spans="1:15">
      <c r="A224">
        <v>223</v>
      </c>
      <c r="B224" t="s">
        <v>753</v>
      </c>
      <c r="C224" t="s">
        <v>753</v>
      </c>
      <c r="D224" t="s">
        <v>867</v>
      </c>
      <c r="E224" t="str" cm="1">
        <f t="array" ref="E224">INDEX(municipalities!B:B, MATCH(D224,municipalities!C:C,0),0)</f>
        <v>GM1952</v>
      </c>
      <c r="F224" t="s">
        <v>868</v>
      </c>
      <c r="G224" t="s">
        <v>4246</v>
      </c>
      <c r="H224" t="s">
        <v>4247</v>
      </c>
      <c r="I224" t="str">
        <f t="shared" si="5"/>
        <v>9626</v>
      </c>
      <c r="J224">
        <v>2016</v>
      </c>
      <c r="K224">
        <v>67509630</v>
      </c>
      <c r="L224" t="s">
        <v>3713</v>
      </c>
      <c r="M224" t="s">
        <v>5311</v>
      </c>
      <c r="N224">
        <v>6.8061027398825003</v>
      </c>
      <c r="O224">
        <v>53.237241570136703</v>
      </c>
    </row>
    <row r="225" spans="1:15">
      <c r="A225">
        <v>224</v>
      </c>
      <c r="B225" t="s">
        <v>753</v>
      </c>
      <c r="C225" t="s">
        <v>753</v>
      </c>
      <c r="D225" t="s">
        <v>867</v>
      </c>
      <c r="E225" t="str" cm="1">
        <f t="array" ref="E225">INDEX(municipalities!B:B, MATCH(D225,municipalities!C:C,0),0)</f>
        <v>GM1952</v>
      </c>
      <c r="G225" t="s">
        <v>4248</v>
      </c>
      <c r="H225" t="s">
        <v>4249</v>
      </c>
      <c r="I225" t="str">
        <f t="shared" si="5"/>
        <v>9623</v>
      </c>
      <c r="J225">
        <v>2020</v>
      </c>
      <c r="K225">
        <v>77143779</v>
      </c>
      <c r="L225" t="s">
        <v>3713</v>
      </c>
      <c r="M225" t="s">
        <v>5312</v>
      </c>
      <c r="N225">
        <v>6.7176507076696996</v>
      </c>
      <c r="O225">
        <v>53.244353554879801</v>
      </c>
    </row>
    <row r="226" spans="1:15">
      <c r="A226">
        <v>225</v>
      </c>
      <c r="B226" t="s">
        <v>753</v>
      </c>
      <c r="C226" t="s">
        <v>753</v>
      </c>
      <c r="D226" t="s">
        <v>753</v>
      </c>
      <c r="E226" t="str" cm="1">
        <f t="array" ref="E226">INDEX(municipalities!B:B, MATCH(D226,municipalities!C:C,0),0)</f>
        <v>GM0014</v>
      </c>
      <c r="F226" t="s">
        <v>808</v>
      </c>
      <c r="G226" t="s">
        <v>4250</v>
      </c>
      <c r="H226" t="s">
        <v>4251</v>
      </c>
      <c r="I226" t="str">
        <f t="shared" si="5"/>
        <v>9613</v>
      </c>
      <c r="J226">
        <v>2019</v>
      </c>
      <c r="K226">
        <v>75824213</v>
      </c>
      <c r="L226" t="s">
        <v>3713</v>
      </c>
      <c r="M226" t="s">
        <v>5313</v>
      </c>
      <c r="N226">
        <v>6.6588649286586001</v>
      </c>
      <c r="O226">
        <v>53.227259532133303</v>
      </c>
    </row>
    <row r="227" spans="1:15">
      <c r="A227">
        <v>226</v>
      </c>
      <c r="B227" t="s">
        <v>753</v>
      </c>
      <c r="C227" t="s">
        <v>753</v>
      </c>
      <c r="D227" t="s">
        <v>753</v>
      </c>
      <c r="E227" t="str" cm="1">
        <f t="array" ref="E227">INDEX(municipalities!B:B, MATCH(D227,municipalities!C:C,0),0)</f>
        <v>GM0014</v>
      </c>
      <c r="G227" t="s">
        <v>4252</v>
      </c>
      <c r="H227" t="s">
        <v>4253</v>
      </c>
      <c r="I227" t="str">
        <f t="shared" si="5"/>
        <v>9613</v>
      </c>
      <c r="J227">
        <v>2017</v>
      </c>
      <c r="K227">
        <v>68255195</v>
      </c>
      <c r="L227" t="s">
        <v>3713</v>
      </c>
      <c r="M227" t="s">
        <v>5313</v>
      </c>
      <c r="N227">
        <v>6.6588649286586001</v>
      </c>
      <c r="O227">
        <v>53.227259532133303</v>
      </c>
    </row>
    <row r="228" spans="1:15">
      <c r="A228">
        <v>227</v>
      </c>
      <c r="B228" t="s">
        <v>753</v>
      </c>
      <c r="C228" t="s">
        <v>753</v>
      </c>
      <c r="D228" t="s">
        <v>4254</v>
      </c>
      <c r="E228" t="str" cm="1">
        <f t="array" ref="E228">INDEX(municipalities!B:B, MATCH(D228,municipalities!C:C,0),0)</f>
        <v>GM0047</v>
      </c>
      <c r="F228" t="s">
        <v>4255</v>
      </c>
      <c r="G228" t="s">
        <v>4256</v>
      </c>
      <c r="H228" t="s">
        <v>4257</v>
      </c>
      <c r="I228" t="str">
        <f t="shared" si="5"/>
        <v>9605</v>
      </c>
      <c r="J228">
        <v>2020</v>
      </c>
      <c r="K228">
        <v>78770807</v>
      </c>
      <c r="L228" t="s">
        <v>3713</v>
      </c>
      <c r="M228" t="s">
        <v>5314</v>
      </c>
      <c r="N228">
        <v>6.7740882717381004</v>
      </c>
      <c r="O228">
        <v>53.1109453330156</v>
      </c>
    </row>
    <row r="229" spans="1:15">
      <c r="A229">
        <v>228</v>
      </c>
      <c r="B229" t="s">
        <v>753</v>
      </c>
      <c r="C229" t="s">
        <v>753</v>
      </c>
      <c r="D229" t="s">
        <v>914</v>
      </c>
      <c r="E229" t="str" cm="1">
        <f t="array" ref="E229">INDEX(municipalities!B:B, MATCH(D229,municipalities!C:C,0),0)</f>
        <v>GM1950</v>
      </c>
      <c r="F229" t="s">
        <v>4258</v>
      </c>
      <c r="G229" t="s">
        <v>4259</v>
      </c>
      <c r="H229" t="s">
        <v>4260</v>
      </c>
      <c r="I229" t="str">
        <f t="shared" si="5"/>
        <v>9545</v>
      </c>
      <c r="J229">
        <v>2019</v>
      </c>
      <c r="K229">
        <v>75945711</v>
      </c>
      <c r="L229" t="s">
        <v>3713</v>
      </c>
      <c r="M229" t="s">
        <v>5315</v>
      </c>
      <c r="N229">
        <v>7.1855637225661999</v>
      </c>
      <c r="O229">
        <v>53.010248097185503</v>
      </c>
    </row>
    <row r="230" spans="1:15">
      <c r="A230">
        <v>229</v>
      </c>
      <c r="B230" t="s">
        <v>753</v>
      </c>
      <c r="C230" t="s">
        <v>753</v>
      </c>
      <c r="D230" t="s">
        <v>753</v>
      </c>
      <c r="E230" t="str" cm="1">
        <f t="array" ref="E230">INDEX(municipalities!B:B, MATCH(D230,municipalities!C:C,0),0)</f>
        <v>GM0014</v>
      </c>
      <c r="F230" t="s">
        <v>4261</v>
      </c>
      <c r="G230" t="s">
        <v>4262</v>
      </c>
      <c r="H230" t="s">
        <v>4263</v>
      </c>
      <c r="I230" t="str">
        <f t="shared" si="5"/>
        <v>9479</v>
      </c>
      <c r="J230">
        <v>2019</v>
      </c>
      <c r="K230" t="s">
        <v>4264</v>
      </c>
      <c r="L230" t="s">
        <v>3713</v>
      </c>
      <c r="M230" t="s">
        <v>5316</v>
      </c>
      <c r="N230">
        <v>6.6651395728059999</v>
      </c>
      <c r="O230">
        <v>53.126706530925901</v>
      </c>
    </row>
    <row r="231" spans="1:15">
      <c r="A231">
        <v>230</v>
      </c>
      <c r="B231" t="s">
        <v>753</v>
      </c>
      <c r="C231" t="s">
        <v>753</v>
      </c>
      <c r="D231" t="s">
        <v>889</v>
      </c>
      <c r="E231" t="str" cm="1">
        <f t="array" ref="E231">INDEX(municipalities!B:B, MATCH(D231,municipalities!C:C,0),0)</f>
        <v>GM1969</v>
      </c>
      <c r="F231" t="s">
        <v>4265</v>
      </c>
      <c r="G231" t="s">
        <v>4266</v>
      </c>
      <c r="H231" t="s">
        <v>4267</v>
      </c>
      <c r="I231" t="str">
        <f t="shared" si="5"/>
        <v>9361</v>
      </c>
      <c r="J231">
        <v>2020</v>
      </c>
      <c r="K231">
        <v>77260422</v>
      </c>
      <c r="L231" t="s">
        <v>3713</v>
      </c>
      <c r="M231" t="s">
        <v>5317</v>
      </c>
      <c r="N231">
        <v>6.3358478476266002</v>
      </c>
      <c r="O231">
        <v>53.184750824817101</v>
      </c>
    </row>
    <row r="232" spans="1:15">
      <c r="A232">
        <v>231</v>
      </c>
      <c r="B232" t="s">
        <v>753</v>
      </c>
      <c r="C232" t="s">
        <v>753</v>
      </c>
      <c r="D232" t="s">
        <v>889</v>
      </c>
      <c r="E232" t="str" cm="1">
        <f t="array" ref="E232">INDEX(municipalities!B:B, MATCH(D232,municipalities!C:C,0),0)</f>
        <v>GM1969</v>
      </c>
      <c r="F232" t="s">
        <v>890</v>
      </c>
      <c r="G232" t="s">
        <v>4268</v>
      </c>
      <c r="H232" t="s">
        <v>4269</v>
      </c>
      <c r="I232" t="str">
        <f t="shared" si="5"/>
        <v>9356</v>
      </c>
      <c r="J232">
        <v>2019</v>
      </c>
      <c r="K232">
        <v>76366081</v>
      </c>
      <c r="L232" t="s">
        <v>3713</v>
      </c>
      <c r="M232" t="s">
        <v>5318</v>
      </c>
      <c r="N232">
        <v>6.3552118140624003</v>
      </c>
      <c r="O232">
        <v>53.180936031826398</v>
      </c>
    </row>
    <row r="233" spans="1:15">
      <c r="A233">
        <v>232</v>
      </c>
      <c r="B233" t="s">
        <v>753</v>
      </c>
      <c r="C233" t="s">
        <v>753</v>
      </c>
      <c r="D233" t="s">
        <v>889</v>
      </c>
      <c r="E233" t="str" cm="1">
        <f t="array" ref="E233">INDEX(municipalities!B:B, MATCH(D233,municipalities!C:C,0),0)</f>
        <v>GM1969</v>
      </c>
      <c r="F233" t="s">
        <v>4270</v>
      </c>
      <c r="G233" t="s">
        <v>4271</v>
      </c>
      <c r="H233" t="s">
        <v>4272</v>
      </c>
      <c r="I233" t="str">
        <f t="shared" si="5"/>
        <v>9355</v>
      </c>
      <c r="J233">
        <v>2018</v>
      </c>
      <c r="K233">
        <v>72072334</v>
      </c>
      <c r="L233" t="s">
        <v>3713</v>
      </c>
      <c r="M233" t="s">
        <v>5319</v>
      </c>
      <c r="N233">
        <v>6.3871051089510997</v>
      </c>
      <c r="O233">
        <v>53.193079324947298</v>
      </c>
    </row>
    <row r="234" spans="1:15">
      <c r="A234">
        <v>233</v>
      </c>
      <c r="B234" t="s">
        <v>922</v>
      </c>
      <c r="C234" t="s">
        <v>927</v>
      </c>
      <c r="D234" t="s">
        <v>2589</v>
      </c>
      <c r="E234" t="str" cm="1">
        <f t="array" ref="E234">INDEX(municipalities!B:B, MATCH(D234,municipalities!C:C,0),0)</f>
        <v>GM0944</v>
      </c>
      <c r="F234" t="s">
        <v>4273</v>
      </c>
      <c r="G234" t="s">
        <v>4274</v>
      </c>
      <c r="H234" t="s">
        <v>4275</v>
      </c>
      <c r="I234" t="str">
        <f t="shared" si="5"/>
        <v>6585</v>
      </c>
      <c r="J234">
        <v>2021</v>
      </c>
      <c r="K234">
        <v>83205608</v>
      </c>
      <c r="L234" t="s">
        <v>3713</v>
      </c>
      <c r="M234" t="s">
        <v>5320</v>
      </c>
      <c r="N234">
        <v>5.8939900048201004</v>
      </c>
      <c r="O234">
        <v>51.755336669767502</v>
      </c>
    </row>
    <row r="235" spans="1:15">
      <c r="A235">
        <v>234</v>
      </c>
      <c r="B235" t="s">
        <v>922</v>
      </c>
      <c r="C235" t="s">
        <v>923</v>
      </c>
      <c r="D235" t="s">
        <v>4276</v>
      </c>
      <c r="E235" t="str" cm="1">
        <f t="array" ref="E235">INDEX(municipalities!B:B, MATCH(D235,municipalities!C:C,0),0)</f>
        <v>GM1954</v>
      </c>
      <c r="F235" t="s">
        <v>4277</v>
      </c>
      <c r="G235" t="s">
        <v>4278</v>
      </c>
      <c r="H235" t="s">
        <v>4279</v>
      </c>
      <c r="I235" t="str">
        <f t="shared" si="5"/>
        <v>6454</v>
      </c>
      <c r="J235">
        <v>2020</v>
      </c>
      <c r="K235">
        <v>81693354</v>
      </c>
      <c r="L235" t="s">
        <v>3713</v>
      </c>
      <c r="M235" t="s">
        <v>5321</v>
      </c>
      <c r="N235">
        <v>5.9505256670615001</v>
      </c>
      <c r="O235">
        <v>50.978478933249797</v>
      </c>
    </row>
    <row r="236" spans="1:15">
      <c r="A236">
        <v>235</v>
      </c>
      <c r="B236" t="s">
        <v>922</v>
      </c>
      <c r="C236" t="s">
        <v>923</v>
      </c>
      <c r="D236" t="s">
        <v>4280</v>
      </c>
      <c r="E236" t="str" cm="1">
        <f t="array" ref="E236">INDEX(municipalities!B:B, MATCH(D236,municipalities!C:C,0),0)</f>
        <v>GM0899</v>
      </c>
      <c r="G236" t="s">
        <v>4281</v>
      </c>
      <c r="H236" t="s">
        <v>4282</v>
      </c>
      <c r="I236" t="str">
        <f t="shared" si="5"/>
        <v>6444</v>
      </c>
      <c r="J236">
        <v>2019</v>
      </c>
      <c r="K236">
        <v>74063057</v>
      </c>
      <c r="L236" t="s">
        <v>3713</v>
      </c>
      <c r="M236" t="s">
        <v>5322</v>
      </c>
      <c r="N236">
        <v>5.9589419445020999</v>
      </c>
      <c r="O236">
        <v>50.941293794950703</v>
      </c>
    </row>
    <row r="237" spans="1:15">
      <c r="A237">
        <v>236</v>
      </c>
      <c r="B237" t="s">
        <v>922</v>
      </c>
      <c r="C237" t="s">
        <v>923</v>
      </c>
      <c r="D237" t="s">
        <v>4283</v>
      </c>
      <c r="E237" t="str" cm="1">
        <f t="array" ref="E237">INDEX(municipalities!B:B, MATCH(D237,municipalities!C:C,0),0)</f>
        <v>GM0917</v>
      </c>
      <c r="G237" t="s">
        <v>4284</v>
      </c>
      <c r="H237" t="s">
        <v>4285</v>
      </c>
      <c r="I237" t="str">
        <f t="shared" si="5"/>
        <v>6417</v>
      </c>
      <c r="J237">
        <v>2020</v>
      </c>
      <c r="K237">
        <v>80249736</v>
      </c>
      <c r="L237" t="s">
        <v>3713</v>
      </c>
      <c r="M237" t="s">
        <v>5323</v>
      </c>
      <c r="N237">
        <v>5.9831589721566001</v>
      </c>
      <c r="O237">
        <v>50.875709361512897</v>
      </c>
    </row>
    <row r="238" spans="1:15">
      <c r="A238">
        <v>237</v>
      </c>
      <c r="B238" t="s">
        <v>922</v>
      </c>
      <c r="C238" t="s">
        <v>923</v>
      </c>
      <c r="D238" t="s">
        <v>4286</v>
      </c>
      <c r="E238" t="str" cm="1">
        <f t="array" ref="E238">INDEX(municipalities!B:B, MATCH(D238,municipalities!C:C,0),0)</f>
        <v>GM0986</v>
      </c>
      <c r="G238" t="s">
        <v>4287</v>
      </c>
      <c r="H238" t="s">
        <v>4288</v>
      </c>
      <c r="I238" t="str">
        <f t="shared" si="5"/>
        <v>6367</v>
      </c>
      <c r="J238">
        <v>2018</v>
      </c>
      <c r="K238">
        <v>73289914</v>
      </c>
      <c r="L238" t="s">
        <v>3713</v>
      </c>
      <c r="M238" t="s">
        <v>5324</v>
      </c>
      <c r="N238">
        <v>5.9280840040914002</v>
      </c>
      <c r="O238">
        <v>50.866129401132703</v>
      </c>
    </row>
    <row r="239" spans="1:15">
      <c r="A239">
        <v>238</v>
      </c>
      <c r="B239" t="s">
        <v>922</v>
      </c>
      <c r="C239" t="s">
        <v>923</v>
      </c>
      <c r="D239" t="s">
        <v>4289</v>
      </c>
      <c r="E239" t="str" cm="1">
        <f t="array" ref="E239">INDEX(municipalities!B:B, MATCH(D239,municipalities!C:C,0),0)</f>
        <v>GM0994</v>
      </c>
      <c r="F239" t="s">
        <v>4290</v>
      </c>
      <c r="G239" t="s">
        <v>4291</v>
      </c>
      <c r="H239" t="s">
        <v>4292</v>
      </c>
      <c r="I239" t="str">
        <f t="shared" si="5"/>
        <v>6301</v>
      </c>
      <c r="J239">
        <v>2023</v>
      </c>
      <c r="K239">
        <v>91097908</v>
      </c>
      <c r="L239" t="s">
        <v>3713</v>
      </c>
      <c r="M239" t="s">
        <v>5325</v>
      </c>
      <c r="N239">
        <v>5.8242775687241997</v>
      </c>
      <c r="O239">
        <v>50.8649546984065</v>
      </c>
    </row>
    <row r="240" spans="1:15">
      <c r="A240">
        <v>239</v>
      </c>
      <c r="B240" t="s">
        <v>922</v>
      </c>
      <c r="C240" t="s">
        <v>923</v>
      </c>
      <c r="D240" t="s">
        <v>956</v>
      </c>
      <c r="E240" t="str" cm="1">
        <f t="array" ref="E240">INDEX(municipalities!B:B, MATCH(D240,municipalities!C:C,0),0)</f>
        <v>GM0935</v>
      </c>
      <c r="G240" t="s">
        <v>4293</v>
      </c>
      <c r="H240" t="s">
        <v>4294</v>
      </c>
      <c r="I240" t="str">
        <f t="shared" si="5"/>
        <v>6229</v>
      </c>
      <c r="J240">
        <v>2014</v>
      </c>
      <c r="K240">
        <v>59812052</v>
      </c>
      <c r="L240" t="s">
        <v>3713</v>
      </c>
      <c r="M240" t="s">
        <v>5326</v>
      </c>
      <c r="N240">
        <v>5.7078801115221998</v>
      </c>
      <c r="O240">
        <v>50.822879372206401</v>
      </c>
    </row>
    <row r="241" spans="1:15">
      <c r="A241">
        <v>240</v>
      </c>
      <c r="B241" t="s">
        <v>922</v>
      </c>
      <c r="C241" t="s">
        <v>923</v>
      </c>
      <c r="D241" t="s">
        <v>924</v>
      </c>
      <c r="E241" t="str" cm="1">
        <f t="array" ref="E241">INDEX(municipalities!B:B, MATCH(D241,municipalities!C:C,0),0)</f>
        <v>GM0888</v>
      </c>
      <c r="F241" t="s">
        <v>924</v>
      </c>
      <c r="G241" t="s">
        <v>4295</v>
      </c>
      <c r="H241" t="s">
        <v>4296</v>
      </c>
      <c r="I241" t="str">
        <f t="shared" si="5"/>
        <v>6191</v>
      </c>
      <c r="J241">
        <v>2018</v>
      </c>
      <c r="K241">
        <v>70946795</v>
      </c>
      <c r="L241" t="s">
        <v>3713</v>
      </c>
      <c r="M241" t="s">
        <v>5327</v>
      </c>
      <c r="N241">
        <v>5.8055070543987997</v>
      </c>
      <c r="O241">
        <v>50.933076932699599</v>
      </c>
    </row>
    <row r="242" spans="1:15">
      <c r="A242">
        <v>241</v>
      </c>
      <c r="B242" t="s">
        <v>922</v>
      </c>
      <c r="C242" t="s">
        <v>923</v>
      </c>
      <c r="D242" t="s">
        <v>988</v>
      </c>
      <c r="E242" t="str" cm="1">
        <f t="array" ref="E242">INDEX(municipalities!B:B, MATCH(D242,municipalities!C:C,0),0)</f>
        <v>GM1883</v>
      </c>
      <c r="G242" t="s">
        <v>4297</v>
      </c>
      <c r="H242" t="s">
        <v>4298</v>
      </c>
      <c r="I242" t="str">
        <f t="shared" si="5"/>
        <v>6163</v>
      </c>
      <c r="J242">
        <v>2013</v>
      </c>
      <c r="K242">
        <v>58854185</v>
      </c>
      <c r="L242" t="s">
        <v>3713</v>
      </c>
      <c r="M242" t="s">
        <v>5328</v>
      </c>
      <c r="N242">
        <v>5.8138467092923003</v>
      </c>
      <c r="O242">
        <v>50.980807645955501</v>
      </c>
    </row>
    <row r="243" spans="1:15">
      <c r="A243">
        <v>242</v>
      </c>
      <c r="B243" t="s">
        <v>922</v>
      </c>
      <c r="C243" t="s">
        <v>923</v>
      </c>
      <c r="D243" t="s">
        <v>988</v>
      </c>
      <c r="E243" t="str" cm="1">
        <f t="array" ref="E243">INDEX(municipalities!B:B, MATCH(D243,municipalities!C:C,0),0)</f>
        <v>GM1883</v>
      </c>
      <c r="G243" t="s">
        <v>4299</v>
      </c>
      <c r="H243" t="s">
        <v>4300</v>
      </c>
      <c r="I243" t="str">
        <f t="shared" si="5"/>
        <v>6132</v>
      </c>
      <c r="J243">
        <v>2018</v>
      </c>
      <c r="K243">
        <v>72292202</v>
      </c>
      <c r="L243" t="s">
        <v>3713</v>
      </c>
      <c r="M243" t="s">
        <v>5329</v>
      </c>
      <c r="N243">
        <v>5.8856103828400004</v>
      </c>
      <c r="O243">
        <v>50.987576817978002</v>
      </c>
    </row>
    <row r="244" spans="1:15">
      <c r="A244">
        <v>243</v>
      </c>
      <c r="B244" t="s">
        <v>922</v>
      </c>
      <c r="C244" t="s">
        <v>927</v>
      </c>
      <c r="D244" t="s">
        <v>3198</v>
      </c>
      <c r="E244" t="str" cm="1">
        <f t="array" ref="E244">INDEX(municipalities!B:B, MATCH(D244,municipalities!C:C,0),0)</f>
        <v>GM1711</v>
      </c>
      <c r="F244" t="s">
        <v>4301</v>
      </c>
      <c r="G244" t="s">
        <v>4302</v>
      </c>
      <c r="H244" t="s">
        <v>4303</v>
      </c>
      <c r="I244" t="str">
        <f t="shared" si="5"/>
        <v>6118</v>
      </c>
      <c r="J244">
        <v>2017</v>
      </c>
      <c r="K244">
        <v>68828055</v>
      </c>
      <c r="L244" t="s">
        <v>3713</v>
      </c>
      <c r="M244" t="s">
        <v>5330</v>
      </c>
      <c r="N244">
        <v>5.8617368126215998</v>
      </c>
      <c r="O244">
        <v>51.039926251634803</v>
      </c>
    </row>
    <row r="245" spans="1:15">
      <c r="A245">
        <v>244</v>
      </c>
      <c r="B245" t="s">
        <v>922</v>
      </c>
      <c r="C245" t="s">
        <v>927</v>
      </c>
      <c r="D245" t="s">
        <v>946</v>
      </c>
      <c r="E245" t="str" cm="1">
        <f t="array" ref="E245">INDEX(municipalities!B:B, MATCH(D245,municipalities!C:C,0),0)</f>
        <v>GM1640</v>
      </c>
      <c r="F245" t="s">
        <v>950</v>
      </c>
      <c r="G245" t="s">
        <v>4304</v>
      </c>
      <c r="H245" t="s">
        <v>4305</v>
      </c>
      <c r="I245" t="str">
        <f t="shared" si="5"/>
        <v>6093</v>
      </c>
      <c r="J245">
        <v>2013</v>
      </c>
      <c r="K245">
        <v>58022139</v>
      </c>
      <c r="L245" t="s">
        <v>3713</v>
      </c>
      <c r="M245" t="s">
        <v>5331</v>
      </c>
      <c r="N245">
        <v>5.8734708103653004</v>
      </c>
      <c r="O245">
        <v>51.272753947848301</v>
      </c>
    </row>
    <row r="246" spans="1:15">
      <c r="A246">
        <v>245</v>
      </c>
      <c r="B246" t="s">
        <v>922</v>
      </c>
      <c r="C246" t="s">
        <v>927</v>
      </c>
      <c r="D246" t="s">
        <v>978</v>
      </c>
      <c r="E246" t="str" cm="1">
        <f t="array" ref="E246">INDEX(municipalities!B:B, MATCH(D246,municipalities!C:C,0),0)</f>
        <v>GM1669</v>
      </c>
      <c r="F246" t="s">
        <v>4306</v>
      </c>
      <c r="G246" t="s">
        <v>4307</v>
      </c>
      <c r="H246" t="s">
        <v>4308</v>
      </c>
      <c r="I246" t="str">
        <f t="shared" si="5"/>
        <v>6077</v>
      </c>
      <c r="J246">
        <v>2017</v>
      </c>
      <c r="K246">
        <v>69153035</v>
      </c>
      <c r="L246" t="s">
        <v>3713</v>
      </c>
      <c r="M246" t="s">
        <v>5332</v>
      </c>
      <c r="N246">
        <v>5.9893061452655001</v>
      </c>
      <c r="O246">
        <v>51.146044566025303</v>
      </c>
    </row>
    <row r="247" spans="1:15">
      <c r="A247">
        <v>246</v>
      </c>
      <c r="B247" t="s">
        <v>922</v>
      </c>
      <c r="C247" t="s">
        <v>927</v>
      </c>
      <c r="D247" t="s">
        <v>982</v>
      </c>
      <c r="E247" t="str" cm="1">
        <f t="array" ref="E247">INDEX(municipalities!B:B, MATCH(D247,municipalities!C:C,0),0)</f>
        <v>GM0957</v>
      </c>
      <c r="F247" t="s">
        <v>4309</v>
      </c>
      <c r="G247" t="s">
        <v>4310</v>
      </c>
      <c r="H247" t="s">
        <v>4311</v>
      </c>
      <c r="I247" t="str">
        <f t="shared" si="5"/>
        <v>6071</v>
      </c>
      <c r="J247">
        <v>2018</v>
      </c>
      <c r="K247">
        <v>73537322</v>
      </c>
      <c r="L247" t="s">
        <v>3713</v>
      </c>
      <c r="M247" t="s">
        <v>5333</v>
      </c>
      <c r="N247">
        <v>6.0375115662686003</v>
      </c>
      <c r="O247">
        <v>51.227420700367901</v>
      </c>
    </row>
    <row r="248" spans="1:15">
      <c r="A248">
        <v>247</v>
      </c>
      <c r="B248" t="s">
        <v>922</v>
      </c>
      <c r="C248" t="s">
        <v>927</v>
      </c>
      <c r="D248" t="s">
        <v>3214</v>
      </c>
      <c r="E248" t="str" cm="1">
        <f t="array" ref="E248">INDEX(municipalities!B:B, MATCH(D248,municipalities!C:C,0),0)</f>
        <v>GM1641</v>
      </c>
      <c r="F248" t="s">
        <v>4312</v>
      </c>
      <c r="G248" t="s">
        <v>4313</v>
      </c>
      <c r="H248" t="s">
        <v>4314</v>
      </c>
      <c r="I248" t="str">
        <f t="shared" si="5"/>
        <v>6067</v>
      </c>
      <c r="J248">
        <v>2018</v>
      </c>
      <c r="K248">
        <v>72613467</v>
      </c>
      <c r="L248" t="s">
        <v>3713</v>
      </c>
      <c r="M248" t="s">
        <v>5334</v>
      </c>
      <c r="N248">
        <v>5.9312236097205</v>
      </c>
      <c r="O248">
        <v>51.158123560760899</v>
      </c>
    </row>
    <row r="249" spans="1:15">
      <c r="A249">
        <v>248</v>
      </c>
      <c r="B249" t="s">
        <v>922</v>
      </c>
      <c r="C249" t="s">
        <v>927</v>
      </c>
      <c r="D249" t="s">
        <v>982</v>
      </c>
      <c r="E249" t="str" cm="1">
        <f t="array" ref="E249">INDEX(municipalities!B:B, MATCH(D249,municipalities!C:C,0),0)</f>
        <v>GM0957</v>
      </c>
      <c r="G249" t="s">
        <v>4315</v>
      </c>
      <c r="H249" t="s">
        <v>4316</v>
      </c>
      <c r="I249" t="str">
        <f t="shared" si="5"/>
        <v>6042</v>
      </c>
      <c r="J249">
        <v>2015</v>
      </c>
      <c r="K249">
        <v>63680793</v>
      </c>
      <c r="L249" t="s">
        <v>3713</v>
      </c>
      <c r="M249" t="s">
        <v>5335</v>
      </c>
      <c r="N249">
        <v>6.0381239855656998</v>
      </c>
      <c r="O249">
        <v>51.194144233722</v>
      </c>
    </row>
    <row r="250" spans="1:15">
      <c r="A250">
        <v>249</v>
      </c>
      <c r="B250" t="s">
        <v>922</v>
      </c>
      <c r="C250" t="s">
        <v>927</v>
      </c>
      <c r="D250" t="s">
        <v>967</v>
      </c>
      <c r="E250" t="str" cm="1">
        <f t="array" ref="E250">INDEX(municipalities!B:B, MATCH(D250,municipalities!C:C,0),0)</f>
        <v>GM0946</v>
      </c>
      <c r="G250" t="s">
        <v>971</v>
      </c>
      <c r="H250" t="s">
        <v>4317</v>
      </c>
      <c r="I250" t="str">
        <f t="shared" si="5"/>
        <v>6031</v>
      </c>
      <c r="J250">
        <v>2016</v>
      </c>
      <c r="K250">
        <v>67190995</v>
      </c>
      <c r="L250" t="s">
        <v>3713</v>
      </c>
      <c r="M250" t="s">
        <v>5336</v>
      </c>
      <c r="N250">
        <v>5.7220201251446996</v>
      </c>
      <c r="O250">
        <v>51.295311363924199</v>
      </c>
    </row>
    <row r="251" spans="1:15">
      <c r="A251">
        <v>250</v>
      </c>
      <c r="B251" t="s">
        <v>922</v>
      </c>
      <c r="C251" t="s">
        <v>927</v>
      </c>
      <c r="D251" t="s">
        <v>946</v>
      </c>
      <c r="E251" t="str" cm="1">
        <f t="array" ref="E251">INDEX(municipalities!B:B, MATCH(D251,municipalities!C:C,0),0)</f>
        <v>GM1640</v>
      </c>
      <c r="F251" t="s">
        <v>4318</v>
      </c>
      <c r="G251" t="s">
        <v>4319</v>
      </c>
      <c r="H251" t="s">
        <v>4320</v>
      </c>
      <c r="I251" t="str">
        <f t="shared" si="5"/>
        <v>6017</v>
      </c>
      <c r="J251">
        <v>2011</v>
      </c>
      <c r="K251">
        <v>53242130</v>
      </c>
      <c r="L251" t="s">
        <v>3713</v>
      </c>
      <c r="M251" t="s">
        <v>5337</v>
      </c>
      <c r="N251">
        <v>5.8490807249839998</v>
      </c>
      <c r="O251">
        <v>51.163071109510902</v>
      </c>
    </row>
    <row r="252" spans="1:15">
      <c r="A252">
        <v>251</v>
      </c>
      <c r="B252" t="s">
        <v>922</v>
      </c>
      <c r="C252" t="s">
        <v>927</v>
      </c>
      <c r="D252" t="s">
        <v>997</v>
      </c>
      <c r="E252" t="str" cm="1">
        <f t="array" ref="E252">INDEX(municipalities!B:B, MATCH(D252,municipalities!C:C,0),0)</f>
        <v>GM0988</v>
      </c>
      <c r="G252" t="s">
        <v>4321</v>
      </c>
      <c r="H252" t="s">
        <v>4322</v>
      </c>
      <c r="I252" t="str">
        <f t="shared" si="5"/>
        <v>6004</v>
      </c>
      <c r="J252">
        <v>2013</v>
      </c>
      <c r="K252">
        <v>58351620</v>
      </c>
      <c r="L252" t="s">
        <v>3713</v>
      </c>
      <c r="M252" t="s">
        <v>5338</v>
      </c>
      <c r="N252">
        <v>5.7451492930723003</v>
      </c>
      <c r="O252">
        <v>51.253718275819601</v>
      </c>
    </row>
    <row r="253" spans="1:15">
      <c r="A253">
        <v>252</v>
      </c>
      <c r="B253" t="s">
        <v>922</v>
      </c>
      <c r="C253" t="s">
        <v>927</v>
      </c>
      <c r="D253" t="s">
        <v>973</v>
      </c>
      <c r="E253" t="str" cm="1">
        <f t="array" ref="E253">INDEX(municipalities!B:B, MATCH(D253,municipalities!C:C,0),0)</f>
        <v>GM1894</v>
      </c>
      <c r="F253" t="s">
        <v>4323</v>
      </c>
      <c r="G253" t="s">
        <v>4324</v>
      </c>
      <c r="H253" t="s">
        <v>4325</v>
      </c>
      <c r="I253" t="str">
        <f t="shared" si="5"/>
        <v>5988</v>
      </c>
      <c r="J253">
        <v>2014</v>
      </c>
      <c r="K253">
        <v>60537221</v>
      </c>
      <c r="L253" t="s">
        <v>3713</v>
      </c>
      <c r="M253" t="s">
        <v>5339</v>
      </c>
      <c r="N253">
        <v>6.0093582309522002</v>
      </c>
      <c r="O253">
        <v>51.318804559286797</v>
      </c>
    </row>
    <row r="254" spans="1:15">
      <c r="A254">
        <v>253</v>
      </c>
      <c r="B254" t="s">
        <v>922</v>
      </c>
      <c r="C254" t="s">
        <v>927</v>
      </c>
      <c r="D254" t="s">
        <v>942</v>
      </c>
      <c r="E254" t="str" cm="1">
        <f t="array" ref="E254">INDEX(municipalities!B:B, MATCH(D254,municipalities!C:C,0),0)</f>
        <v>GM1507</v>
      </c>
      <c r="F254" t="s">
        <v>943</v>
      </c>
      <c r="G254" t="s">
        <v>4326</v>
      </c>
      <c r="H254" t="s">
        <v>4327</v>
      </c>
      <c r="I254" t="str">
        <f t="shared" si="5"/>
        <v>5975</v>
      </c>
      <c r="J254">
        <v>2015</v>
      </c>
      <c r="K254">
        <v>64566242</v>
      </c>
      <c r="L254" t="s">
        <v>3713</v>
      </c>
      <c r="M254" t="s">
        <v>5340</v>
      </c>
      <c r="N254">
        <v>6.0237791098648001</v>
      </c>
      <c r="O254">
        <v>51.401720183748999</v>
      </c>
    </row>
    <row r="255" spans="1:15">
      <c r="A255">
        <v>254</v>
      </c>
      <c r="B255" t="s">
        <v>922</v>
      </c>
      <c r="C255" t="s">
        <v>927</v>
      </c>
      <c r="D255" t="s">
        <v>928</v>
      </c>
      <c r="E255" t="str" cm="1">
        <f t="array" ref="E255">INDEX(municipalities!B:B, MATCH(D255,municipalities!C:C,0),0)</f>
        <v>GM0889</v>
      </c>
      <c r="F255" t="s">
        <v>929</v>
      </c>
      <c r="G255" t="s">
        <v>4328</v>
      </c>
      <c r="H255" t="s">
        <v>4329</v>
      </c>
      <c r="I255" t="str">
        <f t="shared" si="5"/>
        <v>5953</v>
      </c>
      <c r="J255">
        <v>2017</v>
      </c>
      <c r="K255">
        <v>68439776</v>
      </c>
      <c r="L255" t="s">
        <v>3713</v>
      </c>
      <c r="M255" t="s">
        <v>5341</v>
      </c>
      <c r="N255">
        <v>6.0887469535704</v>
      </c>
      <c r="O255">
        <v>51.277664161465303</v>
      </c>
    </row>
    <row r="256" spans="1:15">
      <c r="A256">
        <v>255</v>
      </c>
      <c r="B256" t="s">
        <v>922</v>
      </c>
      <c r="C256" t="s">
        <v>927</v>
      </c>
      <c r="D256" t="s">
        <v>3433</v>
      </c>
      <c r="E256" t="str" cm="1">
        <f t="array" ref="E256">INDEX(municipalities!B:B, MATCH(D256,municipalities!C:C,0),0)</f>
        <v>GM0983</v>
      </c>
      <c r="F256" t="s">
        <v>4330</v>
      </c>
      <c r="G256" t="s">
        <v>4331</v>
      </c>
      <c r="H256" t="s">
        <v>4332</v>
      </c>
      <c r="I256" t="str">
        <f t="shared" si="5"/>
        <v>5935</v>
      </c>
      <c r="J256">
        <v>2015</v>
      </c>
      <c r="K256">
        <v>62826093</v>
      </c>
      <c r="L256" t="s">
        <v>3713</v>
      </c>
      <c r="M256" t="s">
        <v>5342</v>
      </c>
      <c r="N256">
        <v>6.1245415075674998</v>
      </c>
      <c r="O256">
        <v>51.334522954945903</v>
      </c>
    </row>
    <row r="257" spans="1:15">
      <c r="A257">
        <v>256</v>
      </c>
      <c r="B257" t="s">
        <v>922</v>
      </c>
      <c r="C257" t="s">
        <v>927</v>
      </c>
      <c r="D257" t="s">
        <v>932</v>
      </c>
      <c r="E257" t="str" cm="1">
        <f t="array" ref="E257">INDEX(municipalities!B:B, MATCH(D257,municipalities!C:C,0),0)</f>
        <v>GM0893</v>
      </c>
      <c r="F257" t="s">
        <v>933</v>
      </c>
      <c r="G257" t="s">
        <v>4333</v>
      </c>
      <c r="H257" t="s">
        <v>4334</v>
      </c>
      <c r="I257" t="str">
        <f t="shared" si="5"/>
        <v>5851</v>
      </c>
      <c r="J257">
        <v>2018</v>
      </c>
      <c r="K257" t="s">
        <v>4335</v>
      </c>
      <c r="L257" t="s">
        <v>3713</v>
      </c>
      <c r="M257" t="s">
        <v>5343</v>
      </c>
      <c r="N257">
        <v>6.0277890566343997</v>
      </c>
      <c r="O257">
        <v>51.640626297724197</v>
      </c>
    </row>
    <row r="258" spans="1:15">
      <c r="A258">
        <v>257</v>
      </c>
      <c r="B258" t="s">
        <v>922</v>
      </c>
      <c r="C258" t="s">
        <v>927</v>
      </c>
      <c r="D258" t="s">
        <v>993</v>
      </c>
      <c r="E258" t="str" cm="1">
        <f t="array" ref="E258">INDEX(municipalities!B:B, MATCH(D258,municipalities!C:C,0),0)</f>
        <v>GM0984</v>
      </c>
      <c r="F258" t="s">
        <v>4336</v>
      </c>
      <c r="G258" t="s">
        <v>4337</v>
      </c>
      <c r="H258" t="s">
        <v>4338</v>
      </c>
      <c r="I258" t="str">
        <f t="shared" si="5"/>
        <v>5809</v>
      </c>
      <c r="J258">
        <v>2023</v>
      </c>
      <c r="K258">
        <v>91576318</v>
      </c>
      <c r="L258" t="s">
        <v>3713</v>
      </c>
      <c r="M258" t="s">
        <v>5344</v>
      </c>
      <c r="N258">
        <v>5.9838750618169003</v>
      </c>
      <c r="O258">
        <v>51.500359060066003</v>
      </c>
    </row>
    <row r="259" spans="1:15">
      <c r="A259">
        <v>258</v>
      </c>
      <c r="B259" t="s">
        <v>922</v>
      </c>
      <c r="C259" t="s">
        <v>923</v>
      </c>
      <c r="D259" t="s">
        <v>4283</v>
      </c>
      <c r="E259" t="str" cm="1">
        <f t="array" ref="E259">INDEX(municipalities!B:B, MATCH(D259,municipalities!C:C,0),0)</f>
        <v>GM0917</v>
      </c>
      <c r="G259" t="s">
        <v>4339</v>
      </c>
      <c r="H259" t="s">
        <v>4340</v>
      </c>
      <c r="I259" t="str">
        <f t="shared" ref="I259:I322" si="6">LEFT(H259,4)</f>
        <v>6416</v>
      </c>
      <c r="J259">
        <v>2018</v>
      </c>
      <c r="K259">
        <v>73314900</v>
      </c>
      <c r="L259" t="s">
        <v>3713</v>
      </c>
      <c r="M259" t="s">
        <v>5345</v>
      </c>
      <c r="N259">
        <v>5.9972060612123004</v>
      </c>
      <c r="O259">
        <v>50.882680300681002</v>
      </c>
    </row>
    <row r="260" spans="1:15">
      <c r="A260">
        <v>259</v>
      </c>
      <c r="B260" t="s">
        <v>1005</v>
      </c>
      <c r="C260" t="s">
        <v>1005</v>
      </c>
      <c r="D260" t="s">
        <v>1313</v>
      </c>
      <c r="E260" t="str" cm="1">
        <f t="array" ref="E260">INDEX(municipalities!B:B, MATCH(D260,municipalities!C:C,0),0)</f>
        <v>GM0363</v>
      </c>
      <c r="G260" t="s">
        <v>4341</v>
      </c>
      <c r="H260" t="s">
        <v>4342</v>
      </c>
      <c r="I260" t="str">
        <f t="shared" si="6"/>
        <v>1016</v>
      </c>
      <c r="J260">
        <v>2012</v>
      </c>
      <c r="K260">
        <v>50693107</v>
      </c>
      <c r="L260" t="s">
        <v>3713</v>
      </c>
      <c r="M260" t="s">
        <v>5346</v>
      </c>
      <c r="N260">
        <v>4.8817387844624003</v>
      </c>
      <c r="O260">
        <v>52.370819603819797</v>
      </c>
    </row>
    <row r="261" spans="1:15">
      <c r="A261">
        <v>260</v>
      </c>
      <c r="B261" t="s">
        <v>1006</v>
      </c>
      <c r="C261" t="s">
        <v>1017</v>
      </c>
      <c r="D261" t="s">
        <v>3238</v>
      </c>
      <c r="E261" t="str" cm="1">
        <f t="array" ref="E261">INDEX(municipalities!B:B, MATCH(D261,municipalities!C:C,0),0)</f>
        <v>GM1706</v>
      </c>
      <c r="G261" t="s">
        <v>4343</v>
      </c>
      <c r="H261" t="s">
        <v>4344</v>
      </c>
      <c r="I261" t="str">
        <f t="shared" si="6"/>
        <v>6027</v>
      </c>
      <c r="J261">
        <v>2014</v>
      </c>
      <c r="K261">
        <v>60742585</v>
      </c>
      <c r="L261" t="s">
        <v>3713</v>
      </c>
      <c r="M261" t="s">
        <v>5347</v>
      </c>
      <c r="N261">
        <v>5.5718159212413996</v>
      </c>
      <c r="O261">
        <v>51.305547785211303</v>
      </c>
    </row>
    <row r="262" spans="1:15">
      <c r="A262">
        <v>261</v>
      </c>
      <c r="B262" t="s">
        <v>1006</v>
      </c>
      <c r="C262" t="s">
        <v>1027</v>
      </c>
      <c r="D262" t="s">
        <v>1166</v>
      </c>
      <c r="E262" t="str" cm="1">
        <f t="array" ref="E262">INDEX(municipalities!B:B, MATCH(D262,municipalities!C:C,0),0)</f>
        <v>GM1982</v>
      </c>
      <c r="F262" t="s">
        <v>2610</v>
      </c>
      <c r="G262" t="s">
        <v>4345</v>
      </c>
      <c r="H262" t="s">
        <v>4346</v>
      </c>
      <c r="I262" t="str">
        <f t="shared" si="6"/>
        <v>5836</v>
      </c>
      <c r="J262">
        <v>2022</v>
      </c>
      <c r="K262">
        <v>85090115</v>
      </c>
      <c r="L262" t="s">
        <v>3713</v>
      </c>
      <c r="M262" t="s">
        <v>5348</v>
      </c>
      <c r="N262">
        <v>5.9605416926974</v>
      </c>
      <c r="O262">
        <v>51.630414035398601</v>
      </c>
    </row>
    <row r="263" spans="1:15">
      <c r="A263">
        <v>262</v>
      </c>
      <c r="B263" t="s">
        <v>1006</v>
      </c>
      <c r="C263" t="s">
        <v>1027</v>
      </c>
      <c r="D263" t="s">
        <v>1166</v>
      </c>
      <c r="E263" t="str" cm="1">
        <f t="array" ref="E263">INDEX(municipalities!B:B, MATCH(D263,municipalities!C:C,0),0)</f>
        <v>GM1982</v>
      </c>
      <c r="F263" t="s">
        <v>4347</v>
      </c>
      <c r="G263" t="s">
        <v>4348</v>
      </c>
      <c r="H263" t="s">
        <v>4349</v>
      </c>
      <c r="I263" t="str">
        <f t="shared" si="6"/>
        <v>5825</v>
      </c>
      <c r="J263">
        <v>2017</v>
      </c>
      <c r="K263">
        <v>69171459</v>
      </c>
      <c r="L263" t="s">
        <v>3713</v>
      </c>
      <c r="M263" t="s">
        <v>5349</v>
      </c>
      <c r="N263">
        <v>5.9318248512820997</v>
      </c>
      <c r="O263">
        <v>51.5744393624474</v>
      </c>
    </row>
    <row r="264" spans="1:15">
      <c r="A264">
        <v>263</v>
      </c>
      <c r="B264" t="s">
        <v>1006</v>
      </c>
      <c r="C264" t="s">
        <v>1027</v>
      </c>
      <c r="D264" t="s">
        <v>1166</v>
      </c>
      <c r="E264" t="str" cm="1">
        <f t="array" ref="E264">INDEX(municipalities!B:B, MATCH(D264,municipalities!C:C,0),0)</f>
        <v>GM1982</v>
      </c>
      <c r="F264" t="s">
        <v>1171</v>
      </c>
      <c r="G264" t="s">
        <v>4350</v>
      </c>
      <c r="H264" t="s">
        <v>4351</v>
      </c>
      <c r="I264" t="str">
        <f t="shared" si="6"/>
        <v>5823</v>
      </c>
      <c r="J264">
        <v>2020</v>
      </c>
      <c r="K264">
        <v>78315301</v>
      </c>
      <c r="L264" t="s">
        <v>3713</v>
      </c>
      <c r="M264" t="s">
        <v>5350</v>
      </c>
      <c r="N264">
        <v>6.0287732299326997</v>
      </c>
      <c r="O264">
        <v>51.571461619939697</v>
      </c>
    </row>
    <row r="265" spans="1:15">
      <c r="A265">
        <v>264</v>
      </c>
      <c r="B265" t="s">
        <v>1006</v>
      </c>
      <c r="C265" t="s">
        <v>1017</v>
      </c>
      <c r="D265" t="s">
        <v>1070</v>
      </c>
      <c r="E265" t="str" cm="1">
        <f t="array" ref="E265">INDEX(municipalities!B:B, MATCH(D265,municipalities!C:C,0),0)</f>
        <v>GM0762</v>
      </c>
      <c r="G265" t="s">
        <v>4352</v>
      </c>
      <c r="H265" t="s">
        <v>4353</v>
      </c>
      <c r="I265" t="str">
        <f t="shared" si="6"/>
        <v>5751</v>
      </c>
      <c r="J265">
        <v>2012</v>
      </c>
      <c r="K265">
        <v>55207278</v>
      </c>
      <c r="L265" t="s">
        <v>3713</v>
      </c>
      <c r="M265" t="s">
        <v>5351</v>
      </c>
      <c r="N265">
        <v>5.7785642654142997</v>
      </c>
      <c r="O265">
        <v>51.462850396976897</v>
      </c>
    </row>
    <row r="266" spans="1:15">
      <c r="A266">
        <v>265</v>
      </c>
      <c r="B266" t="s">
        <v>1006</v>
      </c>
      <c r="C266" t="s">
        <v>1017</v>
      </c>
      <c r="D266" t="s">
        <v>3261</v>
      </c>
      <c r="E266" t="str" cm="1">
        <f t="array" ref="E266">INDEX(municipalities!B:B, MATCH(D266,municipalities!C:C,0),0)</f>
        <v>GM1659</v>
      </c>
      <c r="F266" t="s">
        <v>3262</v>
      </c>
      <c r="G266" t="s">
        <v>4354</v>
      </c>
      <c r="H266" t="s">
        <v>4355</v>
      </c>
      <c r="I266" t="str">
        <f t="shared" si="6"/>
        <v>5737</v>
      </c>
      <c r="J266">
        <v>2016</v>
      </c>
      <c r="K266" t="s">
        <v>4356</v>
      </c>
      <c r="L266" t="s">
        <v>3713</v>
      </c>
      <c r="M266" t="s">
        <v>5352</v>
      </c>
      <c r="N266">
        <v>5.5891502490898004</v>
      </c>
      <c r="O266">
        <v>51.516359210606801</v>
      </c>
    </row>
    <row r="267" spans="1:15">
      <c r="A267">
        <v>266</v>
      </c>
      <c r="B267" t="s">
        <v>1006</v>
      </c>
      <c r="C267" t="s">
        <v>1017</v>
      </c>
      <c r="D267" t="s">
        <v>1107</v>
      </c>
      <c r="E267" t="str" cm="1">
        <f t="array" ref="E267">INDEX(municipalities!B:B, MATCH(D267,municipalities!C:C,0),0)</f>
        <v>GM1771</v>
      </c>
      <c r="F267" t="s">
        <v>4357</v>
      </c>
      <c r="G267" t="s">
        <v>4358</v>
      </c>
      <c r="H267" t="s">
        <v>4359</v>
      </c>
      <c r="I267" t="str">
        <f t="shared" si="6"/>
        <v>5731</v>
      </c>
      <c r="J267">
        <v>2011</v>
      </c>
      <c r="K267" t="s">
        <v>4360</v>
      </c>
      <c r="L267" t="s">
        <v>3713</v>
      </c>
      <c r="M267" t="s">
        <v>5353</v>
      </c>
      <c r="N267">
        <v>5.6109981635289996</v>
      </c>
      <c r="O267">
        <v>51.438454933648799</v>
      </c>
    </row>
    <row r="268" spans="1:15">
      <c r="A268">
        <v>267</v>
      </c>
      <c r="B268" t="s">
        <v>1006</v>
      </c>
      <c r="C268" t="s">
        <v>1017</v>
      </c>
      <c r="D268" t="s">
        <v>1244</v>
      </c>
      <c r="E268" t="str" cm="1">
        <f t="array" ref="E268">INDEX(municipalities!B:B, MATCH(D268,municipalities!C:C,0),0)</f>
        <v>GM0847</v>
      </c>
      <c r="G268" t="s">
        <v>4361</v>
      </c>
      <c r="H268" t="s">
        <v>4362</v>
      </c>
      <c r="I268" t="str">
        <f t="shared" si="6"/>
        <v>5712</v>
      </c>
      <c r="J268">
        <v>2013</v>
      </c>
      <c r="K268">
        <v>58201939</v>
      </c>
      <c r="L268" t="s">
        <v>3713</v>
      </c>
      <c r="M268" t="s">
        <v>5354</v>
      </c>
      <c r="N268">
        <v>5.7044094023546004</v>
      </c>
      <c r="O268">
        <v>51.351935571806898</v>
      </c>
    </row>
    <row r="269" spans="1:15">
      <c r="A269">
        <v>268</v>
      </c>
      <c r="B269" t="s">
        <v>1006</v>
      </c>
      <c r="C269" t="s">
        <v>1017</v>
      </c>
      <c r="D269" t="s">
        <v>4363</v>
      </c>
      <c r="E269" t="str" cm="1">
        <f t="array" ref="E269">INDEX(municipalities!B:B, MATCH(D269,municipalities!C:C,0),0)</f>
        <v>GM0848</v>
      </c>
      <c r="G269" t="s">
        <v>4364</v>
      </c>
      <c r="H269" t="s">
        <v>4365</v>
      </c>
      <c r="I269" t="str">
        <f t="shared" si="6"/>
        <v>5691</v>
      </c>
      <c r="J269">
        <v>2013</v>
      </c>
      <c r="K269">
        <v>57946965</v>
      </c>
      <c r="L269" t="s">
        <v>3713</v>
      </c>
      <c r="M269" t="s">
        <v>5355</v>
      </c>
      <c r="N269">
        <v>5.4688761239617003</v>
      </c>
      <c r="O269">
        <v>51.5204653114397</v>
      </c>
    </row>
    <row r="270" spans="1:15">
      <c r="A270">
        <v>269</v>
      </c>
      <c r="B270" t="s">
        <v>1006</v>
      </c>
      <c r="C270" t="s">
        <v>1017</v>
      </c>
      <c r="D270" t="s">
        <v>1035</v>
      </c>
      <c r="E270" t="str" cm="1">
        <f t="array" ref="E270">INDEX(municipalities!B:B, MATCH(D270,municipalities!C:C,0),0)</f>
        <v>GM0753</v>
      </c>
      <c r="G270" t="s">
        <v>4366</v>
      </c>
      <c r="H270" t="s">
        <v>4367</v>
      </c>
      <c r="I270" t="str">
        <f t="shared" si="6"/>
        <v>5685</v>
      </c>
      <c r="J270">
        <v>2013</v>
      </c>
      <c r="K270">
        <v>59325208</v>
      </c>
      <c r="L270" t="s">
        <v>3713</v>
      </c>
      <c r="M270" t="s">
        <v>5356</v>
      </c>
      <c r="N270">
        <v>5.3735944950735002</v>
      </c>
      <c r="O270">
        <v>51.5006050128193</v>
      </c>
    </row>
    <row r="271" spans="1:15">
      <c r="A271">
        <v>270</v>
      </c>
      <c r="B271" t="s">
        <v>1006</v>
      </c>
      <c r="C271" t="s">
        <v>1017</v>
      </c>
      <c r="D271" t="s">
        <v>1035</v>
      </c>
      <c r="E271" t="str" cm="1">
        <f t="array" ref="E271">INDEX(municipalities!B:B, MATCH(D271,municipalities!C:C,0),0)</f>
        <v>GM0753</v>
      </c>
      <c r="G271" t="s">
        <v>4368</v>
      </c>
      <c r="H271" t="s">
        <v>4369</v>
      </c>
      <c r="I271" t="str">
        <f t="shared" si="6"/>
        <v>5683</v>
      </c>
      <c r="J271">
        <v>2020</v>
      </c>
      <c r="K271">
        <v>77149505</v>
      </c>
      <c r="L271" t="s">
        <v>3713</v>
      </c>
      <c r="M271" t="s">
        <v>5357</v>
      </c>
      <c r="N271">
        <v>5.4104525261429997</v>
      </c>
      <c r="O271">
        <v>51.499450757755397</v>
      </c>
    </row>
    <row r="272" spans="1:15">
      <c r="A272">
        <v>271</v>
      </c>
      <c r="B272" t="s">
        <v>1006</v>
      </c>
      <c r="C272" t="s">
        <v>1017</v>
      </c>
      <c r="D272" t="s">
        <v>2618</v>
      </c>
      <c r="E272" t="str" cm="1">
        <f t="array" ref="E272">INDEX(municipalities!B:B, MATCH(D272,municipalities!C:C,0),0)</f>
        <v>GM0861</v>
      </c>
      <c r="G272" t="s">
        <v>4370</v>
      </c>
      <c r="H272" t="s">
        <v>4371</v>
      </c>
      <c r="I272" t="str">
        <f t="shared" si="6"/>
        <v>5658</v>
      </c>
      <c r="J272">
        <v>2015</v>
      </c>
      <c r="K272">
        <v>65035127</v>
      </c>
      <c r="L272" t="s">
        <v>3713</v>
      </c>
      <c r="M272" t="s">
        <v>5358</v>
      </c>
      <c r="N272">
        <v>5.4080712173796996</v>
      </c>
      <c r="O272">
        <v>51.440432733090603</v>
      </c>
    </row>
    <row r="273" spans="1:15">
      <c r="A273">
        <v>272</v>
      </c>
      <c r="B273" t="s">
        <v>1006</v>
      </c>
      <c r="C273" t="s">
        <v>1017</v>
      </c>
      <c r="D273" t="s">
        <v>1095</v>
      </c>
      <c r="E273" t="str" cm="1">
        <f t="array" ref="E273">INDEX(municipalities!B:B, MATCH(D273,municipalities!C:C,0),0)</f>
        <v>GM0772</v>
      </c>
      <c r="G273" t="s">
        <v>4372</v>
      </c>
      <c r="H273" t="s">
        <v>4373</v>
      </c>
      <c r="I273" t="str">
        <f t="shared" si="6"/>
        <v>5653</v>
      </c>
      <c r="J273">
        <v>2013</v>
      </c>
      <c r="K273">
        <v>59763701</v>
      </c>
      <c r="L273" t="s">
        <v>3713</v>
      </c>
      <c r="M273" t="s">
        <v>5359</v>
      </c>
      <c r="N273">
        <v>5.4434522546878004</v>
      </c>
      <c r="O273">
        <v>51.423640279412503</v>
      </c>
    </row>
    <row r="274" spans="1:15">
      <c r="A274">
        <v>273</v>
      </c>
      <c r="B274" t="s">
        <v>1006</v>
      </c>
      <c r="C274" t="s">
        <v>1017</v>
      </c>
      <c r="D274" t="s">
        <v>4374</v>
      </c>
      <c r="E274" t="str" cm="1">
        <f t="array" ref="E274">INDEX(municipalities!B:B, MATCH(D274,municipalities!C:C,0),0)</f>
        <v>GM1658</v>
      </c>
      <c r="G274" t="s">
        <v>4375</v>
      </c>
      <c r="H274" t="s">
        <v>4376</v>
      </c>
      <c r="I274" t="str">
        <f t="shared" si="6"/>
        <v>5591</v>
      </c>
      <c r="J274">
        <v>2016</v>
      </c>
      <c r="K274">
        <v>65563204</v>
      </c>
      <c r="L274" t="s">
        <v>3713</v>
      </c>
      <c r="M274" t="s">
        <v>5360</v>
      </c>
      <c r="N274">
        <v>5.5828094742782</v>
      </c>
      <c r="O274">
        <v>51.388485429231203</v>
      </c>
    </row>
    <row r="275" spans="1:15">
      <c r="A275">
        <v>274</v>
      </c>
      <c r="B275" t="s">
        <v>1006</v>
      </c>
      <c r="C275" t="s">
        <v>1017</v>
      </c>
      <c r="D275" t="s">
        <v>1089</v>
      </c>
      <c r="E275" t="str" cm="1">
        <f t="array" ref="E275">INDEX(municipalities!B:B, MATCH(D275,municipalities!C:C,0),0)</f>
        <v>GM0770</v>
      </c>
      <c r="F275" t="s">
        <v>4377</v>
      </c>
      <c r="G275" t="s">
        <v>4378</v>
      </c>
      <c r="H275" t="s">
        <v>4379</v>
      </c>
      <c r="I275" t="str">
        <f t="shared" si="6"/>
        <v>5521</v>
      </c>
      <c r="J275">
        <v>2016</v>
      </c>
      <c r="K275">
        <v>66840295</v>
      </c>
      <c r="L275" t="s">
        <v>3713</v>
      </c>
      <c r="M275" t="s">
        <v>5361</v>
      </c>
      <c r="N275">
        <v>5.3149619796543996</v>
      </c>
      <c r="O275">
        <v>51.349239104043001</v>
      </c>
    </row>
    <row r="276" spans="1:15">
      <c r="A276">
        <v>275</v>
      </c>
      <c r="B276" t="s">
        <v>1006</v>
      </c>
      <c r="C276" t="s">
        <v>1017</v>
      </c>
      <c r="D276" t="s">
        <v>2618</v>
      </c>
      <c r="E276" t="str" cm="1">
        <f t="array" ref="E276">INDEX(municipalities!B:B, MATCH(D276,municipalities!C:C,0),0)</f>
        <v>GM0861</v>
      </c>
      <c r="G276" t="s">
        <v>4380</v>
      </c>
      <c r="H276" t="s">
        <v>4381</v>
      </c>
      <c r="I276" t="str">
        <f t="shared" si="6"/>
        <v>5508</v>
      </c>
      <c r="J276">
        <v>2021</v>
      </c>
      <c r="K276">
        <v>83073868</v>
      </c>
      <c r="L276" t="s">
        <v>3713</v>
      </c>
      <c r="M276" t="s">
        <v>5362</v>
      </c>
      <c r="N276">
        <v>5.3897441507644004</v>
      </c>
      <c r="O276">
        <v>51.428514064086997</v>
      </c>
    </row>
    <row r="277" spans="1:15">
      <c r="A277">
        <v>276</v>
      </c>
      <c r="B277" t="s">
        <v>1006</v>
      </c>
      <c r="C277" t="s">
        <v>1027</v>
      </c>
      <c r="D277" t="s">
        <v>1183</v>
      </c>
      <c r="E277" t="str" cm="1">
        <f t="array" ref="E277">INDEX(municipalities!B:B, MATCH(D277,municipalities!C:C,0),0)</f>
        <v>GM1948</v>
      </c>
      <c r="F277" t="s">
        <v>4382</v>
      </c>
      <c r="G277" t="s">
        <v>4383</v>
      </c>
      <c r="H277" t="s">
        <v>4384</v>
      </c>
      <c r="I277" t="str">
        <f t="shared" si="6"/>
        <v>5482</v>
      </c>
      <c r="J277">
        <v>2013</v>
      </c>
      <c r="K277">
        <v>58921672</v>
      </c>
      <c r="L277" t="s">
        <v>3713</v>
      </c>
      <c r="M277" t="s">
        <v>5363</v>
      </c>
      <c r="N277">
        <v>5.4511328564752999</v>
      </c>
      <c r="O277">
        <v>51.627493629255497</v>
      </c>
    </row>
    <row r="278" spans="1:15">
      <c r="A278">
        <v>277</v>
      </c>
      <c r="B278" t="s">
        <v>1006</v>
      </c>
      <c r="C278" t="s">
        <v>1027</v>
      </c>
      <c r="D278" t="s">
        <v>1166</v>
      </c>
      <c r="E278" t="str" cm="1">
        <f t="array" ref="E278">INDEX(municipalities!B:B, MATCH(D278,municipalities!C:C,0),0)</f>
        <v>GM1982</v>
      </c>
      <c r="F278" t="s">
        <v>1167</v>
      </c>
      <c r="G278" t="s">
        <v>4385</v>
      </c>
      <c r="H278" t="s">
        <v>4386</v>
      </c>
      <c r="I278" t="str">
        <f t="shared" si="6"/>
        <v>5435</v>
      </c>
      <c r="J278">
        <v>2015</v>
      </c>
      <c r="K278">
        <v>62615181</v>
      </c>
      <c r="L278" t="s">
        <v>3713</v>
      </c>
      <c r="M278" t="s">
        <v>5364</v>
      </c>
      <c r="N278">
        <v>5.9044096863973996</v>
      </c>
      <c r="O278">
        <v>51.708743764454098</v>
      </c>
    </row>
    <row r="279" spans="1:15">
      <c r="A279">
        <v>278</v>
      </c>
      <c r="B279" t="s">
        <v>1006</v>
      </c>
      <c r="C279" t="s">
        <v>1027</v>
      </c>
      <c r="D279" t="s">
        <v>1040</v>
      </c>
      <c r="E279" t="str" cm="1">
        <f t="array" ref="E279">INDEX(municipalities!B:B, MATCH(D279,municipalities!C:C,0),0)</f>
        <v>GM0755</v>
      </c>
      <c r="G279" t="s">
        <v>4387</v>
      </c>
      <c r="H279" t="s">
        <v>4388</v>
      </c>
      <c r="I279" t="str">
        <f t="shared" si="6"/>
        <v>5427</v>
      </c>
      <c r="J279">
        <v>2014</v>
      </c>
      <c r="K279">
        <v>61810886</v>
      </c>
      <c r="L279" t="s">
        <v>3713</v>
      </c>
      <c r="M279" t="s">
        <v>5365</v>
      </c>
      <c r="N279">
        <v>5.6762123957912998</v>
      </c>
      <c r="O279">
        <v>51.605972081522602</v>
      </c>
    </row>
    <row r="280" spans="1:15">
      <c r="A280">
        <v>279</v>
      </c>
      <c r="B280" t="s">
        <v>1006</v>
      </c>
      <c r="C280" t="s">
        <v>1027</v>
      </c>
      <c r="D280" t="s">
        <v>1040</v>
      </c>
      <c r="E280" t="str" cm="1">
        <f t="array" ref="E280">INDEX(municipalities!B:B, MATCH(D280,municipalities!C:C,0),0)</f>
        <v>GM0755</v>
      </c>
      <c r="G280" t="s">
        <v>4389</v>
      </c>
      <c r="H280" t="s">
        <v>4390</v>
      </c>
      <c r="I280" t="str">
        <f t="shared" si="6"/>
        <v>5427</v>
      </c>
      <c r="J280">
        <v>2013</v>
      </c>
      <c r="K280">
        <v>59278587</v>
      </c>
      <c r="L280" t="s">
        <v>3713</v>
      </c>
      <c r="M280" t="s">
        <v>5365</v>
      </c>
      <c r="N280">
        <v>5.6762123957912998</v>
      </c>
      <c r="O280">
        <v>51.605972081522602</v>
      </c>
    </row>
    <row r="281" spans="1:15">
      <c r="A281">
        <v>280</v>
      </c>
      <c r="B281" t="s">
        <v>1006</v>
      </c>
      <c r="C281" t="s">
        <v>1017</v>
      </c>
      <c r="D281" t="s">
        <v>1110</v>
      </c>
      <c r="E281" t="str" cm="1">
        <f t="array" ref="E281">INDEX(municipalities!B:B, MATCH(D281,municipalities!C:C,0),0)</f>
        <v>GM1652</v>
      </c>
      <c r="F281" t="s">
        <v>1117</v>
      </c>
      <c r="G281" t="s">
        <v>4391</v>
      </c>
      <c r="H281" t="s">
        <v>4392</v>
      </c>
      <c r="I281" t="str">
        <f t="shared" si="6"/>
        <v>5424</v>
      </c>
      <c r="J281">
        <v>2017</v>
      </c>
      <c r="K281">
        <v>68283520</v>
      </c>
      <c r="L281" t="s">
        <v>3713</v>
      </c>
      <c r="M281" t="s">
        <v>5366</v>
      </c>
      <c r="N281">
        <v>5.7702844178974004</v>
      </c>
      <c r="O281">
        <v>51.5740818686658</v>
      </c>
    </row>
    <row r="282" spans="1:15">
      <c r="A282">
        <v>281</v>
      </c>
      <c r="B282" t="s">
        <v>1006</v>
      </c>
      <c r="C282" t="s">
        <v>1027</v>
      </c>
      <c r="D282" t="s">
        <v>4393</v>
      </c>
      <c r="E282" t="str" cm="1">
        <f t="array" ref="E282">INDEX(municipalities!B:B, MATCH(D282,municipalities!C:C,0),0)</f>
        <v>GM1991</v>
      </c>
      <c r="F282" t="s">
        <v>1254</v>
      </c>
      <c r="G282" t="s">
        <v>4394</v>
      </c>
      <c r="H282" t="s">
        <v>4395</v>
      </c>
      <c r="I282" t="str">
        <f t="shared" si="6"/>
        <v>5401</v>
      </c>
      <c r="J282">
        <v>2020</v>
      </c>
      <c r="K282">
        <v>78350735</v>
      </c>
      <c r="L282" t="s">
        <v>3713</v>
      </c>
      <c r="M282" t="s">
        <v>5367</v>
      </c>
      <c r="N282">
        <v>5.6079815522915002</v>
      </c>
      <c r="O282">
        <v>51.660441447852598</v>
      </c>
    </row>
    <row r="283" spans="1:15">
      <c r="A283">
        <v>282</v>
      </c>
      <c r="B283" t="s">
        <v>1006</v>
      </c>
      <c r="C283" t="s">
        <v>1027</v>
      </c>
      <c r="D283" t="s">
        <v>1028</v>
      </c>
      <c r="E283" t="str" cm="1">
        <f t="array" ref="E283">INDEX(municipalities!B:B, MATCH(D283,municipalities!C:C,0),0)</f>
        <v>GM1721</v>
      </c>
      <c r="F283" t="s">
        <v>4396</v>
      </c>
      <c r="G283" t="s">
        <v>4397</v>
      </c>
      <c r="H283" t="s">
        <v>4398</v>
      </c>
      <c r="I283" t="str">
        <f t="shared" si="6"/>
        <v>5384</v>
      </c>
      <c r="J283">
        <v>2013</v>
      </c>
      <c r="K283">
        <v>57117861</v>
      </c>
      <c r="L283" t="s">
        <v>3713</v>
      </c>
      <c r="M283" t="s">
        <v>5368</v>
      </c>
      <c r="N283">
        <v>5.5160927827209996</v>
      </c>
      <c r="O283">
        <v>51.7180723139085</v>
      </c>
    </row>
    <row r="284" spans="1:15">
      <c r="A284">
        <v>283</v>
      </c>
      <c r="B284" t="s">
        <v>1006</v>
      </c>
      <c r="C284" t="s">
        <v>1027</v>
      </c>
      <c r="D284" t="s">
        <v>1222</v>
      </c>
      <c r="E284" t="str" cm="1">
        <f t="array" ref="E284">INDEX(municipalities!B:B, MATCH(D284,municipalities!C:C,0),0)</f>
        <v>GM0828</v>
      </c>
      <c r="G284" t="s">
        <v>4399</v>
      </c>
      <c r="H284" t="s">
        <v>4400</v>
      </c>
      <c r="I284" t="str">
        <f t="shared" si="6"/>
        <v>5342</v>
      </c>
      <c r="J284">
        <v>2014</v>
      </c>
      <c r="K284">
        <v>60722932</v>
      </c>
      <c r="L284" t="s">
        <v>3713</v>
      </c>
      <c r="M284" t="s">
        <v>5369</v>
      </c>
      <c r="N284">
        <v>5.5469822808564997</v>
      </c>
      <c r="O284">
        <v>51.747828408085297</v>
      </c>
    </row>
    <row r="285" spans="1:15">
      <c r="A285">
        <v>284</v>
      </c>
      <c r="B285" t="s">
        <v>1006</v>
      </c>
      <c r="C285" t="s">
        <v>1027</v>
      </c>
      <c r="D285" t="s">
        <v>1048</v>
      </c>
      <c r="E285" t="str" cm="1">
        <f t="array" ref="E285">INDEX(municipalities!B:B, MATCH(D285,municipalities!C:C,0),0)</f>
        <v>GM0757</v>
      </c>
      <c r="G285" t="s">
        <v>4401</v>
      </c>
      <c r="H285" t="s">
        <v>4402</v>
      </c>
      <c r="I285" t="str">
        <f t="shared" si="6"/>
        <v>5298</v>
      </c>
      <c r="J285">
        <v>2012</v>
      </c>
      <c r="K285">
        <v>56479808</v>
      </c>
      <c r="L285" t="s">
        <v>3713</v>
      </c>
      <c r="M285" t="s">
        <v>5370</v>
      </c>
      <c r="N285">
        <v>5.3704688746688998</v>
      </c>
      <c r="O285">
        <v>51.564732641128401</v>
      </c>
    </row>
    <row r="286" spans="1:15">
      <c r="A286">
        <v>285</v>
      </c>
      <c r="B286" t="s">
        <v>1006</v>
      </c>
      <c r="C286" t="s">
        <v>1027</v>
      </c>
      <c r="D286" t="s">
        <v>1257</v>
      </c>
      <c r="E286" t="str" cm="1">
        <f t="array" ref="E286">INDEX(municipalities!B:B, MATCH(D286,municipalities!C:C,0),0)</f>
        <v>GM0865</v>
      </c>
      <c r="F286" t="s">
        <v>1210</v>
      </c>
      <c r="G286" t="s">
        <v>4403</v>
      </c>
      <c r="H286" t="s">
        <v>4404</v>
      </c>
      <c r="I286" t="str">
        <f t="shared" si="6"/>
        <v>5268</v>
      </c>
      <c r="J286">
        <v>2012</v>
      </c>
      <c r="K286">
        <v>55860184</v>
      </c>
      <c r="L286" t="s">
        <v>3713</v>
      </c>
      <c r="M286" t="s">
        <v>5371</v>
      </c>
      <c r="N286">
        <v>5.2056953679284002</v>
      </c>
      <c r="O286">
        <v>51.644172011770998</v>
      </c>
    </row>
    <row r="287" spans="1:15">
      <c r="A287">
        <v>286</v>
      </c>
      <c r="B287" t="s">
        <v>1006</v>
      </c>
      <c r="C287" t="s">
        <v>1027</v>
      </c>
      <c r="D287" t="s">
        <v>1257</v>
      </c>
      <c r="E287" t="str" cm="1">
        <f t="array" ref="E287">INDEX(municipalities!B:B, MATCH(D287,municipalities!C:C,0),0)</f>
        <v>GM0865</v>
      </c>
      <c r="G287" t="s">
        <v>4405</v>
      </c>
      <c r="H287" t="s">
        <v>4406</v>
      </c>
      <c r="I287" t="str">
        <f t="shared" si="6"/>
        <v>5263</v>
      </c>
      <c r="J287">
        <v>2014</v>
      </c>
      <c r="K287">
        <v>61985546</v>
      </c>
      <c r="L287" t="s">
        <v>3713</v>
      </c>
      <c r="M287" t="s">
        <v>5372</v>
      </c>
      <c r="N287">
        <v>5.2627387552586002</v>
      </c>
      <c r="O287">
        <v>51.655295548175602</v>
      </c>
    </row>
    <row r="288" spans="1:15">
      <c r="A288">
        <v>287</v>
      </c>
      <c r="B288" t="s">
        <v>1006</v>
      </c>
      <c r="C288" t="s">
        <v>1074</v>
      </c>
      <c r="D288" t="s">
        <v>1156</v>
      </c>
      <c r="E288" t="str" cm="1">
        <f t="array" ref="E288">INDEX(municipalities!B:B, MATCH(D288,municipalities!C:C,0),0)</f>
        <v>GM0797</v>
      </c>
      <c r="F288" t="s">
        <v>3258</v>
      </c>
      <c r="G288" t="s">
        <v>4407</v>
      </c>
      <c r="H288" t="s">
        <v>4408</v>
      </c>
      <c r="I288" t="str">
        <f t="shared" si="6"/>
        <v>5257</v>
      </c>
      <c r="J288">
        <v>2018</v>
      </c>
      <c r="K288">
        <v>73187836</v>
      </c>
      <c r="L288" t="s">
        <v>3713</v>
      </c>
      <c r="M288" t="s">
        <v>5373</v>
      </c>
      <c r="N288">
        <v>5.1883439064569998</v>
      </c>
      <c r="O288">
        <v>51.7326081771077</v>
      </c>
    </row>
    <row r="289" spans="1:15" ht="15">
      <c r="A289">
        <v>288</v>
      </c>
      <c r="B289" t="s">
        <v>1006</v>
      </c>
      <c r="C289" t="s">
        <v>1027</v>
      </c>
      <c r="D289" s="4" t="s">
        <v>3455</v>
      </c>
      <c r="E289" t="str" cm="1">
        <f t="array" ref="E289">INDEX(municipalities!B:B, MATCH(D289,municipalities!C:C,0),0)</f>
        <v>GM0796</v>
      </c>
      <c r="G289" t="s">
        <v>4409</v>
      </c>
      <c r="H289" t="s">
        <v>4410</v>
      </c>
      <c r="I289" t="str">
        <f t="shared" si="6"/>
        <v>5247</v>
      </c>
      <c r="J289">
        <v>2023</v>
      </c>
      <c r="K289">
        <v>91557143</v>
      </c>
      <c r="L289" t="s">
        <v>3713</v>
      </c>
      <c r="M289" t="s">
        <v>5374</v>
      </c>
      <c r="N289">
        <v>5.3758225689697001</v>
      </c>
      <c r="O289">
        <v>51.735841497260097</v>
      </c>
    </row>
    <row r="290" spans="1:15" ht="15">
      <c r="A290">
        <v>289</v>
      </c>
      <c r="B290" t="s">
        <v>1006</v>
      </c>
      <c r="C290" t="s">
        <v>1027</v>
      </c>
      <c r="D290" s="4" t="s">
        <v>3455</v>
      </c>
      <c r="E290" t="str" cm="1">
        <f t="array" ref="E290">INDEX(municipalities!B:B, MATCH(D290,municipalities!C:C,0),0)</f>
        <v>GM0796</v>
      </c>
      <c r="F290" t="s">
        <v>1236</v>
      </c>
      <c r="G290" t="s">
        <v>4411</v>
      </c>
      <c r="H290" t="s">
        <v>4412</v>
      </c>
      <c r="I290" t="str">
        <f t="shared" si="6"/>
        <v>5246</v>
      </c>
      <c r="J290">
        <v>2021</v>
      </c>
      <c r="K290">
        <v>82157383</v>
      </c>
      <c r="L290" t="s">
        <v>3713</v>
      </c>
      <c r="M290" t="s">
        <v>5375</v>
      </c>
      <c r="N290">
        <v>5.3437595190533003</v>
      </c>
      <c r="O290">
        <v>51.700258429635902</v>
      </c>
    </row>
    <row r="291" spans="1:15" ht="15">
      <c r="A291">
        <v>290</v>
      </c>
      <c r="B291" t="s">
        <v>1006</v>
      </c>
      <c r="C291" t="s">
        <v>1027</v>
      </c>
      <c r="D291" s="4" t="s">
        <v>3455</v>
      </c>
      <c r="E291" t="str" cm="1">
        <f t="array" ref="E291">INDEX(municipalities!B:B, MATCH(D291,municipalities!C:C,0),0)</f>
        <v>GM0796</v>
      </c>
      <c r="F291" t="s">
        <v>1236</v>
      </c>
      <c r="G291" t="s">
        <v>4413</v>
      </c>
      <c r="H291" t="s">
        <v>4414</v>
      </c>
      <c r="I291" t="str">
        <f t="shared" si="6"/>
        <v>5244</v>
      </c>
      <c r="J291">
        <v>2020</v>
      </c>
      <c r="K291">
        <v>81373708</v>
      </c>
      <c r="L291" t="s">
        <v>3713</v>
      </c>
      <c r="M291" t="s">
        <v>5376</v>
      </c>
      <c r="N291">
        <v>5.3946052325647003</v>
      </c>
      <c r="O291">
        <v>51.716784649055299</v>
      </c>
    </row>
    <row r="292" spans="1:15">
      <c r="A292">
        <v>291</v>
      </c>
      <c r="B292" t="s">
        <v>1006</v>
      </c>
      <c r="C292" t="s">
        <v>1027</v>
      </c>
      <c r="D292" t="s">
        <v>4415</v>
      </c>
      <c r="E292" t="str" cm="1">
        <f t="array" ref="E292">INDEX(municipalities!B:B, MATCH(D292,municipalities!C:C,0),0)</f>
        <v>GM0845</v>
      </c>
      <c r="G292" t="s">
        <v>4416</v>
      </c>
      <c r="H292" t="s">
        <v>4417</v>
      </c>
      <c r="I292" t="str">
        <f t="shared" si="6"/>
        <v>5223</v>
      </c>
      <c r="J292">
        <v>2015</v>
      </c>
      <c r="K292">
        <v>63457458</v>
      </c>
      <c r="L292" t="s">
        <v>3713</v>
      </c>
      <c r="M292" t="s">
        <v>5377</v>
      </c>
      <c r="N292">
        <v>5.2655897975663004</v>
      </c>
      <c r="O292">
        <v>51.689705915224003</v>
      </c>
    </row>
    <row r="293" spans="1:15" ht="15">
      <c r="A293">
        <v>292</v>
      </c>
      <c r="B293" t="s">
        <v>1006</v>
      </c>
      <c r="C293" t="s">
        <v>1027</v>
      </c>
      <c r="D293" s="4" t="s">
        <v>3455</v>
      </c>
      <c r="E293" t="str" cm="1">
        <f t="array" ref="E293">INDEX(municipalities!B:B, MATCH(D293,municipalities!C:C,0),0)</f>
        <v>GM0796</v>
      </c>
      <c r="G293" t="s">
        <v>4418</v>
      </c>
      <c r="H293" t="s">
        <v>4419</v>
      </c>
      <c r="I293" t="str">
        <f t="shared" si="6"/>
        <v>5211</v>
      </c>
      <c r="J293">
        <v>2020</v>
      </c>
      <c r="K293">
        <v>80870929</v>
      </c>
      <c r="L293" t="s">
        <v>3713</v>
      </c>
      <c r="M293" t="s">
        <v>5378</v>
      </c>
      <c r="N293">
        <v>5.3019546096030004</v>
      </c>
      <c r="O293">
        <v>51.687214566591102</v>
      </c>
    </row>
    <row r="294" spans="1:15" ht="15">
      <c r="A294">
        <v>293</v>
      </c>
      <c r="B294" t="s">
        <v>1006</v>
      </c>
      <c r="C294" t="s">
        <v>1027</v>
      </c>
      <c r="D294" s="4" t="s">
        <v>3455</v>
      </c>
      <c r="E294" t="str" cm="1">
        <f t="array" ref="E294">INDEX(municipalities!B:B, MATCH(D294,municipalities!C:C,0),0)</f>
        <v>GM0796</v>
      </c>
      <c r="G294" t="s">
        <v>4420</v>
      </c>
      <c r="H294" t="s">
        <v>4421</v>
      </c>
      <c r="I294" t="str">
        <f t="shared" si="6"/>
        <v>5211</v>
      </c>
      <c r="J294">
        <v>2016</v>
      </c>
      <c r="K294">
        <v>66897643</v>
      </c>
      <c r="L294" t="s">
        <v>3713</v>
      </c>
      <c r="M294" t="s">
        <v>5378</v>
      </c>
      <c r="N294">
        <v>5.3019546096030004</v>
      </c>
      <c r="O294">
        <v>51.687214566591102</v>
      </c>
    </row>
    <row r="295" spans="1:15">
      <c r="A295">
        <v>294</v>
      </c>
      <c r="B295" t="s">
        <v>1006</v>
      </c>
      <c r="C295" t="s">
        <v>1074</v>
      </c>
      <c r="D295" t="s">
        <v>1175</v>
      </c>
      <c r="E295" t="str" cm="1">
        <f t="array" ref="E295">INDEX(municipalities!B:B, MATCH(D295,municipalities!C:C,0),0)</f>
        <v>GM0809</v>
      </c>
      <c r="G295" t="s">
        <v>4422</v>
      </c>
      <c r="H295" t="s">
        <v>4423</v>
      </c>
      <c r="I295" t="str">
        <f t="shared" si="6"/>
        <v>5175</v>
      </c>
      <c r="J295">
        <v>2015</v>
      </c>
      <c r="K295">
        <v>64673383</v>
      </c>
      <c r="L295" t="s">
        <v>3713</v>
      </c>
      <c r="M295" t="s">
        <v>5379</v>
      </c>
      <c r="N295">
        <v>5.0676787739408997</v>
      </c>
      <c r="O295">
        <v>51.6272466581472</v>
      </c>
    </row>
    <row r="296" spans="1:15">
      <c r="A296">
        <v>295</v>
      </c>
      <c r="B296" t="s">
        <v>1006</v>
      </c>
      <c r="C296" t="s">
        <v>1074</v>
      </c>
      <c r="D296" t="s">
        <v>1156</v>
      </c>
      <c r="E296" t="str" cm="1">
        <f t="array" ref="E296">INDEX(municipalities!B:B, MATCH(D296,municipalities!C:C,0),0)</f>
        <v>GM0797</v>
      </c>
      <c r="F296" t="s">
        <v>4424</v>
      </c>
      <c r="G296" t="s">
        <v>4425</v>
      </c>
      <c r="H296" t="s">
        <v>4426</v>
      </c>
      <c r="I296" t="str">
        <f t="shared" si="6"/>
        <v>5151</v>
      </c>
      <c r="J296">
        <v>2014</v>
      </c>
      <c r="K296">
        <v>61901334</v>
      </c>
      <c r="L296" t="s">
        <v>3713</v>
      </c>
      <c r="M296" t="s">
        <v>5380</v>
      </c>
      <c r="N296">
        <v>5.1353620836253997</v>
      </c>
      <c r="O296">
        <v>51.667530982642397</v>
      </c>
    </row>
    <row r="297" spans="1:15">
      <c r="A297">
        <v>296</v>
      </c>
      <c r="B297" t="s">
        <v>1006</v>
      </c>
      <c r="C297" t="s">
        <v>1074</v>
      </c>
      <c r="D297" t="s">
        <v>1274</v>
      </c>
      <c r="E297" t="str" cm="1">
        <f t="array" ref="E297">INDEX(municipalities!B:B, MATCH(D297,municipalities!C:C,0),0)</f>
        <v>GM0867</v>
      </c>
      <c r="G297" t="s">
        <v>4427</v>
      </c>
      <c r="H297" t="s">
        <v>4428</v>
      </c>
      <c r="I297" t="str">
        <f t="shared" si="6"/>
        <v>5143</v>
      </c>
      <c r="J297">
        <v>2015</v>
      </c>
      <c r="K297">
        <v>63640538</v>
      </c>
      <c r="L297" t="s">
        <v>3713</v>
      </c>
      <c r="M297" t="s">
        <v>5381</v>
      </c>
      <c r="N297">
        <v>5.0910946159931996</v>
      </c>
      <c r="O297">
        <v>51.681231321236901</v>
      </c>
    </row>
    <row r="298" spans="1:15">
      <c r="A298">
        <v>297</v>
      </c>
      <c r="B298" t="s">
        <v>1006</v>
      </c>
      <c r="C298" t="s">
        <v>1074</v>
      </c>
      <c r="D298" t="s">
        <v>1131</v>
      </c>
      <c r="E298" t="str" cm="1">
        <f t="array" ref="E298">INDEX(municipalities!B:B, MATCH(D298,municipalities!C:C,0),0)</f>
        <v>GM0785</v>
      </c>
      <c r="F298" t="s">
        <v>1132</v>
      </c>
      <c r="G298" t="s">
        <v>4429</v>
      </c>
      <c r="H298" t="s">
        <v>4430</v>
      </c>
      <c r="I298" t="str">
        <f t="shared" si="6"/>
        <v>5133</v>
      </c>
      <c r="J298">
        <v>2016</v>
      </c>
      <c r="K298">
        <v>66399114</v>
      </c>
      <c r="L298" t="s">
        <v>3713</v>
      </c>
      <c r="M298" t="s">
        <v>5382</v>
      </c>
      <c r="N298">
        <v>4.9998570733046002</v>
      </c>
      <c r="O298">
        <v>51.519994856049202</v>
      </c>
    </row>
    <row r="299" spans="1:15">
      <c r="A299">
        <v>298</v>
      </c>
      <c r="B299" t="s">
        <v>1006</v>
      </c>
      <c r="C299" t="s">
        <v>1007</v>
      </c>
      <c r="D299" t="s">
        <v>3441</v>
      </c>
      <c r="E299" t="str" cm="1">
        <f t="array" ref="E299">INDEX(municipalities!B:B, MATCH(D299,municipalities!C:C,0),0)</f>
        <v>GM1723</v>
      </c>
      <c r="F299" t="s">
        <v>4431</v>
      </c>
      <c r="G299" t="s">
        <v>4432</v>
      </c>
      <c r="H299" t="s">
        <v>4433</v>
      </c>
      <c r="I299" t="str">
        <f t="shared" si="6"/>
        <v>5131</v>
      </c>
      <c r="J299">
        <v>2019</v>
      </c>
      <c r="K299">
        <v>76699595</v>
      </c>
      <c r="L299" t="s">
        <v>3713</v>
      </c>
      <c r="M299" t="s">
        <v>5383</v>
      </c>
      <c r="N299">
        <v>4.9533676790819996</v>
      </c>
      <c r="O299">
        <v>51.487115878000402</v>
      </c>
    </row>
    <row r="300" spans="1:15">
      <c r="A300">
        <v>299</v>
      </c>
      <c r="B300" t="s">
        <v>1006</v>
      </c>
      <c r="C300" t="s">
        <v>1074</v>
      </c>
      <c r="D300" t="s">
        <v>1125</v>
      </c>
      <c r="E300" t="str" cm="1">
        <f t="array" ref="E300">INDEX(municipalities!B:B, MATCH(D300,municipalities!C:C,0),0)</f>
        <v>GM0784</v>
      </c>
      <c r="G300" t="s">
        <v>4434</v>
      </c>
      <c r="H300" t="s">
        <v>4435</v>
      </c>
      <c r="I300" t="str">
        <f t="shared" si="6"/>
        <v>5126</v>
      </c>
      <c r="J300">
        <v>2013</v>
      </c>
      <c r="K300">
        <v>58671226</v>
      </c>
      <c r="L300" t="s">
        <v>3713</v>
      </c>
      <c r="M300" t="s">
        <v>5384</v>
      </c>
      <c r="N300">
        <v>4.9208300077785996</v>
      </c>
      <c r="O300">
        <v>51.537075679120299</v>
      </c>
    </row>
    <row r="301" spans="1:15">
      <c r="A301">
        <v>300</v>
      </c>
      <c r="B301" t="s">
        <v>1006</v>
      </c>
      <c r="C301" t="s">
        <v>1074</v>
      </c>
      <c r="D301" t="s">
        <v>1247</v>
      </c>
      <c r="E301" t="str" cm="1">
        <f t="array" ref="E301">INDEX(municipalities!B:B, MATCH(D301,municipalities!C:C,0),0)</f>
        <v>GM0855</v>
      </c>
      <c r="F301" t="s">
        <v>1254</v>
      </c>
      <c r="G301" t="s">
        <v>4436</v>
      </c>
      <c r="H301" t="s">
        <v>4435</v>
      </c>
      <c r="I301" t="str">
        <f t="shared" si="6"/>
        <v>5126</v>
      </c>
      <c r="J301">
        <v>2018</v>
      </c>
      <c r="K301">
        <v>72143576</v>
      </c>
      <c r="L301" t="s">
        <v>3713</v>
      </c>
      <c r="M301" t="s">
        <v>5384</v>
      </c>
      <c r="N301">
        <v>4.9208300077785996</v>
      </c>
      <c r="O301">
        <v>51.537075679120299</v>
      </c>
    </row>
    <row r="302" spans="1:15">
      <c r="A302">
        <v>301</v>
      </c>
      <c r="B302" t="s">
        <v>1006</v>
      </c>
      <c r="C302" t="s">
        <v>1074</v>
      </c>
      <c r="D302" t="s">
        <v>1075</v>
      </c>
      <c r="E302" t="str" cm="1">
        <f t="array" ref="E302">INDEX(municipalities!B:B, MATCH(D302,municipalities!C:C,0),0)</f>
        <v>GM0766</v>
      </c>
      <c r="G302" t="s">
        <v>4437</v>
      </c>
      <c r="H302" t="s">
        <v>4438</v>
      </c>
      <c r="I302" t="str">
        <f t="shared" si="6"/>
        <v>5103</v>
      </c>
      <c r="J302">
        <v>2012</v>
      </c>
      <c r="K302">
        <v>54637570</v>
      </c>
      <c r="L302" t="s">
        <v>3713</v>
      </c>
      <c r="M302" t="s">
        <v>5385</v>
      </c>
      <c r="N302">
        <v>4.9506498298885004</v>
      </c>
      <c r="O302">
        <v>51.630445792811102</v>
      </c>
    </row>
    <row r="303" spans="1:15">
      <c r="A303">
        <v>302</v>
      </c>
      <c r="B303" t="s">
        <v>1006</v>
      </c>
      <c r="C303" t="s">
        <v>1074</v>
      </c>
      <c r="D303" t="s">
        <v>1162</v>
      </c>
      <c r="E303" t="str" cm="1">
        <f t="array" ref="E303">INDEX(municipalities!B:B, MATCH(D303,municipalities!C:C,0),0)</f>
        <v>GM0798</v>
      </c>
      <c r="G303" t="s">
        <v>4439</v>
      </c>
      <c r="H303" t="s">
        <v>4440</v>
      </c>
      <c r="I303" t="str">
        <f t="shared" si="6"/>
        <v>5081</v>
      </c>
      <c r="J303">
        <v>2012</v>
      </c>
      <c r="K303">
        <v>55837387</v>
      </c>
      <c r="L303" t="s">
        <v>3713</v>
      </c>
      <c r="M303" t="s">
        <v>5386</v>
      </c>
      <c r="N303">
        <v>5.1106225830589</v>
      </c>
      <c r="O303">
        <v>51.497205062707998</v>
      </c>
    </row>
    <row r="304" spans="1:15">
      <c r="A304">
        <v>303</v>
      </c>
      <c r="B304" t="s">
        <v>1006</v>
      </c>
      <c r="C304" t="s">
        <v>1074</v>
      </c>
      <c r="D304" t="s">
        <v>1247</v>
      </c>
      <c r="E304" t="str" cm="1">
        <f t="array" ref="E304">INDEX(municipalities!B:B, MATCH(D304,municipalities!C:C,0),0)</f>
        <v>GM0855</v>
      </c>
      <c r="F304" t="s">
        <v>1254</v>
      </c>
      <c r="G304" t="s">
        <v>4441</v>
      </c>
      <c r="H304" t="s">
        <v>4442</v>
      </c>
      <c r="I304" t="str">
        <f t="shared" si="6"/>
        <v>5071</v>
      </c>
      <c r="J304">
        <v>2013</v>
      </c>
      <c r="K304">
        <v>57363013</v>
      </c>
      <c r="L304" t="s">
        <v>3713</v>
      </c>
      <c r="M304" t="s">
        <v>5387</v>
      </c>
      <c r="N304">
        <v>5.1364315542216001</v>
      </c>
      <c r="O304">
        <v>51.618604073989999</v>
      </c>
    </row>
    <row r="305" spans="1:15">
      <c r="A305">
        <v>304</v>
      </c>
      <c r="B305" t="s">
        <v>1006</v>
      </c>
      <c r="C305" t="s">
        <v>1074</v>
      </c>
      <c r="D305" t="s">
        <v>1199</v>
      </c>
      <c r="E305" t="str" cm="1">
        <f t="array" ref="E305">INDEX(municipalities!B:B, MATCH(D305,municipalities!C:C,0),0)</f>
        <v>GM0824</v>
      </c>
      <c r="G305" t="s">
        <v>4443</v>
      </c>
      <c r="H305" t="s">
        <v>4444</v>
      </c>
      <c r="I305" t="str">
        <f t="shared" si="6"/>
        <v>5061</v>
      </c>
      <c r="J305">
        <v>2013</v>
      </c>
      <c r="K305">
        <v>57595763</v>
      </c>
      <c r="L305" t="s">
        <v>3713</v>
      </c>
      <c r="M305" t="s">
        <v>5388</v>
      </c>
      <c r="N305">
        <v>5.1883871612068004</v>
      </c>
      <c r="O305">
        <v>51.586001004382098</v>
      </c>
    </row>
    <row r="306" spans="1:15">
      <c r="A306">
        <v>305</v>
      </c>
      <c r="B306" t="s">
        <v>1006</v>
      </c>
      <c r="C306" t="s">
        <v>1074</v>
      </c>
      <c r="D306" t="s">
        <v>1247</v>
      </c>
      <c r="E306" t="str" cm="1">
        <f t="array" ref="E306">INDEX(municipalities!B:B, MATCH(D306,municipalities!C:C,0),0)</f>
        <v>GM0855</v>
      </c>
      <c r="F306" t="s">
        <v>1202</v>
      </c>
      <c r="G306" t="s">
        <v>4445</v>
      </c>
      <c r="H306" t="s">
        <v>4446</v>
      </c>
      <c r="I306" t="str">
        <f t="shared" si="6"/>
        <v>5056</v>
      </c>
      <c r="J306">
        <v>2013</v>
      </c>
      <c r="K306">
        <v>57928118</v>
      </c>
      <c r="L306" t="s">
        <v>3713</v>
      </c>
      <c r="M306" t="s">
        <v>5389</v>
      </c>
      <c r="N306">
        <v>5.1389574192706</v>
      </c>
      <c r="O306">
        <v>51.5769246389426</v>
      </c>
    </row>
    <row r="307" spans="1:15">
      <c r="A307">
        <v>306</v>
      </c>
      <c r="B307" t="s">
        <v>1006</v>
      </c>
      <c r="C307" t="s">
        <v>1074</v>
      </c>
      <c r="D307" t="s">
        <v>1247</v>
      </c>
      <c r="E307" t="str" cm="1">
        <f t="array" ref="E307">INDEX(municipalities!B:B, MATCH(D307,municipalities!C:C,0),0)</f>
        <v>GM0855</v>
      </c>
      <c r="F307" t="s">
        <v>4447</v>
      </c>
      <c r="G307" t="s">
        <v>4448</v>
      </c>
      <c r="H307" t="s">
        <v>4449</v>
      </c>
      <c r="I307" t="str">
        <f t="shared" si="6"/>
        <v>5044</v>
      </c>
      <c r="J307">
        <v>2014</v>
      </c>
      <c r="K307">
        <v>60493860</v>
      </c>
      <c r="L307" t="s">
        <v>3713</v>
      </c>
      <c r="M307" t="s">
        <v>5390</v>
      </c>
      <c r="N307">
        <v>5.0290985072846999</v>
      </c>
      <c r="O307">
        <v>51.574596540631397</v>
      </c>
    </row>
    <row r="308" spans="1:15">
      <c r="A308">
        <v>307</v>
      </c>
      <c r="B308" t="s">
        <v>1006</v>
      </c>
      <c r="C308" t="s">
        <v>1074</v>
      </c>
      <c r="D308" t="s">
        <v>1247</v>
      </c>
      <c r="E308" t="str" cm="1">
        <f t="array" ref="E308">INDEX(municipalities!B:B, MATCH(D308,municipalities!C:C,0),0)</f>
        <v>GM0855</v>
      </c>
      <c r="F308" t="s">
        <v>4450</v>
      </c>
      <c r="G308" t="s">
        <v>4451</v>
      </c>
      <c r="H308" t="s">
        <v>4452</v>
      </c>
      <c r="I308" t="str">
        <f t="shared" si="6"/>
        <v>5032</v>
      </c>
      <c r="J308">
        <v>2014</v>
      </c>
      <c r="K308">
        <v>61371297</v>
      </c>
      <c r="L308" t="s">
        <v>3713</v>
      </c>
      <c r="M308" t="s">
        <v>5391</v>
      </c>
      <c r="N308">
        <v>5.0040735665392999</v>
      </c>
      <c r="O308">
        <v>51.549715706467701</v>
      </c>
    </row>
    <row r="309" spans="1:15">
      <c r="A309">
        <v>308</v>
      </c>
      <c r="B309" t="s">
        <v>1006</v>
      </c>
      <c r="C309" t="s">
        <v>1074</v>
      </c>
      <c r="D309" t="s">
        <v>1247</v>
      </c>
      <c r="E309" t="str" cm="1">
        <f t="array" ref="E309">INDEX(municipalities!B:B, MATCH(D309,municipalities!C:C,0),0)</f>
        <v>GM0855</v>
      </c>
      <c r="G309" t="s">
        <v>4453</v>
      </c>
      <c r="H309" t="s">
        <v>4454</v>
      </c>
      <c r="I309" t="str">
        <f t="shared" si="6"/>
        <v>5017</v>
      </c>
      <c r="J309">
        <v>2013</v>
      </c>
      <c r="K309">
        <v>58030638</v>
      </c>
      <c r="L309" t="s">
        <v>3713</v>
      </c>
      <c r="M309" t="s">
        <v>5392</v>
      </c>
      <c r="N309">
        <v>5.0987734269922997</v>
      </c>
      <c r="O309">
        <v>51.555717156374399</v>
      </c>
    </row>
    <row r="310" spans="1:15">
      <c r="A310">
        <v>309</v>
      </c>
      <c r="B310" t="s">
        <v>1006</v>
      </c>
      <c r="C310" t="s">
        <v>1007</v>
      </c>
      <c r="D310" t="s">
        <v>1079</v>
      </c>
      <c r="E310" t="str" cm="1">
        <f t="array" ref="E310">INDEX(municipalities!B:B, MATCH(D310,municipalities!C:C,0),0)</f>
        <v>GM1719</v>
      </c>
      <c r="F310" t="s">
        <v>4455</v>
      </c>
      <c r="G310" t="s">
        <v>4456</v>
      </c>
      <c r="H310" t="s">
        <v>4457</v>
      </c>
      <c r="I310" t="str">
        <f t="shared" si="6"/>
        <v>4921</v>
      </c>
      <c r="J310">
        <v>2019</v>
      </c>
      <c r="K310">
        <v>76400034</v>
      </c>
      <c r="L310" t="s">
        <v>3713</v>
      </c>
      <c r="M310" t="s">
        <v>5393</v>
      </c>
      <c r="N310">
        <v>4.8016892822925996</v>
      </c>
      <c r="O310">
        <v>51.682341853768399</v>
      </c>
    </row>
    <row r="311" spans="1:15">
      <c r="A311">
        <v>310</v>
      </c>
      <c r="B311" t="s">
        <v>1006</v>
      </c>
      <c r="C311" t="s">
        <v>1007</v>
      </c>
      <c r="D311" t="s">
        <v>1212</v>
      </c>
      <c r="E311" t="str" cm="1">
        <f t="array" ref="E311">INDEX(municipalities!B:B, MATCH(D311,municipalities!C:C,0),0)</f>
        <v>GM0826</v>
      </c>
      <c r="G311" t="s">
        <v>4458</v>
      </c>
      <c r="H311" t="s">
        <v>4459</v>
      </c>
      <c r="I311" t="str">
        <f t="shared" si="6"/>
        <v>4901</v>
      </c>
      <c r="J311">
        <v>2013</v>
      </c>
      <c r="K311">
        <v>59335025</v>
      </c>
      <c r="L311" t="s">
        <v>3713</v>
      </c>
      <c r="M311" t="s">
        <v>5394</v>
      </c>
      <c r="N311">
        <v>4.8669507905509004</v>
      </c>
      <c r="O311">
        <v>51.645802531208197</v>
      </c>
    </row>
    <row r="312" spans="1:15">
      <c r="A312">
        <v>311</v>
      </c>
      <c r="B312" t="s">
        <v>1006</v>
      </c>
      <c r="C312" t="s">
        <v>1007</v>
      </c>
      <c r="D312" t="s">
        <v>1103</v>
      </c>
      <c r="E312" t="str" cm="1">
        <f t="array" ref="E312">INDEX(municipalities!B:B, MATCH(D312,municipalities!C:C,0),0)</f>
        <v>GM0777</v>
      </c>
      <c r="G312" t="s">
        <v>4460</v>
      </c>
      <c r="H312" t="s">
        <v>4461</v>
      </c>
      <c r="I312" t="str">
        <f t="shared" si="6"/>
        <v>4871</v>
      </c>
      <c r="J312">
        <v>2015</v>
      </c>
      <c r="K312">
        <v>62938967</v>
      </c>
      <c r="L312" t="s">
        <v>3713</v>
      </c>
      <c r="M312" t="s">
        <v>5395</v>
      </c>
      <c r="N312">
        <v>4.6528922505581001</v>
      </c>
      <c r="O312">
        <v>51.603565304466798</v>
      </c>
    </row>
    <row r="313" spans="1:15">
      <c r="A313">
        <v>312</v>
      </c>
      <c r="B313" t="s">
        <v>1006</v>
      </c>
      <c r="C313" t="s">
        <v>1007</v>
      </c>
      <c r="D313" t="s">
        <v>1052</v>
      </c>
      <c r="E313" t="str" cm="1">
        <f t="array" ref="E313">INDEX(municipalities!B:B, MATCH(D313,municipalities!C:C,0),0)</f>
        <v>GM0758</v>
      </c>
      <c r="F313" t="s">
        <v>1062</v>
      </c>
      <c r="G313" t="s">
        <v>4462</v>
      </c>
      <c r="H313" t="s">
        <v>4463</v>
      </c>
      <c r="I313" t="str">
        <f t="shared" si="6"/>
        <v>4851</v>
      </c>
      <c r="J313">
        <v>2014</v>
      </c>
      <c r="K313">
        <v>59646039</v>
      </c>
      <c r="L313" t="s">
        <v>3713</v>
      </c>
      <c r="M313" t="s">
        <v>5396</v>
      </c>
      <c r="N313">
        <v>4.7982363129576999</v>
      </c>
      <c r="O313">
        <v>51.5448053356128</v>
      </c>
    </row>
    <row r="314" spans="1:15">
      <c r="A314">
        <v>313</v>
      </c>
      <c r="B314" t="s">
        <v>1006</v>
      </c>
      <c r="C314" t="s">
        <v>1007</v>
      </c>
      <c r="D314" t="s">
        <v>1079</v>
      </c>
      <c r="E314" t="str" cm="1">
        <f t="array" ref="E314">INDEX(municipalities!B:B, MATCH(D314,municipalities!C:C,0),0)</f>
        <v>GM1719</v>
      </c>
      <c r="F314" t="s">
        <v>1085</v>
      </c>
      <c r="G314" t="s">
        <v>4464</v>
      </c>
      <c r="H314" t="s">
        <v>4465</v>
      </c>
      <c r="I314" t="str">
        <f t="shared" si="6"/>
        <v>4844</v>
      </c>
      <c r="J314">
        <v>2018</v>
      </c>
      <c r="K314">
        <v>71702202</v>
      </c>
      <c r="L314" t="s">
        <v>3713</v>
      </c>
      <c r="M314" t="s">
        <v>5397</v>
      </c>
      <c r="N314">
        <v>4.7465964624956003</v>
      </c>
      <c r="O314">
        <v>51.647869198709202</v>
      </c>
    </row>
    <row r="315" spans="1:15">
      <c r="A315">
        <v>314</v>
      </c>
      <c r="B315" t="s">
        <v>1006</v>
      </c>
      <c r="C315" t="s">
        <v>1007</v>
      </c>
      <c r="D315" t="s">
        <v>1052</v>
      </c>
      <c r="E315" t="str" cm="1">
        <f t="array" ref="E315">INDEX(municipalities!B:B, MATCH(D315,municipalities!C:C,0),0)</f>
        <v>GM0758</v>
      </c>
      <c r="G315" t="s">
        <v>4466</v>
      </c>
      <c r="H315" t="s">
        <v>4467</v>
      </c>
      <c r="I315" t="str">
        <f t="shared" si="6"/>
        <v>4834</v>
      </c>
      <c r="J315">
        <v>2014</v>
      </c>
      <c r="K315">
        <v>60816120</v>
      </c>
      <c r="L315" t="s">
        <v>3713</v>
      </c>
      <c r="M315" t="s">
        <v>5398</v>
      </c>
      <c r="N315">
        <v>4.8017021887615998</v>
      </c>
      <c r="O315">
        <v>51.567793433189699</v>
      </c>
    </row>
    <row r="316" spans="1:15">
      <c r="A316">
        <v>315</v>
      </c>
      <c r="B316" t="s">
        <v>1006</v>
      </c>
      <c r="C316" t="s">
        <v>1007</v>
      </c>
      <c r="D316" t="s">
        <v>3452</v>
      </c>
      <c r="E316" t="str" cm="1">
        <f t="array" ref="E316">INDEX(municipalities!B:B, MATCH(D316,municipalities!C:C,0),0)</f>
        <v>GM1709</v>
      </c>
      <c r="F316" t="s">
        <v>4468</v>
      </c>
      <c r="G316" t="s">
        <v>4469</v>
      </c>
      <c r="H316" t="s">
        <v>4470</v>
      </c>
      <c r="I316" t="str">
        <f t="shared" si="6"/>
        <v>4758</v>
      </c>
      <c r="J316">
        <v>2013</v>
      </c>
      <c r="K316">
        <v>58273492</v>
      </c>
      <c r="L316" t="s">
        <v>3713</v>
      </c>
      <c r="M316" t="s">
        <v>5399</v>
      </c>
      <c r="N316">
        <v>4.5263751017517997</v>
      </c>
      <c r="O316">
        <v>51.624920724448501</v>
      </c>
    </row>
    <row r="317" spans="1:15">
      <c r="A317">
        <v>316</v>
      </c>
      <c r="B317" t="s">
        <v>1006</v>
      </c>
      <c r="C317" t="s">
        <v>1007</v>
      </c>
      <c r="D317" t="s">
        <v>1144</v>
      </c>
      <c r="E317" t="str" cm="1">
        <f t="array" ref="E317">INDEX(municipalities!B:B, MATCH(D317,municipalities!C:C,0),0)</f>
        <v>GM1655</v>
      </c>
      <c r="G317" t="s">
        <v>4471</v>
      </c>
      <c r="H317" t="s">
        <v>4472</v>
      </c>
      <c r="I317" t="str">
        <f t="shared" si="6"/>
        <v>4731</v>
      </c>
      <c r="J317">
        <v>2013</v>
      </c>
      <c r="K317">
        <v>59238437</v>
      </c>
      <c r="L317" t="s">
        <v>3713</v>
      </c>
      <c r="M317" t="s">
        <v>5400</v>
      </c>
      <c r="N317">
        <v>4.5357790835129004</v>
      </c>
      <c r="O317">
        <v>51.591052599183598</v>
      </c>
    </row>
    <row r="318" spans="1:15">
      <c r="A318">
        <v>317</v>
      </c>
      <c r="B318" t="s">
        <v>1006</v>
      </c>
      <c r="C318" t="s">
        <v>1007</v>
      </c>
      <c r="D318" t="s">
        <v>4473</v>
      </c>
      <c r="E318" t="str" cm="1">
        <f t="array" ref="E318">INDEX(municipalities!B:B, MATCH(D318,municipalities!C:C,0),0)</f>
        <v>GM1674</v>
      </c>
      <c r="F318" t="s">
        <v>4474</v>
      </c>
      <c r="G318" t="s">
        <v>4475</v>
      </c>
      <c r="H318" t="s">
        <v>4476</v>
      </c>
      <c r="I318" t="str">
        <f t="shared" si="6"/>
        <v>4709</v>
      </c>
      <c r="J318">
        <v>2022</v>
      </c>
      <c r="K318">
        <v>88230899</v>
      </c>
      <c r="L318" t="s">
        <v>3713</v>
      </c>
      <c r="M318" t="s">
        <v>5401</v>
      </c>
      <c r="N318">
        <v>4.4620412423838003</v>
      </c>
      <c r="O318">
        <v>51.487570608005797</v>
      </c>
    </row>
    <row r="319" spans="1:15">
      <c r="A319">
        <v>318</v>
      </c>
      <c r="B319" t="s">
        <v>1006</v>
      </c>
      <c r="C319" t="s">
        <v>1007</v>
      </c>
      <c r="D319" t="s">
        <v>4477</v>
      </c>
      <c r="E319" t="str" cm="1">
        <f t="array" ref="E319">INDEX(municipalities!B:B, MATCH(D319,municipalities!C:C,0),0)</f>
        <v>GM0851</v>
      </c>
      <c r="G319" t="s">
        <v>4478</v>
      </c>
      <c r="H319" t="s">
        <v>4479</v>
      </c>
      <c r="I319" t="str">
        <f t="shared" si="6"/>
        <v>4651</v>
      </c>
      <c r="J319">
        <v>2018</v>
      </c>
      <c r="K319">
        <v>72187379</v>
      </c>
      <c r="L319" t="s">
        <v>3713</v>
      </c>
      <c r="M319" t="s">
        <v>5402</v>
      </c>
      <c r="N319">
        <v>4.3255546724937002</v>
      </c>
      <c r="O319">
        <v>51.576426278561897</v>
      </c>
    </row>
    <row r="320" spans="1:15">
      <c r="A320">
        <v>319</v>
      </c>
      <c r="B320" t="s">
        <v>1006</v>
      </c>
      <c r="C320" t="s">
        <v>1007</v>
      </c>
      <c r="D320" t="s">
        <v>1022</v>
      </c>
      <c r="E320" t="str" cm="1">
        <f t="array" ref="E320">INDEX(municipalities!B:B, MATCH(D320,municipalities!C:C,0),0)</f>
        <v>GM0748</v>
      </c>
      <c r="G320" t="s">
        <v>4480</v>
      </c>
      <c r="H320" t="s">
        <v>4481</v>
      </c>
      <c r="I320" t="str">
        <f t="shared" si="6"/>
        <v>4611</v>
      </c>
      <c r="J320">
        <v>2018</v>
      </c>
      <c r="K320">
        <v>71761047</v>
      </c>
      <c r="L320" t="s">
        <v>3713</v>
      </c>
      <c r="M320" t="s">
        <v>5403</v>
      </c>
      <c r="N320">
        <v>4.2863376837851996</v>
      </c>
      <c r="O320">
        <v>51.495424623785802</v>
      </c>
    </row>
    <row r="321" spans="1:15">
      <c r="A321">
        <v>320</v>
      </c>
      <c r="B321" t="s">
        <v>1006</v>
      </c>
      <c r="C321" t="s">
        <v>1007</v>
      </c>
      <c r="D321" t="s">
        <v>1008</v>
      </c>
      <c r="E321" t="str" cm="1">
        <f t="array" ref="E321">INDEX(municipalities!B:B, MATCH(D321,municipalities!C:C,0),0)</f>
        <v>GM1959</v>
      </c>
      <c r="F321" t="s">
        <v>1011</v>
      </c>
      <c r="G321" t="s">
        <v>4482</v>
      </c>
      <c r="H321" t="s">
        <v>4483</v>
      </c>
      <c r="I321" t="str">
        <f t="shared" si="6"/>
        <v>4286</v>
      </c>
      <c r="J321">
        <v>2018</v>
      </c>
      <c r="K321">
        <v>72275251</v>
      </c>
      <c r="L321" t="s">
        <v>3713</v>
      </c>
      <c r="M321" t="s">
        <v>5404</v>
      </c>
      <c r="N321">
        <v>4.9690803531455998</v>
      </c>
      <c r="O321">
        <v>51.770595449403103</v>
      </c>
    </row>
    <row r="322" spans="1:15">
      <c r="A322">
        <v>321</v>
      </c>
      <c r="B322" t="s">
        <v>1006</v>
      </c>
      <c r="C322" t="s">
        <v>1074</v>
      </c>
      <c r="D322" t="s">
        <v>1156</v>
      </c>
      <c r="E322" t="str" cm="1">
        <f t="array" ref="E322">INDEX(municipalities!B:B, MATCH(D322,municipalities!C:C,0),0)</f>
        <v>GM0797</v>
      </c>
      <c r="G322" t="s">
        <v>4484</v>
      </c>
      <c r="H322" t="s">
        <v>4485</v>
      </c>
      <c r="I322" t="str">
        <f t="shared" si="6"/>
        <v>5251</v>
      </c>
      <c r="J322">
        <v>2024</v>
      </c>
      <c r="K322" t="s">
        <v>3972</v>
      </c>
      <c r="L322" t="s">
        <v>3713</v>
      </c>
      <c r="M322" t="s">
        <v>5405</v>
      </c>
      <c r="N322">
        <v>5.2098373596479002</v>
      </c>
      <c r="O322">
        <v>51.689665056925101</v>
      </c>
    </row>
    <row r="323" spans="1:15">
      <c r="A323">
        <v>322</v>
      </c>
      <c r="B323" t="s">
        <v>1281</v>
      </c>
      <c r="C323" t="s">
        <v>1282</v>
      </c>
      <c r="D323" t="s">
        <v>2644</v>
      </c>
      <c r="E323" t="str" cm="1">
        <f t="array" ref="E323">INDEX(municipalities!B:B, MATCH(D323,municipalities!C:C,0),0)</f>
        <v>GM0394</v>
      </c>
      <c r="F323" t="s">
        <v>3481</v>
      </c>
      <c r="G323" t="s">
        <v>4486</v>
      </c>
      <c r="H323" t="s">
        <v>4487</v>
      </c>
      <c r="I323" t="str">
        <f t="shared" ref="I323:I386" si="7">LEFT(H323,4)</f>
        <v>2131</v>
      </c>
      <c r="J323">
        <v>1989</v>
      </c>
      <c r="K323">
        <v>34068666</v>
      </c>
      <c r="L323" t="s">
        <v>3713</v>
      </c>
      <c r="M323" t="s">
        <v>5406</v>
      </c>
      <c r="N323">
        <v>4.6881037071921998</v>
      </c>
      <c r="O323">
        <v>52.321733200447497</v>
      </c>
    </row>
    <row r="324" spans="1:15">
      <c r="A324">
        <v>323</v>
      </c>
      <c r="B324" t="s">
        <v>1281</v>
      </c>
      <c r="C324" t="s">
        <v>1282</v>
      </c>
      <c r="D324" t="s">
        <v>4488</v>
      </c>
      <c r="E324" t="str" cm="1">
        <f t="array" ref="E324">INDEX(municipalities!B:B, MATCH(D324,municipalities!C:C,0),0)</f>
        <v>GM0377</v>
      </c>
      <c r="F324" t="s">
        <v>4489</v>
      </c>
      <c r="G324" t="s">
        <v>4490</v>
      </c>
      <c r="H324" t="s">
        <v>4491</v>
      </c>
      <c r="I324" t="str">
        <f t="shared" si="7"/>
        <v>2114</v>
      </c>
      <c r="J324">
        <v>2019</v>
      </c>
      <c r="K324">
        <v>75835576</v>
      </c>
      <c r="L324" t="s">
        <v>3713</v>
      </c>
      <c r="M324" t="s">
        <v>5407</v>
      </c>
      <c r="N324">
        <v>4.5614699453211003</v>
      </c>
      <c r="O324">
        <v>52.332575639747198</v>
      </c>
    </row>
    <row r="325" spans="1:15">
      <c r="A325">
        <v>324</v>
      </c>
      <c r="B325" t="s">
        <v>1281</v>
      </c>
      <c r="C325" t="s">
        <v>1282</v>
      </c>
      <c r="D325" t="s">
        <v>1523</v>
      </c>
      <c r="E325" t="str" cm="1">
        <f t="array" ref="E325">INDEX(municipalities!B:B, MATCH(D325,municipalities!C:C,0),0)</f>
        <v>GM0397</v>
      </c>
      <c r="G325" t="s">
        <v>4492</v>
      </c>
      <c r="H325" t="s">
        <v>4493</v>
      </c>
      <c r="I325" t="str">
        <f t="shared" si="7"/>
        <v>2102</v>
      </c>
      <c r="J325">
        <v>2017</v>
      </c>
      <c r="K325">
        <v>68053029</v>
      </c>
      <c r="L325" t="s">
        <v>3713</v>
      </c>
      <c r="M325" t="s">
        <v>5408</v>
      </c>
      <c r="N325">
        <v>4.6322010995355001</v>
      </c>
      <c r="O325">
        <v>52.350621923407203</v>
      </c>
    </row>
    <row r="326" spans="1:15">
      <c r="A326">
        <v>325</v>
      </c>
      <c r="B326" t="s">
        <v>1281</v>
      </c>
      <c r="C326" t="s">
        <v>1282</v>
      </c>
      <c r="D326" t="s">
        <v>1491</v>
      </c>
      <c r="E326" t="str" cm="1">
        <f t="array" ref="E326">INDEX(municipalities!B:B, MATCH(D326,municipalities!C:C,0),0)</f>
        <v>GM0392</v>
      </c>
      <c r="G326" t="s">
        <v>4494</v>
      </c>
      <c r="H326" t="s">
        <v>4495</v>
      </c>
      <c r="I326" t="str">
        <f t="shared" si="7"/>
        <v>2023</v>
      </c>
      <c r="J326">
        <v>2020</v>
      </c>
      <c r="K326">
        <v>77155297</v>
      </c>
      <c r="L326" t="s">
        <v>3713</v>
      </c>
      <c r="M326" t="s">
        <v>5409</v>
      </c>
      <c r="N326">
        <v>4.6326695428821001</v>
      </c>
      <c r="O326">
        <v>52.396167419517496</v>
      </c>
    </row>
    <row r="327" spans="1:15">
      <c r="A327">
        <v>326</v>
      </c>
      <c r="B327" t="s">
        <v>1281</v>
      </c>
      <c r="C327" t="s">
        <v>1282</v>
      </c>
      <c r="D327" t="s">
        <v>1491</v>
      </c>
      <c r="E327" t="str" cm="1">
        <f t="array" ref="E327">INDEX(municipalities!B:B, MATCH(D327,municipalities!C:C,0),0)</f>
        <v>GM0392</v>
      </c>
      <c r="G327" t="s">
        <v>4496</v>
      </c>
      <c r="H327" t="s">
        <v>4497</v>
      </c>
      <c r="I327" t="str">
        <f t="shared" si="7"/>
        <v>2022</v>
      </c>
      <c r="J327">
        <v>2015</v>
      </c>
      <c r="L327" t="s">
        <v>3713</v>
      </c>
      <c r="M327" t="s">
        <v>5410</v>
      </c>
      <c r="N327">
        <v>4.6555205728773998</v>
      </c>
      <c r="O327">
        <v>52.404811392507497</v>
      </c>
    </row>
    <row r="328" spans="1:15">
      <c r="A328">
        <v>327</v>
      </c>
      <c r="B328" t="s">
        <v>1281</v>
      </c>
      <c r="C328" t="s">
        <v>1282</v>
      </c>
      <c r="D328" t="s">
        <v>1491</v>
      </c>
      <c r="E328" t="str" cm="1">
        <f t="array" ref="E328">INDEX(municipalities!B:B, MATCH(D328,municipalities!C:C,0),0)</f>
        <v>GM0392</v>
      </c>
      <c r="F328" t="s">
        <v>4498</v>
      </c>
      <c r="G328" t="s">
        <v>4499</v>
      </c>
      <c r="H328" t="s">
        <v>4500</v>
      </c>
      <c r="I328" t="str">
        <f t="shared" si="7"/>
        <v>2015</v>
      </c>
      <c r="J328">
        <v>2019</v>
      </c>
      <c r="K328">
        <v>73635715</v>
      </c>
      <c r="L328" t="s">
        <v>3713</v>
      </c>
      <c r="M328" t="s">
        <v>5411</v>
      </c>
      <c r="N328">
        <v>4.6089421600325</v>
      </c>
      <c r="O328">
        <v>52.380103519377997</v>
      </c>
    </row>
    <row r="329" spans="1:15">
      <c r="A329">
        <v>328</v>
      </c>
      <c r="B329" t="s">
        <v>1281</v>
      </c>
      <c r="C329" t="s">
        <v>1282</v>
      </c>
      <c r="D329" t="s">
        <v>1491</v>
      </c>
      <c r="E329" t="str" cm="1">
        <f t="array" ref="E329">INDEX(municipalities!B:B, MATCH(D329,municipalities!C:C,0),0)</f>
        <v>GM0392</v>
      </c>
      <c r="F329" t="s">
        <v>4498</v>
      </c>
      <c r="G329" t="s">
        <v>4501</v>
      </c>
      <c r="H329" t="s">
        <v>4502</v>
      </c>
      <c r="I329" t="str">
        <f t="shared" si="7"/>
        <v>2015</v>
      </c>
      <c r="J329">
        <v>2014</v>
      </c>
      <c r="K329" t="s">
        <v>4503</v>
      </c>
      <c r="L329" t="s">
        <v>3713</v>
      </c>
      <c r="M329" t="s">
        <v>5411</v>
      </c>
      <c r="N329">
        <v>4.6089421600325</v>
      </c>
      <c r="O329">
        <v>52.380103519377997</v>
      </c>
    </row>
    <row r="330" spans="1:15">
      <c r="A330">
        <v>329</v>
      </c>
      <c r="B330" t="s">
        <v>1281</v>
      </c>
      <c r="C330" t="s">
        <v>1282</v>
      </c>
      <c r="D330" t="s">
        <v>1491</v>
      </c>
      <c r="E330" t="str" cm="1">
        <f t="array" ref="E330">INDEX(municipalities!B:B, MATCH(D330,municipalities!C:C,0),0)</f>
        <v>GM0392</v>
      </c>
      <c r="F330" t="s">
        <v>4504</v>
      </c>
      <c r="G330" t="s">
        <v>4505</v>
      </c>
      <c r="H330" t="s">
        <v>4506</v>
      </c>
      <c r="I330" t="str">
        <f t="shared" si="7"/>
        <v>2013</v>
      </c>
      <c r="J330">
        <v>2013</v>
      </c>
      <c r="K330">
        <v>57584664</v>
      </c>
      <c r="L330" t="s">
        <v>3713</v>
      </c>
      <c r="M330" t="s">
        <v>5412</v>
      </c>
      <c r="N330">
        <v>4.6246048524359002</v>
      </c>
      <c r="O330">
        <v>52.383098522589002</v>
      </c>
    </row>
    <row r="331" spans="1:15">
      <c r="A331">
        <v>330</v>
      </c>
      <c r="B331" t="s">
        <v>1281</v>
      </c>
      <c r="C331" t="s">
        <v>1282</v>
      </c>
      <c r="D331" t="s">
        <v>1491</v>
      </c>
      <c r="E331" t="str" cm="1">
        <f t="array" ref="E331">INDEX(municipalities!B:B, MATCH(D331,municipalities!C:C,0),0)</f>
        <v>GM0392</v>
      </c>
      <c r="G331" t="s">
        <v>4507</v>
      </c>
      <c r="H331" t="s">
        <v>4508</v>
      </c>
      <c r="I331" t="str">
        <f t="shared" si="7"/>
        <v>2012</v>
      </c>
      <c r="J331">
        <v>2017</v>
      </c>
      <c r="K331" t="s">
        <v>4509</v>
      </c>
      <c r="L331" t="s">
        <v>3713</v>
      </c>
      <c r="M331" t="s">
        <v>5413</v>
      </c>
      <c r="N331">
        <v>4.6274899103987996</v>
      </c>
      <c r="O331">
        <v>52.368677338270601</v>
      </c>
    </row>
    <row r="332" spans="1:15">
      <c r="A332">
        <v>331</v>
      </c>
      <c r="B332" t="s">
        <v>1281</v>
      </c>
      <c r="C332" t="s">
        <v>1282</v>
      </c>
      <c r="D332" t="s">
        <v>1491</v>
      </c>
      <c r="E332" t="str" cm="1">
        <f t="array" ref="E332">INDEX(municipalities!B:B, MATCH(D332,municipalities!C:C,0),0)</f>
        <v>GM0392</v>
      </c>
      <c r="G332" t="s">
        <v>4510</v>
      </c>
      <c r="H332" t="s">
        <v>4511</v>
      </c>
      <c r="I332" t="str">
        <f t="shared" si="7"/>
        <v>2012</v>
      </c>
      <c r="J332">
        <v>2020</v>
      </c>
      <c r="K332">
        <v>80359647</v>
      </c>
      <c r="L332" t="s">
        <v>3713</v>
      </c>
      <c r="M332" t="s">
        <v>5413</v>
      </c>
      <c r="N332">
        <v>4.6274899103987996</v>
      </c>
      <c r="O332">
        <v>52.368677338270601</v>
      </c>
    </row>
    <row r="333" spans="1:15">
      <c r="A333">
        <v>332</v>
      </c>
      <c r="B333" t="s">
        <v>1281</v>
      </c>
      <c r="C333" t="s">
        <v>1282</v>
      </c>
      <c r="D333" t="s">
        <v>1491</v>
      </c>
      <c r="E333" t="str" cm="1">
        <f t="array" ref="E333">INDEX(municipalities!B:B, MATCH(D333,municipalities!C:C,0),0)</f>
        <v>GM0392</v>
      </c>
      <c r="G333" t="s">
        <v>4512</v>
      </c>
      <c r="H333" t="s">
        <v>4513</v>
      </c>
      <c r="I333" t="str">
        <f t="shared" si="7"/>
        <v>2011</v>
      </c>
      <c r="J333">
        <v>2015</v>
      </c>
      <c r="K333">
        <v>64618536</v>
      </c>
      <c r="L333" t="s">
        <v>3713</v>
      </c>
      <c r="M333" t="s">
        <v>5414</v>
      </c>
      <c r="N333">
        <v>4.6365482338074004</v>
      </c>
      <c r="O333">
        <v>52.382528529380203</v>
      </c>
    </row>
    <row r="334" spans="1:15">
      <c r="A334">
        <v>333</v>
      </c>
      <c r="B334" t="s">
        <v>1281</v>
      </c>
      <c r="C334" t="s">
        <v>1282</v>
      </c>
      <c r="D334" t="s">
        <v>1625</v>
      </c>
      <c r="E334" t="str" cm="1">
        <f t="array" ref="E334">INDEX(municipalities!B:B, MATCH(D334,municipalities!C:C,0),0)</f>
        <v>GM0453</v>
      </c>
      <c r="G334" t="s">
        <v>4514</v>
      </c>
      <c r="H334" t="s">
        <v>4515</v>
      </c>
      <c r="I334" t="str">
        <f t="shared" si="7"/>
        <v>1985</v>
      </c>
      <c r="J334">
        <v>2013</v>
      </c>
      <c r="K334">
        <v>57177961</v>
      </c>
      <c r="L334" t="s">
        <v>3713</v>
      </c>
      <c r="M334" t="s">
        <v>5415</v>
      </c>
      <c r="N334">
        <v>4.6354798797064998</v>
      </c>
      <c r="O334">
        <v>52.446120494785497</v>
      </c>
    </row>
    <row r="335" spans="1:15">
      <c r="A335">
        <v>334</v>
      </c>
      <c r="B335" t="s">
        <v>1281</v>
      </c>
      <c r="C335" t="s">
        <v>1282</v>
      </c>
      <c r="D335" t="s">
        <v>4516</v>
      </c>
      <c r="E335" t="str" cm="1">
        <f t="array" ref="E335">INDEX(municipalities!B:B, MATCH(D335,municipalities!C:C,0),0)</f>
        <v>GM0396</v>
      </c>
      <c r="G335" t="s">
        <v>4517</v>
      </c>
      <c r="H335" t="s">
        <v>4518</v>
      </c>
      <c r="I335" t="str">
        <f t="shared" si="7"/>
        <v>1965</v>
      </c>
      <c r="J335">
        <v>2019</v>
      </c>
      <c r="K335">
        <v>75209233</v>
      </c>
      <c r="L335" t="s">
        <v>3713</v>
      </c>
      <c r="M335" t="s">
        <v>5416</v>
      </c>
      <c r="N335">
        <v>4.6664104255197003</v>
      </c>
      <c r="O335">
        <v>52.502071307469002</v>
      </c>
    </row>
    <row r="336" spans="1:15">
      <c r="A336">
        <v>335</v>
      </c>
      <c r="B336" t="s">
        <v>1281</v>
      </c>
      <c r="C336" t="s">
        <v>1282</v>
      </c>
      <c r="D336" t="s">
        <v>1440</v>
      </c>
      <c r="E336" t="str" cm="1">
        <f t="array" ref="E336">INDEX(municipalities!B:B, MATCH(D336,municipalities!C:C,0),0)</f>
        <v>GM0375</v>
      </c>
      <c r="G336" t="s">
        <v>4519</v>
      </c>
      <c r="H336" t="s">
        <v>4520</v>
      </c>
      <c r="I336" t="str">
        <f t="shared" si="7"/>
        <v>1944</v>
      </c>
      <c r="J336">
        <v>2020</v>
      </c>
      <c r="K336">
        <v>78561736</v>
      </c>
      <c r="L336" t="s">
        <v>3713</v>
      </c>
      <c r="M336" t="s">
        <v>5417</v>
      </c>
      <c r="N336">
        <v>4.6467856126548002</v>
      </c>
      <c r="O336">
        <v>52.494014378150602</v>
      </c>
    </row>
    <row r="337" spans="1:15">
      <c r="A337">
        <v>336</v>
      </c>
      <c r="B337" t="s">
        <v>1281</v>
      </c>
      <c r="C337" t="s">
        <v>1287</v>
      </c>
      <c r="D337" t="s">
        <v>1434</v>
      </c>
      <c r="E337" t="str" cm="1">
        <f t="array" ref="E337">INDEX(municipalities!B:B, MATCH(D337,municipalities!C:C,0),0)</f>
        <v>GM0373</v>
      </c>
      <c r="F337" t="s">
        <v>1435</v>
      </c>
      <c r="G337" t="s">
        <v>4521</v>
      </c>
      <c r="H337" t="s">
        <v>4522</v>
      </c>
      <c r="I337" t="str">
        <f t="shared" si="7"/>
        <v>1934</v>
      </c>
      <c r="J337">
        <v>2013</v>
      </c>
      <c r="K337">
        <v>57322368</v>
      </c>
      <c r="L337" t="s">
        <v>3713</v>
      </c>
      <c r="M337" t="s">
        <v>5418</v>
      </c>
      <c r="N337">
        <v>4.6666464705869002</v>
      </c>
      <c r="O337">
        <v>52.628108388081202</v>
      </c>
    </row>
    <row r="338" spans="1:15">
      <c r="A338">
        <v>337</v>
      </c>
      <c r="B338" t="s">
        <v>1281</v>
      </c>
      <c r="C338" t="s">
        <v>1287</v>
      </c>
      <c r="D338" t="s">
        <v>3298</v>
      </c>
      <c r="E338" t="str" cm="1">
        <f t="array" ref="E338">INDEX(municipalities!B:B, MATCH(D338,municipalities!C:C,0),0)</f>
        <v>GM0450</v>
      </c>
      <c r="G338" t="s">
        <v>4523</v>
      </c>
      <c r="H338" t="s">
        <v>4524</v>
      </c>
      <c r="I338" t="str">
        <f t="shared" si="7"/>
        <v>1911</v>
      </c>
      <c r="J338">
        <v>2018</v>
      </c>
      <c r="K338">
        <v>71074676</v>
      </c>
      <c r="L338" t="s">
        <v>3713</v>
      </c>
      <c r="M338" t="s">
        <v>5419</v>
      </c>
      <c r="N338">
        <v>4.7285197204568004</v>
      </c>
      <c r="O338">
        <v>52.523399615171897</v>
      </c>
    </row>
    <row r="339" spans="1:15">
      <c r="A339">
        <v>338</v>
      </c>
      <c r="B339" t="s">
        <v>1281</v>
      </c>
      <c r="C339" t="s">
        <v>1287</v>
      </c>
      <c r="D339" t="s">
        <v>1445</v>
      </c>
      <c r="E339" t="str" cm="1">
        <f t="array" ref="E339">INDEX(municipalities!B:B, MATCH(D339,municipalities!C:C,0),0)</f>
        <v>GM0383</v>
      </c>
      <c r="G339" t="s">
        <v>4525</v>
      </c>
      <c r="H339" t="s">
        <v>4526</v>
      </c>
      <c r="I339" t="str">
        <f t="shared" si="7"/>
        <v>1901</v>
      </c>
      <c r="J339">
        <v>2010</v>
      </c>
      <c r="K339">
        <v>50783467</v>
      </c>
      <c r="L339" t="s">
        <v>3713</v>
      </c>
      <c r="M339" t="s">
        <v>5420</v>
      </c>
      <c r="N339">
        <v>4.6386008342208003</v>
      </c>
      <c r="O339">
        <v>52.554937155747297</v>
      </c>
    </row>
    <row r="340" spans="1:15">
      <c r="A340">
        <v>339</v>
      </c>
      <c r="B340" t="s">
        <v>1281</v>
      </c>
      <c r="C340" t="s">
        <v>1287</v>
      </c>
      <c r="D340" t="s">
        <v>1534</v>
      </c>
      <c r="E340" t="str" cm="1">
        <f t="array" ref="E340">INDEX(municipalities!B:B, MATCH(D340,municipalities!C:C,0),0)</f>
        <v>GM0399</v>
      </c>
      <c r="G340" t="s">
        <v>4527</v>
      </c>
      <c r="H340" t="s">
        <v>4528</v>
      </c>
      <c r="I340" t="str">
        <f t="shared" si="7"/>
        <v>1851</v>
      </c>
      <c r="J340">
        <v>2012</v>
      </c>
      <c r="K340">
        <v>56024150</v>
      </c>
      <c r="L340" t="s">
        <v>3713</v>
      </c>
      <c r="M340" t="s">
        <v>5421</v>
      </c>
      <c r="N340">
        <v>4.7191775893532997</v>
      </c>
      <c r="O340">
        <v>52.597557377746703</v>
      </c>
    </row>
    <row r="341" spans="1:15">
      <c r="A341">
        <v>340</v>
      </c>
      <c r="B341" t="s">
        <v>1281</v>
      </c>
      <c r="C341" t="s">
        <v>1287</v>
      </c>
      <c r="D341" t="s">
        <v>1288</v>
      </c>
      <c r="E341" t="str" cm="1">
        <f t="array" ref="E341">INDEX(municipalities!B:B, MATCH(D341,municipalities!C:C,0),0)</f>
        <v>GM0361</v>
      </c>
      <c r="G341" t="s">
        <v>4529</v>
      </c>
      <c r="H341" t="s">
        <v>4530</v>
      </c>
      <c r="I341" t="str">
        <f t="shared" si="7"/>
        <v>1821</v>
      </c>
      <c r="J341">
        <v>2014</v>
      </c>
      <c r="K341">
        <v>60439122</v>
      </c>
      <c r="L341" t="s">
        <v>3713</v>
      </c>
      <c r="M341" t="s">
        <v>5422</v>
      </c>
      <c r="N341">
        <v>4.7650853079548003</v>
      </c>
      <c r="O341">
        <v>52.626667823378597</v>
      </c>
    </row>
    <row r="342" spans="1:15">
      <c r="A342">
        <v>341</v>
      </c>
      <c r="B342" t="s">
        <v>1281</v>
      </c>
      <c r="C342" t="s">
        <v>1287</v>
      </c>
      <c r="D342" t="s">
        <v>1288</v>
      </c>
      <c r="E342" t="str" cm="1">
        <f t="array" ref="E342">INDEX(municipalities!B:B, MATCH(D342,municipalities!C:C,0),0)</f>
        <v>GM0361</v>
      </c>
      <c r="G342" t="s">
        <v>4531</v>
      </c>
      <c r="H342" t="s">
        <v>4532</v>
      </c>
      <c r="I342" t="str">
        <f t="shared" si="7"/>
        <v>1817</v>
      </c>
      <c r="J342">
        <v>2009</v>
      </c>
      <c r="K342">
        <v>37153567</v>
      </c>
      <c r="L342" t="s">
        <v>3713</v>
      </c>
      <c r="M342" t="s">
        <v>5423</v>
      </c>
      <c r="N342">
        <v>4.7326706989350997</v>
      </c>
      <c r="O342">
        <v>52.648890436590797</v>
      </c>
    </row>
    <row r="343" spans="1:15">
      <c r="A343">
        <v>342</v>
      </c>
      <c r="B343" t="s">
        <v>1281</v>
      </c>
      <c r="C343" t="s">
        <v>1287</v>
      </c>
      <c r="D343" t="s">
        <v>1611</v>
      </c>
      <c r="E343" t="str" cm="1">
        <f t="array" ref="E343">INDEX(municipalities!B:B, MATCH(D343,municipalities!C:C,0),0)</f>
        <v>GM0448</v>
      </c>
      <c r="F343" t="s">
        <v>1616</v>
      </c>
      <c r="G343" t="s">
        <v>4533</v>
      </c>
      <c r="H343" t="s">
        <v>4534</v>
      </c>
      <c r="I343" t="str">
        <f t="shared" si="7"/>
        <v>1791</v>
      </c>
      <c r="J343">
        <v>2007</v>
      </c>
      <c r="K343">
        <v>37137144</v>
      </c>
      <c r="L343" t="s">
        <v>3713</v>
      </c>
      <c r="M343" t="s">
        <v>5424</v>
      </c>
      <c r="N343">
        <v>4.7829336366156001</v>
      </c>
      <c r="O343">
        <v>53.054150806318603</v>
      </c>
    </row>
    <row r="344" spans="1:15">
      <c r="A344">
        <v>343</v>
      </c>
      <c r="B344" t="s">
        <v>1281</v>
      </c>
      <c r="C344" t="s">
        <v>1287</v>
      </c>
      <c r="D344" t="s">
        <v>1451</v>
      </c>
      <c r="E344" t="str" cm="1">
        <f t="array" ref="E344">INDEX(municipalities!B:B, MATCH(D344,municipalities!C:C,0),0)</f>
        <v>GM0400</v>
      </c>
      <c r="G344" t="s">
        <v>4535</v>
      </c>
      <c r="H344" t="s">
        <v>4536</v>
      </c>
      <c r="I344" t="str">
        <f t="shared" si="7"/>
        <v>1781</v>
      </c>
      <c r="J344">
        <v>1990</v>
      </c>
      <c r="K344">
        <v>37060650</v>
      </c>
      <c r="L344" t="s">
        <v>3713</v>
      </c>
      <c r="M344" t="s">
        <v>5425</v>
      </c>
      <c r="N344">
        <v>4.7794987300151002</v>
      </c>
      <c r="O344">
        <v>52.955918239544602</v>
      </c>
    </row>
    <row r="345" spans="1:15">
      <c r="A345">
        <v>344</v>
      </c>
      <c r="B345" t="s">
        <v>1281</v>
      </c>
      <c r="C345" t="s">
        <v>1287</v>
      </c>
      <c r="D345" t="s">
        <v>4540</v>
      </c>
      <c r="E345" t="str" cm="1">
        <f t="array" ref="E345">INDEX(municipalities!B:B, MATCH(D345,municipalities!C:C,0),0)</f>
        <v>GM1980</v>
      </c>
      <c r="F345" t="s">
        <v>4537</v>
      </c>
      <c r="G345" t="s">
        <v>4538</v>
      </c>
      <c r="H345" t="s">
        <v>4539</v>
      </c>
      <c r="I345" t="str">
        <f t="shared" si="7"/>
        <v>1703</v>
      </c>
      <c r="J345">
        <v>2018</v>
      </c>
      <c r="K345">
        <v>73326658</v>
      </c>
      <c r="L345" t="s">
        <v>3713</v>
      </c>
      <c r="M345" t="s">
        <v>5426</v>
      </c>
      <c r="N345">
        <v>4.8287288457519999</v>
      </c>
      <c r="O345">
        <v>52.648712960529501</v>
      </c>
    </row>
    <row r="346" spans="1:15">
      <c r="A346">
        <v>345</v>
      </c>
      <c r="B346" t="s">
        <v>1281</v>
      </c>
      <c r="C346" t="s">
        <v>1287</v>
      </c>
      <c r="D346" t="s">
        <v>4540</v>
      </c>
      <c r="E346" t="str" cm="1">
        <f t="array" ref="E346">INDEX(municipalities!B:B, MATCH(D346,municipalities!C:C,0),0)</f>
        <v>GM1980</v>
      </c>
      <c r="F346" t="s">
        <v>4537</v>
      </c>
      <c r="G346" t="s">
        <v>4541</v>
      </c>
      <c r="H346" t="s">
        <v>4539</v>
      </c>
      <c r="I346" t="str">
        <f t="shared" si="7"/>
        <v>1703</v>
      </c>
      <c r="J346">
        <v>1988</v>
      </c>
      <c r="K346">
        <v>37056577</v>
      </c>
      <c r="L346" t="s">
        <v>3713</v>
      </c>
      <c r="M346" t="s">
        <v>5426</v>
      </c>
      <c r="N346">
        <v>4.8287288457519999</v>
      </c>
      <c r="O346">
        <v>52.648712960529501</v>
      </c>
    </row>
    <row r="347" spans="1:15">
      <c r="A347">
        <v>346</v>
      </c>
      <c r="B347" t="s">
        <v>1281</v>
      </c>
      <c r="C347" t="s">
        <v>1287</v>
      </c>
      <c r="D347" t="s">
        <v>1576</v>
      </c>
      <c r="E347" t="str" cm="1">
        <f t="array" ref="E347">INDEX(municipalities!B:B, MATCH(D347,municipalities!C:C,0),0)</f>
        <v>GM0420</v>
      </c>
      <c r="G347" t="s">
        <v>4542</v>
      </c>
      <c r="H347" t="s">
        <v>4543</v>
      </c>
      <c r="I347" t="str">
        <f t="shared" si="7"/>
        <v>1622</v>
      </c>
      <c r="J347">
        <v>1987</v>
      </c>
      <c r="K347">
        <v>36031854</v>
      </c>
      <c r="L347" t="s">
        <v>3713</v>
      </c>
      <c r="M347" t="s">
        <v>5427</v>
      </c>
      <c r="N347">
        <v>5.0304680808339999</v>
      </c>
      <c r="O347">
        <v>52.638349533967101</v>
      </c>
    </row>
    <row r="348" spans="1:15">
      <c r="A348">
        <v>347</v>
      </c>
      <c r="B348" t="s">
        <v>1281</v>
      </c>
      <c r="C348" t="s">
        <v>1287</v>
      </c>
      <c r="D348" t="s">
        <v>1459</v>
      </c>
      <c r="E348" t="str" cm="1">
        <f t="array" ref="E348">INDEX(municipalities!B:B, MATCH(D348,municipalities!C:C,0),0)</f>
        <v>GM0498</v>
      </c>
      <c r="F348" t="s">
        <v>4544</v>
      </c>
      <c r="G348" t="s">
        <v>4545</v>
      </c>
      <c r="H348" t="s">
        <v>4546</v>
      </c>
      <c r="I348" t="str">
        <f t="shared" si="7"/>
        <v>1602</v>
      </c>
      <c r="J348">
        <v>2015</v>
      </c>
      <c r="K348">
        <v>62659723</v>
      </c>
      <c r="L348" t="s">
        <v>3713</v>
      </c>
      <c r="M348" t="s">
        <v>5428</v>
      </c>
      <c r="N348">
        <v>5.2692803910274</v>
      </c>
      <c r="O348">
        <v>52.723413006484499</v>
      </c>
    </row>
    <row r="349" spans="1:15">
      <c r="A349">
        <v>348</v>
      </c>
      <c r="B349" t="s">
        <v>1281</v>
      </c>
      <c r="C349" t="s">
        <v>1287</v>
      </c>
      <c r="D349" t="s">
        <v>1475</v>
      </c>
      <c r="E349" t="str" cm="1">
        <f t="array" ref="E349">INDEX(municipalities!B:B, MATCH(D349,municipalities!C:C,0),0)</f>
        <v>GM0388</v>
      </c>
      <c r="G349" t="s">
        <v>4547</v>
      </c>
      <c r="H349" t="s">
        <v>4546</v>
      </c>
      <c r="I349" t="str">
        <f t="shared" si="7"/>
        <v>1602</v>
      </c>
      <c r="J349">
        <v>2021</v>
      </c>
      <c r="K349">
        <v>84320796</v>
      </c>
      <c r="L349" t="s">
        <v>3713</v>
      </c>
      <c r="M349" t="s">
        <v>5428</v>
      </c>
      <c r="N349">
        <v>5.2692803910274</v>
      </c>
      <c r="O349">
        <v>52.723413006484499</v>
      </c>
    </row>
    <row r="350" spans="1:15">
      <c r="A350">
        <v>349</v>
      </c>
      <c r="B350" t="s">
        <v>1281</v>
      </c>
      <c r="C350" t="s">
        <v>1287</v>
      </c>
      <c r="D350" t="s">
        <v>1288</v>
      </c>
      <c r="E350" t="str" cm="1">
        <f t="array" ref="E350">INDEX(municipalities!B:B, MATCH(D350,municipalities!C:C,0),0)</f>
        <v>GM0361</v>
      </c>
      <c r="F350" t="s">
        <v>1300</v>
      </c>
      <c r="G350" t="s">
        <v>4548</v>
      </c>
      <c r="H350" t="s">
        <v>4549</v>
      </c>
      <c r="I350" t="str">
        <f t="shared" si="7"/>
        <v>1536</v>
      </c>
      <c r="J350">
        <v>2017</v>
      </c>
      <c r="K350">
        <v>69416656</v>
      </c>
      <c r="L350" t="s">
        <v>3713</v>
      </c>
      <c r="M350" t="s">
        <v>5429</v>
      </c>
      <c r="N350">
        <v>4.7873516473207003</v>
      </c>
      <c r="O350">
        <v>52.528544482533597</v>
      </c>
    </row>
    <row r="351" spans="1:15">
      <c r="A351">
        <v>350</v>
      </c>
      <c r="B351" t="s">
        <v>1281</v>
      </c>
      <c r="C351" t="s">
        <v>1282</v>
      </c>
      <c r="D351" t="s">
        <v>1669</v>
      </c>
      <c r="E351" t="str" cm="1">
        <f t="array" ref="E351">INDEX(municipalities!B:B, MATCH(D351,municipalities!C:C,0),0)</f>
        <v>GM0880</v>
      </c>
      <c r="G351" t="s">
        <v>4550</v>
      </c>
      <c r="H351" t="s">
        <v>4551</v>
      </c>
      <c r="I351" t="str">
        <f t="shared" si="7"/>
        <v>1531</v>
      </c>
      <c r="J351">
        <v>2016</v>
      </c>
      <c r="K351">
        <v>68490135</v>
      </c>
      <c r="L351" t="s">
        <v>3713</v>
      </c>
      <c r="M351" t="s">
        <v>5430</v>
      </c>
      <c r="N351">
        <v>4.8263667546151998</v>
      </c>
      <c r="O351">
        <v>52.499834327905702</v>
      </c>
    </row>
    <row r="352" spans="1:15">
      <c r="A352">
        <v>351</v>
      </c>
      <c r="B352" t="s">
        <v>1281</v>
      </c>
      <c r="C352" t="s">
        <v>1282</v>
      </c>
      <c r="D352" t="s">
        <v>1673</v>
      </c>
      <c r="E352" t="str" cm="1">
        <f t="array" ref="E352">INDEX(municipalities!B:B, MATCH(D352,municipalities!C:C,0),0)</f>
        <v>GM0479</v>
      </c>
      <c r="F352" t="s">
        <v>4552</v>
      </c>
      <c r="G352" t="s">
        <v>4553</v>
      </c>
      <c r="H352" t="s">
        <v>4554</v>
      </c>
      <c r="I352" t="str">
        <f t="shared" si="7"/>
        <v>1507</v>
      </c>
      <c r="J352">
        <v>2018</v>
      </c>
      <c r="K352">
        <v>71024484</v>
      </c>
      <c r="L352" t="s">
        <v>3713</v>
      </c>
      <c r="M352" t="s">
        <v>5431</v>
      </c>
      <c r="N352">
        <v>4.8010715961623003</v>
      </c>
      <c r="O352">
        <v>52.437837483579102</v>
      </c>
    </row>
    <row r="353" spans="1:15">
      <c r="A353">
        <v>352</v>
      </c>
      <c r="B353" t="s">
        <v>1281</v>
      </c>
      <c r="C353" t="s">
        <v>1287</v>
      </c>
      <c r="D353" t="s">
        <v>1673</v>
      </c>
      <c r="E353" t="str" cm="1">
        <f t="array" ref="E353">INDEX(municipalities!B:B, MATCH(D353,municipalities!C:C,0),0)</f>
        <v>GM0479</v>
      </c>
      <c r="F353" t="s">
        <v>4555</v>
      </c>
      <c r="G353" t="s">
        <v>4556</v>
      </c>
      <c r="H353" t="s">
        <v>4557</v>
      </c>
      <c r="I353" t="str">
        <f t="shared" si="7"/>
        <v>1506</v>
      </c>
      <c r="J353">
        <v>1988</v>
      </c>
      <c r="K353">
        <v>35019922</v>
      </c>
      <c r="L353" t="s">
        <v>3713</v>
      </c>
      <c r="M353" t="s">
        <v>5432</v>
      </c>
      <c r="N353">
        <v>4.8196485442194001</v>
      </c>
      <c r="O353">
        <v>52.437234623131502</v>
      </c>
    </row>
    <row r="354" spans="1:15">
      <c r="A354">
        <v>353</v>
      </c>
      <c r="B354" t="s">
        <v>1281</v>
      </c>
      <c r="C354" t="s">
        <v>1287</v>
      </c>
      <c r="D354" t="s">
        <v>1288</v>
      </c>
      <c r="E354" t="str" cm="1">
        <f t="array" ref="E354">INDEX(municipalities!B:B, MATCH(D354,municipalities!C:C,0),0)</f>
        <v>GM0361</v>
      </c>
      <c r="G354" t="s">
        <v>4558</v>
      </c>
      <c r="H354" t="s">
        <v>4559</v>
      </c>
      <c r="I354" t="str">
        <f t="shared" si="7"/>
        <v>1483</v>
      </c>
      <c r="J354">
        <v>2019</v>
      </c>
      <c r="K354">
        <v>74394215</v>
      </c>
      <c r="L354" t="s">
        <v>3713</v>
      </c>
      <c r="M354" t="s">
        <v>5433</v>
      </c>
      <c r="N354">
        <v>4.8451417104091004</v>
      </c>
      <c r="O354">
        <v>52.556832115709199</v>
      </c>
    </row>
    <row r="355" spans="1:15">
      <c r="A355">
        <v>354</v>
      </c>
      <c r="B355" t="s">
        <v>1281</v>
      </c>
      <c r="C355" t="s">
        <v>1282</v>
      </c>
      <c r="D355" t="s">
        <v>1585</v>
      </c>
      <c r="E355" t="str" cm="1">
        <f t="array" ref="E355">INDEX(municipalities!B:B, MATCH(D355,municipalities!C:C,0),0)</f>
        <v>GM0439</v>
      </c>
      <c r="G355" t="s">
        <v>4560</v>
      </c>
      <c r="H355" t="s">
        <v>4561</v>
      </c>
      <c r="I355" t="str">
        <f t="shared" si="7"/>
        <v>1447</v>
      </c>
      <c r="J355">
        <v>2013</v>
      </c>
      <c r="K355">
        <v>67299660</v>
      </c>
      <c r="L355" t="s">
        <v>3713</v>
      </c>
      <c r="M355" t="s">
        <v>5434</v>
      </c>
      <c r="N355">
        <v>4.9710071270871996</v>
      </c>
      <c r="O355">
        <v>52.484911137912398</v>
      </c>
    </row>
    <row r="356" spans="1:15">
      <c r="A356">
        <v>355</v>
      </c>
      <c r="B356" t="s">
        <v>1281</v>
      </c>
      <c r="C356" t="s">
        <v>1282</v>
      </c>
      <c r="D356" t="s">
        <v>1283</v>
      </c>
      <c r="E356" t="str" cm="1">
        <f t="array" ref="E356">INDEX(municipalities!B:B, MATCH(D356,municipalities!C:C,0),0)</f>
        <v>GM0358</v>
      </c>
      <c r="F356" t="s">
        <v>4562</v>
      </c>
      <c r="G356" t="s">
        <v>4563</v>
      </c>
      <c r="H356" t="s">
        <v>4564</v>
      </c>
      <c r="I356" t="str">
        <f t="shared" si="7"/>
        <v>1433</v>
      </c>
      <c r="J356">
        <v>2012</v>
      </c>
      <c r="K356">
        <v>55285538</v>
      </c>
      <c r="L356" t="s">
        <v>3713</v>
      </c>
      <c r="M356" t="s">
        <v>5435</v>
      </c>
      <c r="N356">
        <v>4.7397762915981998</v>
      </c>
      <c r="O356">
        <v>52.237022813870901</v>
      </c>
    </row>
    <row r="357" spans="1:15">
      <c r="A357">
        <v>356</v>
      </c>
      <c r="B357" t="s">
        <v>1281</v>
      </c>
      <c r="C357" t="s">
        <v>1282</v>
      </c>
      <c r="D357" t="s">
        <v>1478</v>
      </c>
      <c r="E357" t="str" cm="1">
        <f t="array" ref="E357">INDEX(municipalities!B:B, MATCH(D357,municipalities!C:C,0),0)</f>
        <v>GM1942</v>
      </c>
      <c r="F357" t="s">
        <v>4565</v>
      </c>
      <c r="G357" t="s">
        <v>4566</v>
      </c>
      <c r="H357" t="s">
        <v>4567</v>
      </c>
      <c r="I357" t="str">
        <f t="shared" si="7"/>
        <v>1406</v>
      </c>
      <c r="J357">
        <v>2013</v>
      </c>
      <c r="K357">
        <v>58095276</v>
      </c>
      <c r="L357" t="s">
        <v>3713</v>
      </c>
      <c r="M357" t="s">
        <v>5436</v>
      </c>
      <c r="N357">
        <v>5.1523492578066996</v>
      </c>
      <c r="O357">
        <v>52.264757876205202</v>
      </c>
    </row>
    <row r="358" spans="1:15">
      <c r="A358">
        <v>357</v>
      </c>
      <c r="B358" t="s">
        <v>1281</v>
      </c>
      <c r="C358" t="s">
        <v>1282</v>
      </c>
      <c r="D358" t="s">
        <v>1313</v>
      </c>
      <c r="E358" t="str" cm="1">
        <f t="array" ref="E358">INDEX(municipalities!B:B, MATCH(D358,municipalities!C:C,0),0)</f>
        <v>GM0363</v>
      </c>
      <c r="F358" t="s">
        <v>1654</v>
      </c>
      <c r="G358" t="s">
        <v>4568</v>
      </c>
      <c r="H358" t="s">
        <v>4569</v>
      </c>
      <c r="I358" t="str">
        <f t="shared" si="7"/>
        <v>1381</v>
      </c>
      <c r="J358">
        <v>2019</v>
      </c>
      <c r="K358">
        <v>75979519</v>
      </c>
      <c r="L358" t="s">
        <v>3713</v>
      </c>
      <c r="M358" t="s">
        <v>5437</v>
      </c>
      <c r="N358">
        <v>5.0733825489458004</v>
      </c>
      <c r="O358">
        <v>52.301117168418699</v>
      </c>
    </row>
    <row r="359" spans="1:15">
      <c r="A359">
        <v>358</v>
      </c>
      <c r="B359" t="s">
        <v>1281</v>
      </c>
      <c r="C359" t="s">
        <v>1282</v>
      </c>
      <c r="D359" t="s">
        <v>4570</v>
      </c>
      <c r="E359" t="str" cm="1">
        <f t="array" ref="E359">INDEX(municipalities!B:B, MATCH(D359,municipalities!C:C,0),0)</f>
        <v>GM0406</v>
      </c>
      <c r="G359" t="s">
        <v>4571</v>
      </c>
      <c r="H359" t="s">
        <v>4572</v>
      </c>
      <c r="I359" t="str">
        <f t="shared" si="7"/>
        <v>1276</v>
      </c>
      <c r="J359">
        <v>2019</v>
      </c>
      <c r="K359">
        <v>76724298</v>
      </c>
      <c r="L359" t="s">
        <v>3713</v>
      </c>
      <c r="M359" t="s">
        <v>5438</v>
      </c>
      <c r="N359">
        <v>5.2510381368454997</v>
      </c>
      <c r="O359">
        <v>52.2915805291832</v>
      </c>
    </row>
    <row r="360" spans="1:15">
      <c r="A360">
        <v>359</v>
      </c>
      <c r="B360" t="s">
        <v>1281</v>
      </c>
      <c r="C360" t="s">
        <v>1282</v>
      </c>
      <c r="D360" t="s">
        <v>4573</v>
      </c>
      <c r="E360" t="str" cm="1">
        <f t="array" ref="E360">INDEX(municipalities!B:B, MATCH(D360,municipalities!C:C,0),0)</f>
        <v>GM0376</v>
      </c>
      <c r="F360" t="s">
        <v>4574</v>
      </c>
      <c r="G360" t="s">
        <v>4575</v>
      </c>
      <c r="H360" t="s">
        <v>4576</v>
      </c>
      <c r="I360" t="str">
        <f t="shared" si="7"/>
        <v>1251</v>
      </c>
      <c r="J360">
        <v>2018</v>
      </c>
      <c r="K360" t="s">
        <v>4577</v>
      </c>
      <c r="L360" t="s">
        <v>3713</v>
      </c>
      <c r="M360" t="s">
        <v>5439</v>
      </c>
      <c r="N360">
        <v>5.2161304820068004</v>
      </c>
      <c r="O360">
        <v>52.247892776166402</v>
      </c>
    </row>
    <row r="361" spans="1:15">
      <c r="A361">
        <v>360</v>
      </c>
      <c r="B361" t="s">
        <v>1281</v>
      </c>
      <c r="C361" t="s">
        <v>1282</v>
      </c>
      <c r="D361" t="s">
        <v>1659</v>
      </c>
      <c r="E361" t="str" cm="1">
        <f t="array" ref="E361">INDEX(municipalities!B:B, MATCH(D361,municipalities!C:C,0),0)</f>
        <v>GM1696</v>
      </c>
      <c r="F361" t="s">
        <v>1663</v>
      </c>
      <c r="G361" t="s">
        <v>4578</v>
      </c>
      <c r="H361" t="s">
        <v>4579</v>
      </c>
      <c r="I361" t="str">
        <f t="shared" si="7"/>
        <v>1241</v>
      </c>
      <c r="J361">
        <v>2018</v>
      </c>
      <c r="K361">
        <v>71045228</v>
      </c>
      <c r="L361" t="s">
        <v>3713</v>
      </c>
      <c r="M361" t="s">
        <v>5440</v>
      </c>
      <c r="N361">
        <v>5.0897444421933997</v>
      </c>
      <c r="O361">
        <v>52.230201446621798</v>
      </c>
    </row>
    <row r="362" spans="1:15">
      <c r="A362">
        <v>361</v>
      </c>
      <c r="B362" t="s">
        <v>1281</v>
      </c>
      <c r="C362" t="s">
        <v>1282</v>
      </c>
      <c r="D362" t="s">
        <v>1540</v>
      </c>
      <c r="E362" t="str" cm="1">
        <f t="array" ref="E362">INDEX(municipalities!B:B, MATCH(D362,municipalities!C:C,0),0)</f>
        <v>GM0402</v>
      </c>
      <c r="G362" t="s">
        <v>4580</v>
      </c>
      <c r="H362" t="s">
        <v>4581</v>
      </c>
      <c r="I362" t="str">
        <f t="shared" si="7"/>
        <v>1216</v>
      </c>
      <c r="J362">
        <v>2021</v>
      </c>
      <c r="K362">
        <v>83276483</v>
      </c>
      <c r="L362" t="s">
        <v>3713</v>
      </c>
      <c r="M362" t="s">
        <v>5441</v>
      </c>
      <c r="N362">
        <v>5.1403235487343997</v>
      </c>
      <c r="O362">
        <v>52.218414192536002</v>
      </c>
    </row>
    <row r="363" spans="1:15">
      <c r="A363">
        <v>362</v>
      </c>
      <c r="B363" t="s">
        <v>1281</v>
      </c>
      <c r="C363" t="s">
        <v>1282</v>
      </c>
      <c r="D363" t="s">
        <v>1540</v>
      </c>
      <c r="E363" t="str" cm="1">
        <f t="array" ref="E363">INDEX(municipalities!B:B, MATCH(D363,municipalities!C:C,0),0)</f>
        <v>GM0402</v>
      </c>
      <c r="G363" t="s">
        <v>4582</v>
      </c>
      <c r="H363" t="s">
        <v>4583</v>
      </c>
      <c r="I363" t="str">
        <f t="shared" si="7"/>
        <v>1215</v>
      </c>
      <c r="J363">
        <v>2015</v>
      </c>
      <c r="K363">
        <v>64251063</v>
      </c>
      <c r="L363" t="s">
        <v>3713</v>
      </c>
      <c r="M363" t="s">
        <v>5442</v>
      </c>
      <c r="N363">
        <v>5.1563580377623</v>
      </c>
      <c r="O363">
        <v>52.213796860434101</v>
      </c>
    </row>
    <row r="364" spans="1:15">
      <c r="A364">
        <v>363</v>
      </c>
      <c r="B364" t="s">
        <v>1281</v>
      </c>
      <c r="C364" t="s">
        <v>1282</v>
      </c>
      <c r="D364" t="s">
        <v>1540</v>
      </c>
      <c r="E364" t="str" cm="1">
        <f t="array" ref="E364">INDEX(municipalities!B:B, MATCH(D364,municipalities!C:C,0),0)</f>
        <v>GM0402</v>
      </c>
      <c r="G364" t="s">
        <v>4584</v>
      </c>
      <c r="H364" t="s">
        <v>4585</v>
      </c>
      <c r="I364" t="str">
        <f t="shared" si="7"/>
        <v>1215</v>
      </c>
      <c r="J364">
        <v>2017</v>
      </c>
      <c r="K364">
        <v>68738196</v>
      </c>
      <c r="L364" t="s">
        <v>3713</v>
      </c>
      <c r="M364" t="s">
        <v>5442</v>
      </c>
      <c r="N364">
        <v>5.1563580377623</v>
      </c>
      <c r="O364">
        <v>52.213796860434101</v>
      </c>
    </row>
    <row r="365" spans="1:15">
      <c r="A365">
        <v>364</v>
      </c>
      <c r="B365" t="s">
        <v>1281</v>
      </c>
      <c r="C365" t="s">
        <v>1282</v>
      </c>
      <c r="D365" t="s">
        <v>1581</v>
      </c>
      <c r="E365" t="str" cm="1">
        <f t="array" ref="E365">INDEX(municipalities!B:B, MATCH(D365,municipalities!C:C,0),0)</f>
        <v>GM0437</v>
      </c>
      <c r="F365" t="s">
        <v>1582</v>
      </c>
      <c r="G365" t="s">
        <v>4586</v>
      </c>
      <c r="H365" t="s">
        <v>4587</v>
      </c>
      <c r="I365" t="str">
        <f t="shared" si="7"/>
        <v>1191</v>
      </c>
      <c r="J365">
        <v>2020</v>
      </c>
      <c r="K365">
        <v>80824455</v>
      </c>
      <c r="L365" t="s">
        <v>3713</v>
      </c>
      <c r="M365" t="s">
        <v>5443</v>
      </c>
      <c r="N365">
        <v>4.9099685866789002</v>
      </c>
      <c r="O365">
        <v>52.281801484880397</v>
      </c>
    </row>
    <row r="366" spans="1:15">
      <c r="A366">
        <v>365</v>
      </c>
      <c r="B366" t="s">
        <v>1281</v>
      </c>
      <c r="C366" t="s">
        <v>1287</v>
      </c>
      <c r="D366" t="s">
        <v>1631</v>
      </c>
      <c r="E366" t="str" cm="1">
        <f t="array" ref="E366">INDEX(municipalities!B:B, MATCH(D366,municipalities!C:C,0),0)</f>
        <v>GM0852</v>
      </c>
      <c r="F366" t="s">
        <v>1649</v>
      </c>
      <c r="G366" t="s">
        <v>4588</v>
      </c>
      <c r="H366" t="s">
        <v>4589</v>
      </c>
      <c r="I366" t="str">
        <f t="shared" si="7"/>
        <v>1141</v>
      </c>
      <c r="J366">
        <v>2015</v>
      </c>
      <c r="K366">
        <v>63329670</v>
      </c>
      <c r="L366" t="s">
        <v>3713</v>
      </c>
      <c r="M366" t="s">
        <v>5444</v>
      </c>
      <c r="N366">
        <v>5.0126460739898997</v>
      </c>
      <c r="O366">
        <v>52.457558658810797</v>
      </c>
    </row>
    <row r="367" spans="1:15">
      <c r="A367">
        <v>366</v>
      </c>
      <c r="B367" t="s">
        <v>1281</v>
      </c>
      <c r="C367" t="s">
        <v>1282</v>
      </c>
      <c r="D367" t="s">
        <v>1631</v>
      </c>
      <c r="E367" t="str" cm="1">
        <f t="array" ref="E367">INDEX(municipalities!B:B, MATCH(D367,municipalities!C:C,0),0)</f>
        <v>GM0852</v>
      </c>
      <c r="F367" t="s">
        <v>1638</v>
      </c>
      <c r="G367" t="s">
        <v>4590</v>
      </c>
      <c r="H367" t="s">
        <v>4591</v>
      </c>
      <c r="I367" t="str">
        <f t="shared" si="7"/>
        <v>1141</v>
      </c>
      <c r="J367">
        <v>1988</v>
      </c>
      <c r="K367">
        <v>36033388</v>
      </c>
      <c r="L367" t="s">
        <v>3713</v>
      </c>
      <c r="M367" t="s">
        <v>5444</v>
      </c>
      <c r="N367">
        <v>5.0126460739898997</v>
      </c>
      <c r="O367">
        <v>52.457558658810797</v>
      </c>
    </row>
    <row r="368" spans="1:15">
      <c r="A368">
        <v>367</v>
      </c>
      <c r="B368" t="s">
        <v>1281</v>
      </c>
      <c r="C368" t="s">
        <v>1282</v>
      </c>
      <c r="D368" t="s">
        <v>1313</v>
      </c>
      <c r="E368" t="str" cm="1">
        <f t="array" ref="E368">INDEX(municipalities!B:B, MATCH(D368,municipalities!C:C,0),0)</f>
        <v>GM0363</v>
      </c>
      <c r="G368" t="s">
        <v>4592</v>
      </c>
      <c r="H368" t="s">
        <v>4593</v>
      </c>
      <c r="I368" t="str">
        <f t="shared" si="7"/>
        <v>1112</v>
      </c>
      <c r="J368">
        <v>2020</v>
      </c>
      <c r="K368">
        <v>78305691</v>
      </c>
      <c r="L368" t="s">
        <v>3713</v>
      </c>
      <c r="M368" t="s">
        <v>5445</v>
      </c>
      <c r="N368">
        <v>4.9762077743969</v>
      </c>
      <c r="O368">
        <v>52.328536775186002</v>
      </c>
    </row>
    <row r="369" spans="1:15">
      <c r="A369">
        <v>368</v>
      </c>
      <c r="B369" t="s">
        <v>1281</v>
      </c>
      <c r="C369" t="s">
        <v>1282</v>
      </c>
      <c r="D369" t="s">
        <v>1313</v>
      </c>
      <c r="E369" t="str" cm="1">
        <f t="array" ref="E369">INDEX(municipalities!B:B, MATCH(D369,municipalities!C:C,0),0)</f>
        <v>GM0363</v>
      </c>
      <c r="G369" t="s">
        <v>4594</v>
      </c>
      <c r="H369" t="s">
        <v>4595</v>
      </c>
      <c r="I369" t="str">
        <f t="shared" si="7"/>
        <v>1106</v>
      </c>
      <c r="J369">
        <v>2020</v>
      </c>
      <c r="K369">
        <v>80429319</v>
      </c>
      <c r="L369" t="s">
        <v>3713</v>
      </c>
      <c r="M369" t="s">
        <v>5446</v>
      </c>
      <c r="N369">
        <v>4.9777063729081998</v>
      </c>
      <c r="O369">
        <v>52.300362586863997</v>
      </c>
    </row>
    <row r="370" spans="1:15">
      <c r="A370">
        <v>369</v>
      </c>
      <c r="B370" t="s">
        <v>1281</v>
      </c>
      <c r="C370" t="s">
        <v>1282</v>
      </c>
      <c r="D370" t="s">
        <v>1313</v>
      </c>
      <c r="E370" t="str" cm="1">
        <f t="array" ref="E370">INDEX(municipalities!B:B, MATCH(D370,municipalities!C:C,0),0)</f>
        <v>GM0363</v>
      </c>
      <c r="G370" t="s">
        <v>4596</v>
      </c>
      <c r="H370" t="s">
        <v>4597</v>
      </c>
      <c r="I370" t="str">
        <f t="shared" si="7"/>
        <v>1078</v>
      </c>
      <c r="J370">
        <v>2021</v>
      </c>
      <c r="K370">
        <v>82977089</v>
      </c>
      <c r="L370" t="s">
        <v>3713</v>
      </c>
      <c r="M370" t="s">
        <v>5447</v>
      </c>
      <c r="N370">
        <v>4.8952731769162998</v>
      </c>
      <c r="O370">
        <v>52.345010553390601</v>
      </c>
    </row>
    <row r="371" spans="1:15">
      <c r="A371">
        <v>370</v>
      </c>
      <c r="B371" t="s">
        <v>1281</v>
      </c>
      <c r="C371" t="s">
        <v>1282</v>
      </c>
      <c r="D371" t="s">
        <v>1313</v>
      </c>
      <c r="E371" t="str" cm="1">
        <f t="array" ref="E371">INDEX(municipalities!B:B, MATCH(D371,municipalities!C:C,0),0)</f>
        <v>GM0363</v>
      </c>
      <c r="G371" t="s">
        <v>4598</v>
      </c>
      <c r="H371" t="s">
        <v>4599</v>
      </c>
      <c r="I371" t="str">
        <f t="shared" si="7"/>
        <v>1076</v>
      </c>
      <c r="J371">
        <v>2013</v>
      </c>
      <c r="K371">
        <v>58528806</v>
      </c>
      <c r="L371" t="s">
        <v>3713</v>
      </c>
      <c r="M371" t="s">
        <v>5448</v>
      </c>
      <c r="N371">
        <v>4.8589211451176997</v>
      </c>
      <c r="O371">
        <v>52.343038766739397</v>
      </c>
    </row>
    <row r="372" spans="1:15">
      <c r="A372">
        <v>371</v>
      </c>
      <c r="B372" t="s">
        <v>1281</v>
      </c>
      <c r="C372" t="s">
        <v>1282</v>
      </c>
      <c r="D372" t="s">
        <v>1313</v>
      </c>
      <c r="E372" t="str" cm="1">
        <f t="array" ref="E372">INDEX(municipalities!B:B, MATCH(D372,municipalities!C:C,0),0)</f>
        <v>GM0363</v>
      </c>
      <c r="G372" t="s">
        <v>4600</v>
      </c>
      <c r="H372" t="s">
        <v>4601</v>
      </c>
      <c r="I372" t="str">
        <f t="shared" si="7"/>
        <v>1064</v>
      </c>
      <c r="J372">
        <v>2022</v>
      </c>
      <c r="K372">
        <v>85566667</v>
      </c>
      <c r="L372" t="s">
        <v>3713</v>
      </c>
      <c r="M372" t="s">
        <v>5449</v>
      </c>
      <c r="N372">
        <v>4.8207938863536004</v>
      </c>
      <c r="O372">
        <v>52.371010887414499</v>
      </c>
    </row>
    <row r="373" spans="1:15">
      <c r="A373">
        <v>372</v>
      </c>
      <c r="B373" t="s">
        <v>1281</v>
      </c>
      <c r="C373" t="s">
        <v>1282</v>
      </c>
      <c r="D373" t="s">
        <v>1313</v>
      </c>
      <c r="E373" t="str" cm="1">
        <f t="array" ref="E373">INDEX(municipalities!B:B, MATCH(D373,municipalities!C:C,0),0)</f>
        <v>GM0363</v>
      </c>
      <c r="G373" t="s">
        <v>4602</v>
      </c>
      <c r="H373" t="s">
        <v>4603</v>
      </c>
      <c r="I373" t="str">
        <f t="shared" si="7"/>
        <v>1062</v>
      </c>
      <c r="J373">
        <v>2019</v>
      </c>
      <c r="K373">
        <v>75694131</v>
      </c>
      <c r="L373" t="s">
        <v>3713</v>
      </c>
      <c r="M373" t="s">
        <v>5450</v>
      </c>
      <c r="N373">
        <v>4.8383441155505</v>
      </c>
      <c r="O373">
        <v>52.351681143121397</v>
      </c>
    </row>
    <row r="374" spans="1:15">
      <c r="A374">
        <v>373</v>
      </c>
      <c r="B374" t="s">
        <v>1281</v>
      </c>
      <c r="C374" t="s">
        <v>1282</v>
      </c>
      <c r="D374" t="s">
        <v>1313</v>
      </c>
      <c r="E374" t="str" cm="1">
        <f t="array" ref="E374">INDEX(municipalities!B:B, MATCH(D374,municipalities!C:C,0),0)</f>
        <v>GM0363</v>
      </c>
      <c r="G374" t="s">
        <v>4604</v>
      </c>
      <c r="H374" t="s">
        <v>4605</v>
      </c>
      <c r="I374" t="str">
        <f t="shared" si="7"/>
        <v>1054</v>
      </c>
      <c r="J374">
        <v>2018</v>
      </c>
      <c r="K374">
        <v>73208094</v>
      </c>
      <c r="L374" t="s">
        <v>3713</v>
      </c>
      <c r="M374" t="s">
        <v>5451</v>
      </c>
      <c r="N374">
        <v>4.8682329555074002</v>
      </c>
      <c r="O374">
        <v>52.361622395219896</v>
      </c>
    </row>
    <row r="375" spans="1:15">
      <c r="A375">
        <v>374</v>
      </c>
      <c r="B375" t="s">
        <v>1281</v>
      </c>
      <c r="C375" t="s">
        <v>1282</v>
      </c>
      <c r="D375" t="s">
        <v>1313</v>
      </c>
      <c r="E375" t="str" cm="1">
        <f t="array" ref="E375">INDEX(municipalities!B:B, MATCH(D375,municipalities!C:C,0),0)</f>
        <v>GM0363</v>
      </c>
      <c r="G375" t="s">
        <v>4606</v>
      </c>
      <c r="H375" t="s">
        <v>4607</v>
      </c>
      <c r="I375" t="str">
        <f t="shared" si="7"/>
        <v>1051</v>
      </c>
      <c r="J375">
        <v>2014</v>
      </c>
      <c r="K375">
        <v>68063881</v>
      </c>
      <c r="L375" t="s">
        <v>3713</v>
      </c>
      <c r="M375" t="s">
        <v>5452</v>
      </c>
      <c r="N375">
        <v>4.8684919770231003</v>
      </c>
      <c r="O375">
        <v>52.380774036424299</v>
      </c>
    </row>
    <row r="376" spans="1:15">
      <c r="A376">
        <v>375</v>
      </c>
      <c r="B376" t="s">
        <v>1281</v>
      </c>
      <c r="C376" t="s">
        <v>1282</v>
      </c>
      <c r="D376" t="s">
        <v>1313</v>
      </c>
      <c r="E376" t="str" cm="1">
        <f t="array" ref="E376">INDEX(municipalities!B:B, MATCH(D376,municipalities!C:C,0),0)</f>
        <v>GM0363</v>
      </c>
      <c r="G376" t="s">
        <v>4608</v>
      </c>
      <c r="H376" t="s">
        <v>4609</v>
      </c>
      <c r="I376" t="str">
        <f t="shared" si="7"/>
        <v>1033</v>
      </c>
      <c r="J376">
        <v>2013</v>
      </c>
      <c r="K376">
        <v>58051198</v>
      </c>
      <c r="L376" t="s">
        <v>3713</v>
      </c>
      <c r="M376" t="s">
        <v>5453</v>
      </c>
      <c r="N376">
        <v>4.886046827196</v>
      </c>
      <c r="O376">
        <v>52.409111460606802</v>
      </c>
    </row>
    <row r="377" spans="1:15">
      <c r="A377">
        <v>376</v>
      </c>
      <c r="B377" t="s">
        <v>1281</v>
      </c>
      <c r="C377" t="s">
        <v>1282</v>
      </c>
      <c r="D377" t="s">
        <v>1313</v>
      </c>
      <c r="E377" t="str" cm="1">
        <f t="array" ref="E377">INDEX(municipalities!B:B, MATCH(D377,municipalities!C:C,0),0)</f>
        <v>GM0363</v>
      </c>
      <c r="G377" t="s">
        <v>4610</v>
      </c>
      <c r="H377" t="s">
        <v>4611</v>
      </c>
      <c r="I377" t="str">
        <f t="shared" si="7"/>
        <v>1031</v>
      </c>
      <c r="J377">
        <v>2011</v>
      </c>
      <c r="K377">
        <v>54378990</v>
      </c>
      <c r="L377" t="s">
        <v>3713</v>
      </c>
      <c r="M377" t="s">
        <v>5454</v>
      </c>
      <c r="N377">
        <v>4.9037624422323001</v>
      </c>
      <c r="O377">
        <v>52.389522299534498</v>
      </c>
    </row>
    <row r="378" spans="1:15">
      <c r="A378">
        <v>377</v>
      </c>
      <c r="B378" t="s">
        <v>1281</v>
      </c>
      <c r="C378" t="s">
        <v>1282</v>
      </c>
      <c r="D378" t="s">
        <v>1313</v>
      </c>
      <c r="E378" t="str" cm="1">
        <f t="array" ref="E378">INDEX(municipalities!B:B, MATCH(D378,municipalities!C:C,0),0)</f>
        <v>GM0363</v>
      </c>
      <c r="G378" t="s">
        <v>4612</v>
      </c>
      <c r="H378" t="s">
        <v>4613</v>
      </c>
      <c r="I378" t="str">
        <f t="shared" si="7"/>
        <v>1019</v>
      </c>
      <c r="J378">
        <v>2015</v>
      </c>
      <c r="K378">
        <v>63051680</v>
      </c>
      <c r="L378" t="s">
        <v>3713</v>
      </c>
      <c r="M378" t="s">
        <v>5455</v>
      </c>
      <c r="N378">
        <v>4.9393093974940996</v>
      </c>
      <c r="O378">
        <v>52.375422657735697</v>
      </c>
    </row>
    <row r="379" spans="1:15">
      <c r="A379">
        <v>378</v>
      </c>
      <c r="B379" t="s">
        <v>1281</v>
      </c>
      <c r="C379" t="s">
        <v>1282</v>
      </c>
      <c r="D379" t="s">
        <v>1313</v>
      </c>
      <c r="E379" t="str" cm="1">
        <f t="array" ref="E379">INDEX(municipalities!B:B, MATCH(D379,municipalities!C:C,0),0)</f>
        <v>GM0363</v>
      </c>
      <c r="G379" t="s">
        <v>4614</v>
      </c>
      <c r="H379" t="s">
        <v>4615</v>
      </c>
      <c r="I379" t="str">
        <f t="shared" si="7"/>
        <v>1019</v>
      </c>
      <c r="J379">
        <v>2016</v>
      </c>
      <c r="K379">
        <v>65800850</v>
      </c>
      <c r="L379" t="s">
        <v>3713</v>
      </c>
      <c r="M379" t="s">
        <v>5455</v>
      </c>
      <c r="N379">
        <v>4.9393093974940996</v>
      </c>
      <c r="O379">
        <v>52.375422657735697</v>
      </c>
    </row>
    <row r="380" spans="1:15">
      <c r="A380">
        <v>379</v>
      </c>
      <c r="B380" t="s">
        <v>1281</v>
      </c>
      <c r="C380" t="s">
        <v>1282</v>
      </c>
      <c r="D380" t="s">
        <v>1313</v>
      </c>
      <c r="E380" t="str" cm="1">
        <f t="array" ref="E380">INDEX(municipalities!B:B, MATCH(D380,municipalities!C:C,0),0)</f>
        <v>GM0363</v>
      </c>
      <c r="G380" t="s">
        <v>4616</v>
      </c>
      <c r="H380" t="s">
        <v>4617</v>
      </c>
      <c r="I380" t="str">
        <f t="shared" si="7"/>
        <v>1013</v>
      </c>
      <c r="J380">
        <v>2022</v>
      </c>
      <c r="K380">
        <v>88481506</v>
      </c>
      <c r="L380" t="s">
        <v>3713</v>
      </c>
      <c r="M380" t="s">
        <v>5456</v>
      </c>
      <c r="N380">
        <v>4.8741895748806003</v>
      </c>
      <c r="O380">
        <v>52.396918272214101</v>
      </c>
    </row>
    <row r="381" spans="1:15">
      <c r="A381">
        <v>380</v>
      </c>
      <c r="B381" t="s">
        <v>1281</v>
      </c>
      <c r="C381" t="s">
        <v>1282</v>
      </c>
      <c r="D381" t="s">
        <v>1313</v>
      </c>
      <c r="E381" t="str" cm="1">
        <f t="array" ref="E381">INDEX(municipalities!B:B, MATCH(D381,municipalities!C:C,0),0)</f>
        <v>GM0363</v>
      </c>
      <c r="G381" t="s">
        <v>4618</v>
      </c>
      <c r="H381" t="s">
        <v>4619</v>
      </c>
      <c r="I381" t="str">
        <f t="shared" si="7"/>
        <v>1098</v>
      </c>
      <c r="J381">
        <v>2015</v>
      </c>
      <c r="K381" t="s">
        <v>4620</v>
      </c>
      <c r="L381" t="s">
        <v>3713</v>
      </c>
      <c r="M381" t="s">
        <v>5457</v>
      </c>
      <c r="N381">
        <v>4.9491926125568</v>
      </c>
      <c r="O381">
        <v>52.351783641001198</v>
      </c>
    </row>
    <row r="382" spans="1:15">
      <c r="A382">
        <v>381</v>
      </c>
      <c r="B382" t="s">
        <v>1281</v>
      </c>
      <c r="C382" t="s">
        <v>1282</v>
      </c>
      <c r="D382" t="s">
        <v>1659</v>
      </c>
      <c r="E382" t="str" cm="1">
        <f t="array" ref="E382">INDEX(municipalities!B:B, MATCH(D382,municipalities!C:C,0),0)</f>
        <v>GM1696</v>
      </c>
      <c r="F382" t="s">
        <v>4621</v>
      </c>
      <c r="G382" t="s">
        <v>4622</v>
      </c>
      <c r="H382" t="s">
        <v>4623</v>
      </c>
      <c r="I382" t="str">
        <f t="shared" si="7"/>
        <v>1394</v>
      </c>
      <c r="J382">
        <v>2024</v>
      </c>
      <c r="K382" t="s">
        <v>3972</v>
      </c>
      <c r="L382" t="s">
        <v>3713</v>
      </c>
      <c r="M382" t="s">
        <v>5458</v>
      </c>
      <c r="N382">
        <v>5.0606475996088003</v>
      </c>
      <c r="O382">
        <v>52.258136958406403</v>
      </c>
    </row>
    <row r="383" spans="1:15">
      <c r="A383">
        <v>382</v>
      </c>
      <c r="B383" t="s">
        <v>1676</v>
      </c>
      <c r="C383" t="s">
        <v>1684</v>
      </c>
      <c r="D383" t="s">
        <v>1830</v>
      </c>
      <c r="E383" t="str" cm="1">
        <f t="array" ref="E383">INDEX(municipalities!B:B, MATCH(D383,municipalities!C:C,0),0)</f>
        <v>GM1708</v>
      </c>
      <c r="F383" t="s">
        <v>4624</v>
      </c>
      <c r="G383" t="s">
        <v>4625</v>
      </c>
      <c r="H383" t="s">
        <v>4626</v>
      </c>
      <c r="I383" t="str">
        <f t="shared" si="7"/>
        <v>8397</v>
      </c>
      <c r="J383">
        <v>2018</v>
      </c>
      <c r="K383">
        <v>72786809</v>
      </c>
      <c r="L383" t="s">
        <v>3713</v>
      </c>
      <c r="M383" t="s">
        <v>5459</v>
      </c>
      <c r="N383">
        <v>6.0397427082199</v>
      </c>
      <c r="O383">
        <v>52.845882718746203</v>
      </c>
    </row>
    <row r="384" spans="1:15">
      <c r="A384">
        <v>383</v>
      </c>
      <c r="B384" t="s">
        <v>1676</v>
      </c>
      <c r="C384" t="s">
        <v>1684</v>
      </c>
      <c r="D384" t="s">
        <v>1830</v>
      </c>
      <c r="E384" t="str" cm="1">
        <f t="array" ref="E384">INDEX(municipalities!B:B, MATCH(D384,municipalities!C:C,0),0)</f>
        <v>GM1708</v>
      </c>
      <c r="F384" t="s">
        <v>2709</v>
      </c>
      <c r="G384" t="s">
        <v>4627</v>
      </c>
      <c r="H384" t="s">
        <v>4628</v>
      </c>
      <c r="I384" t="str">
        <f t="shared" si="7"/>
        <v>8375</v>
      </c>
      <c r="J384">
        <v>2018</v>
      </c>
      <c r="K384">
        <v>70862982</v>
      </c>
      <c r="L384" t="s">
        <v>3713</v>
      </c>
      <c r="M384" t="s">
        <v>5460</v>
      </c>
      <c r="N384">
        <v>5.9572240878090996</v>
      </c>
      <c r="O384">
        <v>52.825410237474898</v>
      </c>
    </row>
    <row r="385" spans="1:15">
      <c r="A385">
        <v>384</v>
      </c>
      <c r="B385" t="s">
        <v>1676</v>
      </c>
      <c r="C385" t="s">
        <v>1684</v>
      </c>
      <c r="D385" t="s">
        <v>1830</v>
      </c>
      <c r="E385" t="str" cm="1">
        <f t="array" ref="E385">INDEX(municipalities!B:B, MATCH(D385,municipalities!C:C,0),0)</f>
        <v>GM1708</v>
      </c>
      <c r="F385" t="s">
        <v>1840</v>
      </c>
      <c r="G385" t="s">
        <v>4629</v>
      </c>
      <c r="H385" t="s">
        <v>4630</v>
      </c>
      <c r="I385" t="str">
        <f t="shared" si="7"/>
        <v>8355</v>
      </c>
      <c r="J385">
        <v>2019</v>
      </c>
      <c r="K385">
        <v>76599736</v>
      </c>
      <c r="L385" t="s">
        <v>3713</v>
      </c>
      <c r="M385" t="s">
        <v>5461</v>
      </c>
      <c r="N385">
        <v>6.0587558591426998</v>
      </c>
      <c r="O385">
        <v>52.735440386552398</v>
      </c>
    </row>
    <row r="386" spans="1:15">
      <c r="A386">
        <v>385</v>
      </c>
      <c r="B386" t="s">
        <v>1676</v>
      </c>
      <c r="C386" t="s">
        <v>1684</v>
      </c>
      <c r="D386" t="s">
        <v>1830</v>
      </c>
      <c r="E386" t="str" cm="1">
        <f t="array" ref="E386">INDEX(municipalities!B:B, MATCH(D386,municipalities!C:C,0),0)</f>
        <v>GM1708</v>
      </c>
      <c r="F386" t="s">
        <v>1840</v>
      </c>
      <c r="G386" t="s">
        <v>4631</v>
      </c>
      <c r="H386" t="s">
        <v>4632</v>
      </c>
      <c r="I386" t="str">
        <f t="shared" si="7"/>
        <v>8355</v>
      </c>
      <c r="J386">
        <v>2016</v>
      </c>
      <c r="K386">
        <v>67269710</v>
      </c>
      <c r="L386" t="s">
        <v>3713</v>
      </c>
      <c r="M386" t="s">
        <v>5461</v>
      </c>
      <c r="N386">
        <v>6.0587558591426998</v>
      </c>
      <c r="O386">
        <v>52.735440386552398</v>
      </c>
    </row>
    <row r="387" spans="1:15">
      <c r="A387">
        <v>386</v>
      </c>
      <c r="B387" t="s">
        <v>1676</v>
      </c>
      <c r="C387" t="s">
        <v>1684</v>
      </c>
      <c r="D387" t="s">
        <v>1830</v>
      </c>
      <c r="E387" t="str" cm="1">
        <f t="array" ref="E387">INDEX(municipalities!B:B, MATCH(D387,municipalities!C:C,0),0)</f>
        <v>GM1708</v>
      </c>
      <c r="F387" t="s">
        <v>1834</v>
      </c>
      <c r="G387" t="s">
        <v>4633</v>
      </c>
      <c r="H387" t="s">
        <v>4634</v>
      </c>
      <c r="I387" t="str">
        <f t="shared" ref="I387:I450" si="8">LEFT(H387,4)</f>
        <v>8334</v>
      </c>
      <c r="J387">
        <v>2019</v>
      </c>
      <c r="K387">
        <v>74584278</v>
      </c>
      <c r="L387" t="s">
        <v>3713</v>
      </c>
      <c r="M387" t="s">
        <v>5462</v>
      </c>
      <c r="N387">
        <v>6.0893681652584997</v>
      </c>
      <c r="O387">
        <v>52.7969549697793</v>
      </c>
    </row>
    <row r="388" spans="1:15">
      <c r="A388">
        <v>387</v>
      </c>
      <c r="B388" t="s">
        <v>1676</v>
      </c>
      <c r="C388" t="s">
        <v>1684</v>
      </c>
      <c r="D388" t="s">
        <v>1830</v>
      </c>
      <c r="E388" t="str" cm="1">
        <f t="array" ref="E388">INDEX(municipalities!B:B, MATCH(D388,municipalities!C:C,0),0)</f>
        <v>GM1708</v>
      </c>
      <c r="F388" t="s">
        <v>4635</v>
      </c>
      <c r="G388" t="s">
        <v>4636</v>
      </c>
      <c r="H388" t="s">
        <v>4637</v>
      </c>
      <c r="I388" t="str">
        <f t="shared" si="8"/>
        <v>8325</v>
      </c>
      <c r="J388">
        <v>2019</v>
      </c>
      <c r="K388">
        <v>74101285</v>
      </c>
      <c r="L388" t="s">
        <v>3713</v>
      </c>
      <c r="M388" t="s">
        <v>5463</v>
      </c>
      <c r="N388">
        <v>5.9700906301577001</v>
      </c>
      <c r="O388">
        <v>52.675509464413302</v>
      </c>
    </row>
    <row r="389" spans="1:15">
      <c r="A389">
        <v>388</v>
      </c>
      <c r="B389" t="s">
        <v>1676</v>
      </c>
      <c r="C389" t="s">
        <v>1684</v>
      </c>
      <c r="D389" t="s">
        <v>1779</v>
      </c>
      <c r="E389" t="str" cm="1">
        <f t="array" ref="E389">INDEX(municipalities!B:B, MATCH(D389,municipalities!C:C,0),0)</f>
        <v>GM0166</v>
      </c>
      <c r="F389" t="s">
        <v>4638</v>
      </c>
      <c r="G389" t="s">
        <v>4639</v>
      </c>
      <c r="H389" t="s">
        <v>4640</v>
      </c>
      <c r="I389" t="str">
        <f t="shared" si="8"/>
        <v>8278</v>
      </c>
      <c r="J389">
        <v>2022</v>
      </c>
      <c r="K389">
        <v>85693367</v>
      </c>
      <c r="L389" t="s">
        <v>3713</v>
      </c>
      <c r="M389" t="s">
        <v>5464</v>
      </c>
      <c r="N389">
        <v>5.9292270051702998</v>
      </c>
      <c r="O389">
        <v>52.5062928194222</v>
      </c>
    </row>
    <row r="390" spans="1:15">
      <c r="A390">
        <v>389</v>
      </c>
      <c r="B390" t="s">
        <v>1676</v>
      </c>
      <c r="C390" t="s">
        <v>1684</v>
      </c>
      <c r="D390" t="s">
        <v>1779</v>
      </c>
      <c r="E390" t="str" cm="1">
        <f t="array" ref="E390">INDEX(municipalities!B:B, MATCH(D390,municipalities!C:C,0),0)</f>
        <v>GM0166</v>
      </c>
      <c r="F390" t="s">
        <v>4641</v>
      </c>
      <c r="G390" t="s">
        <v>4642</v>
      </c>
      <c r="H390" t="s">
        <v>4643</v>
      </c>
      <c r="I390" t="str">
        <f t="shared" si="8"/>
        <v>8276</v>
      </c>
      <c r="J390">
        <v>2019</v>
      </c>
      <c r="K390">
        <v>75201267</v>
      </c>
      <c r="L390" t="s">
        <v>3713</v>
      </c>
      <c r="M390" t="s">
        <v>5465</v>
      </c>
      <c r="N390">
        <v>5.9892357224159003</v>
      </c>
      <c r="O390">
        <v>52.508790622771997</v>
      </c>
    </row>
    <row r="391" spans="1:15">
      <c r="A391">
        <v>390</v>
      </c>
      <c r="B391" t="s">
        <v>1676</v>
      </c>
      <c r="C391" t="s">
        <v>1684</v>
      </c>
      <c r="D391" t="s">
        <v>1786</v>
      </c>
      <c r="E391" t="str" cm="1">
        <f t="array" ref="E391">INDEX(municipalities!B:B, MATCH(D391,municipalities!C:C,0),0)</f>
        <v>GM1773</v>
      </c>
      <c r="F391" t="s">
        <v>1787</v>
      </c>
      <c r="G391" t="s">
        <v>4644</v>
      </c>
      <c r="H391" t="s">
        <v>4645</v>
      </c>
      <c r="I391" t="str">
        <f t="shared" si="8"/>
        <v>8196</v>
      </c>
      <c r="J391">
        <v>2021</v>
      </c>
      <c r="K391">
        <v>81707975</v>
      </c>
      <c r="L391" t="s">
        <v>3713</v>
      </c>
      <c r="M391" t="s">
        <v>5466</v>
      </c>
      <c r="N391">
        <v>6.0889869625766</v>
      </c>
      <c r="O391">
        <v>52.328412581778501</v>
      </c>
    </row>
    <row r="392" spans="1:15">
      <c r="A392">
        <v>391</v>
      </c>
      <c r="B392" t="s">
        <v>1676</v>
      </c>
      <c r="C392" t="s">
        <v>1684</v>
      </c>
      <c r="D392" t="s">
        <v>1853</v>
      </c>
      <c r="E392" t="str" cm="1">
        <f t="array" ref="E392">INDEX(municipalities!B:B, MATCH(D392,municipalities!C:C,0),0)</f>
        <v>GM1896</v>
      </c>
      <c r="F392" t="s">
        <v>535</v>
      </c>
      <c r="G392" t="s">
        <v>4646</v>
      </c>
      <c r="H392" t="s">
        <v>4647</v>
      </c>
      <c r="I392" t="str">
        <f t="shared" si="8"/>
        <v>8191</v>
      </c>
      <c r="J392">
        <v>2021</v>
      </c>
      <c r="K392">
        <v>83909818</v>
      </c>
      <c r="L392" t="s">
        <v>3713</v>
      </c>
      <c r="M392" t="s">
        <v>5467</v>
      </c>
      <c r="N392">
        <v>6.0659429566903</v>
      </c>
      <c r="O392">
        <v>52.429952169662101</v>
      </c>
    </row>
    <row r="393" spans="1:15">
      <c r="A393">
        <v>392</v>
      </c>
      <c r="B393" t="s">
        <v>1676</v>
      </c>
      <c r="C393" t="s">
        <v>1684</v>
      </c>
      <c r="D393" t="s">
        <v>1685</v>
      </c>
      <c r="E393" t="str" cm="1">
        <f t="array" ref="E393">INDEX(municipalities!B:B, MATCH(D393,municipalities!C:C,0),0)</f>
        <v>GM0148</v>
      </c>
      <c r="F393" t="s">
        <v>4648</v>
      </c>
      <c r="G393" t="s">
        <v>4649</v>
      </c>
      <c r="H393" t="s">
        <v>4650</v>
      </c>
      <c r="I393" t="str">
        <f t="shared" si="8"/>
        <v>8152</v>
      </c>
      <c r="J393">
        <v>2013</v>
      </c>
      <c r="K393">
        <v>58569294</v>
      </c>
      <c r="L393" t="s">
        <v>3713</v>
      </c>
      <c r="M393" t="s">
        <v>5468</v>
      </c>
      <c r="N393">
        <v>6.3188135949384998</v>
      </c>
      <c r="O393">
        <v>52.451239583674898</v>
      </c>
    </row>
    <row r="394" spans="1:15">
      <c r="A394">
        <v>393</v>
      </c>
      <c r="B394" t="s">
        <v>1676</v>
      </c>
      <c r="C394" t="s">
        <v>1684</v>
      </c>
      <c r="D394" t="s">
        <v>1786</v>
      </c>
      <c r="E394" t="str" cm="1">
        <f t="array" ref="E394">INDEX(municipalities!B:B, MATCH(D394,municipalities!C:C,0),0)</f>
        <v>GM1773</v>
      </c>
      <c r="G394" t="s">
        <v>4651</v>
      </c>
      <c r="H394" t="s">
        <v>4652</v>
      </c>
      <c r="I394" t="str">
        <f t="shared" si="8"/>
        <v>8131</v>
      </c>
      <c r="J394">
        <v>2019</v>
      </c>
      <c r="K394">
        <v>72693606</v>
      </c>
      <c r="L394" t="s">
        <v>3713</v>
      </c>
      <c r="M394" t="s">
        <v>5469</v>
      </c>
      <c r="N394">
        <v>6.1704635872129998</v>
      </c>
      <c r="O394">
        <v>52.401689207115297</v>
      </c>
    </row>
    <row r="395" spans="1:15">
      <c r="A395">
        <v>394</v>
      </c>
      <c r="B395" t="s">
        <v>1676</v>
      </c>
      <c r="C395" t="s">
        <v>1684</v>
      </c>
      <c r="D395" t="s">
        <v>1786</v>
      </c>
      <c r="E395" t="str" cm="1">
        <f t="array" ref="E395">INDEX(municipalities!B:B, MATCH(D395,municipalities!C:C,0),0)</f>
        <v>GM1773</v>
      </c>
      <c r="F395" t="s">
        <v>2687</v>
      </c>
      <c r="G395" t="s">
        <v>4653</v>
      </c>
      <c r="H395" t="s">
        <v>4654</v>
      </c>
      <c r="I395" t="str">
        <f t="shared" si="8"/>
        <v>8131</v>
      </c>
      <c r="J395">
        <v>2021</v>
      </c>
      <c r="K395">
        <v>82876258</v>
      </c>
      <c r="L395" t="s">
        <v>3713</v>
      </c>
      <c r="M395" t="s">
        <v>5469</v>
      </c>
      <c r="N395">
        <v>6.1704635872129998</v>
      </c>
      <c r="O395">
        <v>52.401689207115297</v>
      </c>
    </row>
    <row r="396" spans="1:15">
      <c r="A396">
        <v>395</v>
      </c>
      <c r="B396" t="s">
        <v>1676</v>
      </c>
      <c r="C396" t="s">
        <v>1684</v>
      </c>
      <c r="D396" t="s">
        <v>1786</v>
      </c>
      <c r="E396" t="str" cm="1">
        <f t="array" ref="E396">INDEX(municipalities!B:B, MATCH(D396,municipalities!C:C,0),0)</f>
        <v>GM1773</v>
      </c>
      <c r="F396" t="s">
        <v>4655</v>
      </c>
      <c r="G396" t="s">
        <v>4656</v>
      </c>
      <c r="H396" t="s">
        <v>4657</v>
      </c>
      <c r="I396" t="str">
        <f t="shared" si="8"/>
        <v>8121</v>
      </c>
      <c r="J396">
        <v>2017</v>
      </c>
      <c r="K396">
        <v>68806574</v>
      </c>
      <c r="L396" t="s">
        <v>3713</v>
      </c>
      <c r="M396" t="s">
        <v>5470</v>
      </c>
      <c r="N396">
        <v>6.1347374265952004</v>
      </c>
      <c r="O396">
        <v>52.338361032192601</v>
      </c>
    </row>
    <row r="397" spans="1:15">
      <c r="A397">
        <v>396</v>
      </c>
      <c r="B397" t="s">
        <v>1676</v>
      </c>
      <c r="C397" t="s">
        <v>1684</v>
      </c>
      <c r="D397" t="s">
        <v>1795</v>
      </c>
      <c r="E397" t="str" cm="1">
        <f t="array" ref="E397">INDEX(municipalities!B:B, MATCH(D397,municipalities!C:C,0),0)</f>
        <v>GM0177</v>
      </c>
      <c r="F397" t="s">
        <v>1799</v>
      </c>
      <c r="G397" t="s">
        <v>4658</v>
      </c>
      <c r="H397" t="s">
        <v>4659</v>
      </c>
      <c r="I397" t="str">
        <f t="shared" si="8"/>
        <v>8111</v>
      </c>
      <c r="J397">
        <v>2015</v>
      </c>
      <c r="K397">
        <v>63057492</v>
      </c>
      <c r="L397" t="s">
        <v>3713</v>
      </c>
      <c r="M397" t="s">
        <v>5471</v>
      </c>
      <c r="N397">
        <v>6.2801542994443</v>
      </c>
      <c r="O397">
        <v>52.332176339779899</v>
      </c>
    </row>
    <row r="398" spans="1:15">
      <c r="A398">
        <v>397</v>
      </c>
      <c r="B398" t="s">
        <v>1676</v>
      </c>
      <c r="C398" t="s">
        <v>1684</v>
      </c>
      <c r="D398" t="s">
        <v>1795</v>
      </c>
      <c r="E398" t="str" cm="1">
        <f t="array" ref="E398">INDEX(municipalities!B:B, MATCH(D398,municipalities!C:C,0),0)</f>
        <v>GM0177</v>
      </c>
      <c r="G398" t="s">
        <v>4660</v>
      </c>
      <c r="H398" t="s">
        <v>4661</v>
      </c>
      <c r="I398" t="str">
        <f t="shared" si="8"/>
        <v>8102</v>
      </c>
      <c r="J398">
        <v>2021</v>
      </c>
      <c r="K398">
        <v>82326231</v>
      </c>
      <c r="L398" t="s">
        <v>3713</v>
      </c>
      <c r="M398" t="s">
        <v>5472</v>
      </c>
      <c r="N398">
        <v>6.2859189287537003</v>
      </c>
      <c r="O398">
        <v>52.400965312084303</v>
      </c>
    </row>
    <row r="399" spans="1:15">
      <c r="A399">
        <v>398</v>
      </c>
      <c r="B399" t="s">
        <v>1676</v>
      </c>
      <c r="C399" t="s">
        <v>1684</v>
      </c>
      <c r="D399" t="s">
        <v>1830</v>
      </c>
      <c r="E399" t="str" cm="1">
        <f t="array" ref="E399">INDEX(municipalities!B:B, MATCH(D399,municipalities!C:C,0),0)</f>
        <v>GM1708</v>
      </c>
      <c r="F399" t="s">
        <v>4662</v>
      </c>
      <c r="G399" t="s">
        <v>4663</v>
      </c>
      <c r="H399" t="s">
        <v>4664</v>
      </c>
      <c r="I399" t="str">
        <f t="shared" si="8"/>
        <v>8066</v>
      </c>
      <c r="J399">
        <v>2022</v>
      </c>
      <c r="K399">
        <v>85641251</v>
      </c>
      <c r="L399" t="s">
        <v>3713</v>
      </c>
      <c r="M399" t="s">
        <v>5473</v>
      </c>
      <c r="N399">
        <v>6.0648624002842997</v>
      </c>
      <c r="O399">
        <v>52.670823263687602</v>
      </c>
    </row>
    <row r="400" spans="1:15">
      <c r="A400">
        <v>399</v>
      </c>
      <c r="B400" t="s">
        <v>1676</v>
      </c>
      <c r="C400" t="s">
        <v>1684</v>
      </c>
      <c r="D400" t="s">
        <v>1830</v>
      </c>
      <c r="E400" t="str" cm="1">
        <f t="array" ref="E400">INDEX(municipalities!B:B, MATCH(D400,municipalities!C:C,0),0)</f>
        <v>GM1708</v>
      </c>
      <c r="F400" t="s">
        <v>4662</v>
      </c>
      <c r="G400" t="s">
        <v>4665</v>
      </c>
      <c r="H400" t="s">
        <v>4666</v>
      </c>
      <c r="I400" t="str">
        <f t="shared" si="8"/>
        <v>8066</v>
      </c>
      <c r="J400">
        <v>2018</v>
      </c>
      <c r="K400">
        <v>72181540</v>
      </c>
      <c r="L400" t="s">
        <v>3713</v>
      </c>
      <c r="M400" t="s">
        <v>5473</v>
      </c>
      <c r="N400">
        <v>6.0648624002842997</v>
      </c>
      <c r="O400">
        <v>52.670823263687602</v>
      </c>
    </row>
    <row r="401" spans="1:15">
      <c r="A401">
        <v>400</v>
      </c>
      <c r="B401" t="s">
        <v>1676</v>
      </c>
      <c r="C401" t="s">
        <v>1684</v>
      </c>
      <c r="D401" t="s">
        <v>1853</v>
      </c>
      <c r="E401" t="str" cm="1">
        <f t="array" ref="E401">INDEX(municipalities!B:B, MATCH(D401,municipalities!C:C,0),0)</f>
        <v>GM1896</v>
      </c>
      <c r="F401" t="s">
        <v>4667</v>
      </c>
      <c r="G401" t="s">
        <v>4668</v>
      </c>
      <c r="H401" t="s">
        <v>4669</v>
      </c>
      <c r="I401" t="str">
        <f t="shared" si="8"/>
        <v>8061</v>
      </c>
      <c r="J401">
        <v>2018</v>
      </c>
      <c r="K401">
        <v>72312076</v>
      </c>
      <c r="L401" t="s">
        <v>3713</v>
      </c>
      <c r="M401" t="s">
        <v>5474</v>
      </c>
      <c r="N401">
        <v>6.1053434504675996</v>
      </c>
      <c r="O401">
        <v>52.5805867273817</v>
      </c>
    </row>
    <row r="402" spans="1:15">
      <c r="A402">
        <v>401</v>
      </c>
      <c r="B402" t="s">
        <v>1676</v>
      </c>
      <c r="C402" t="s">
        <v>1684</v>
      </c>
      <c r="D402" t="s">
        <v>1853</v>
      </c>
      <c r="E402" t="str" cm="1">
        <f t="array" ref="E402">INDEX(municipalities!B:B, MATCH(D402,municipalities!C:C,0),0)</f>
        <v>GM1896</v>
      </c>
      <c r="F402" t="s">
        <v>4667</v>
      </c>
      <c r="G402" t="s">
        <v>4670</v>
      </c>
      <c r="H402" t="s">
        <v>4669</v>
      </c>
      <c r="I402" t="str">
        <f t="shared" si="8"/>
        <v>8061</v>
      </c>
      <c r="J402">
        <v>2015</v>
      </c>
      <c r="K402">
        <v>63468123</v>
      </c>
      <c r="L402" t="s">
        <v>3713</v>
      </c>
      <c r="M402" t="s">
        <v>5474</v>
      </c>
      <c r="N402">
        <v>6.1053434504675996</v>
      </c>
      <c r="O402">
        <v>52.5805867273817</v>
      </c>
    </row>
    <row r="403" spans="1:15">
      <c r="A403">
        <v>402</v>
      </c>
      <c r="B403" t="s">
        <v>1676</v>
      </c>
      <c r="C403" t="s">
        <v>1684</v>
      </c>
      <c r="D403" t="s">
        <v>1857</v>
      </c>
      <c r="E403" t="str" cm="1">
        <f t="array" ref="E403">INDEX(municipalities!B:B, MATCH(D403,municipalities!C:C,0),0)</f>
        <v>GM0193</v>
      </c>
      <c r="G403" t="s">
        <v>4671</v>
      </c>
      <c r="H403" t="s">
        <v>4672</v>
      </c>
      <c r="I403" t="str">
        <f t="shared" si="8"/>
        <v>8043</v>
      </c>
      <c r="J403">
        <v>2013</v>
      </c>
      <c r="K403">
        <v>68575785</v>
      </c>
      <c r="L403" t="s">
        <v>3713</v>
      </c>
      <c r="M403" t="s">
        <v>5475</v>
      </c>
      <c r="N403">
        <v>6.0598305562946004</v>
      </c>
      <c r="O403">
        <v>52.538134961189598</v>
      </c>
    </row>
    <row r="404" spans="1:15">
      <c r="A404">
        <v>403</v>
      </c>
      <c r="B404" t="s">
        <v>1676</v>
      </c>
      <c r="C404" t="s">
        <v>1684</v>
      </c>
      <c r="D404" t="s">
        <v>1857</v>
      </c>
      <c r="E404" t="str" cm="1">
        <f t="array" ref="E404">INDEX(municipalities!B:B, MATCH(D404,municipalities!C:C,0),0)</f>
        <v>GM0193</v>
      </c>
      <c r="F404" t="s">
        <v>4673</v>
      </c>
      <c r="G404" t="s">
        <v>4674</v>
      </c>
      <c r="H404" t="s">
        <v>4675</v>
      </c>
      <c r="I404" t="str">
        <f t="shared" si="8"/>
        <v>8024</v>
      </c>
      <c r="J404">
        <v>2020</v>
      </c>
      <c r="K404">
        <v>7853312</v>
      </c>
      <c r="L404" t="s">
        <v>3713</v>
      </c>
      <c r="M404" t="s">
        <v>5476</v>
      </c>
      <c r="N404">
        <v>6.1410613973216002</v>
      </c>
      <c r="O404">
        <v>52.519818349682197</v>
      </c>
    </row>
    <row r="405" spans="1:15">
      <c r="A405">
        <v>404</v>
      </c>
      <c r="B405" t="s">
        <v>1676</v>
      </c>
      <c r="C405" t="s">
        <v>1684</v>
      </c>
      <c r="D405" t="s">
        <v>1857</v>
      </c>
      <c r="E405" t="str" cm="1">
        <f t="array" ref="E405">INDEX(municipalities!B:B, MATCH(D405,municipalities!C:C,0),0)</f>
        <v>GM0193</v>
      </c>
      <c r="G405" t="s">
        <v>4676</v>
      </c>
      <c r="H405" t="s">
        <v>4677</v>
      </c>
      <c r="I405" t="str">
        <f t="shared" si="8"/>
        <v>8011</v>
      </c>
      <c r="J405">
        <v>2017</v>
      </c>
      <c r="K405">
        <v>70157790</v>
      </c>
      <c r="L405" t="s">
        <v>3713</v>
      </c>
      <c r="M405" t="s">
        <v>5477</v>
      </c>
      <c r="N405">
        <v>6.0908166716087999</v>
      </c>
      <c r="O405">
        <v>52.511254403515302</v>
      </c>
    </row>
    <row r="406" spans="1:15">
      <c r="A406">
        <v>405</v>
      </c>
      <c r="B406" t="s">
        <v>1676</v>
      </c>
      <c r="C406" t="s">
        <v>1684</v>
      </c>
      <c r="D406" t="s">
        <v>1822</v>
      </c>
      <c r="E406" t="str" cm="1">
        <f t="array" ref="E406">INDEX(municipalities!B:B, MATCH(D406,municipalities!C:C,0),0)</f>
        <v>GM0180</v>
      </c>
      <c r="F406" t="s">
        <v>1823</v>
      </c>
      <c r="G406" t="s">
        <v>4678</v>
      </c>
      <c r="H406" t="s">
        <v>4679</v>
      </c>
      <c r="I406" t="str">
        <f t="shared" si="8"/>
        <v>7955</v>
      </c>
      <c r="J406">
        <v>2019</v>
      </c>
      <c r="K406">
        <v>75307855</v>
      </c>
      <c r="L406" t="s">
        <v>3713</v>
      </c>
      <c r="M406" t="s">
        <v>5478</v>
      </c>
      <c r="N406">
        <v>6.2990433637010996</v>
      </c>
      <c r="O406">
        <v>52.649349637493799</v>
      </c>
    </row>
    <row r="407" spans="1:15">
      <c r="A407">
        <v>406</v>
      </c>
      <c r="B407" t="s">
        <v>1676</v>
      </c>
      <c r="C407" t="s">
        <v>1684</v>
      </c>
      <c r="D407" t="s">
        <v>1822</v>
      </c>
      <c r="E407" t="str" cm="1">
        <f t="array" ref="E407">INDEX(municipalities!B:B, MATCH(D407,municipalities!C:C,0),0)</f>
        <v>GM0180</v>
      </c>
      <c r="G407" t="s">
        <v>4680</v>
      </c>
      <c r="H407" t="s">
        <v>4681</v>
      </c>
      <c r="I407" t="str">
        <f t="shared" si="8"/>
        <v>7951</v>
      </c>
      <c r="J407">
        <v>2018</v>
      </c>
      <c r="K407">
        <v>71285512</v>
      </c>
      <c r="L407" t="s">
        <v>3713</v>
      </c>
      <c r="M407" t="s">
        <v>5479</v>
      </c>
      <c r="N407">
        <v>6.1983253367696998</v>
      </c>
      <c r="O407">
        <v>52.651998229393001</v>
      </c>
    </row>
    <row r="408" spans="1:15">
      <c r="A408">
        <v>407</v>
      </c>
      <c r="B408" t="s">
        <v>1676</v>
      </c>
      <c r="C408" t="s">
        <v>1684</v>
      </c>
      <c r="D408" t="s">
        <v>3014</v>
      </c>
      <c r="E408" t="str" cm="1">
        <f t="array" ref="E408">INDEX(municipalities!B:B, MATCH(D408,municipalities!C:C,0),0)</f>
        <v>GM0160</v>
      </c>
      <c r="F408" t="s">
        <v>4682</v>
      </c>
      <c r="G408" t="s">
        <v>4683</v>
      </c>
      <c r="H408" t="s">
        <v>4684</v>
      </c>
      <c r="I408" t="str">
        <f t="shared" si="8"/>
        <v>7779</v>
      </c>
      <c r="J408">
        <v>2022</v>
      </c>
      <c r="K408">
        <v>88315568</v>
      </c>
      <c r="L408" t="s">
        <v>3713</v>
      </c>
      <c r="M408" t="s">
        <v>5480</v>
      </c>
      <c r="N408">
        <v>6.6823341145836999</v>
      </c>
      <c r="O408">
        <v>52.6361863425428</v>
      </c>
    </row>
    <row r="409" spans="1:15">
      <c r="A409">
        <v>408</v>
      </c>
      <c r="B409" t="s">
        <v>1676</v>
      </c>
      <c r="C409" t="s">
        <v>1684</v>
      </c>
      <c r="D409" t="s">
        <v>3014</v>
      </c>
      <c r="E409" t="str" cm="1">
        <f t="array" ref="E409">INDEX(municipalities!B:B, MATCH(D409,municipalities!C:C,0),0)</f>
        <v>GM0160</v>
      </c>
      <c r="F409" t="s">
        <v>4685</v>
      </c>
      <c r="G409" t="s">
        <v>4686</v>
      </c>
      <c r="H409" t="s">
        <v>4687</v>
      </c>
      <c r="I409" t="str">
        <f t="shared" si="8"/>
        <v>7775</v>
      </c>
      <c r="J409">
        <v>2018</v>
      </c>
      <c r="K409">
        <v>70976562</v>
      </c>
      <c r="L409" t="s">
        <v>3713</v>
      </c>
      <c r="M409" t="s">
        <v>5481</v>
      </c>
      <c r="N409">
        <v>6.5839863080608998</v>
      </c>
      <c r="O409">
        <v>52.618768356143697</v>
      </c>
    </row>
    <row r="410" spans="1:15">
      <c r="A410">
        <v>409</v>
      </c>
      <c r="B410" t="s">
        <v>1676</v>
      </c>
      <c r="C410" t="s">
        <v>1684</v>
      </c>
      <c r="D410" t="s">
        <v>1791</v>
      </c>
      <c r="E410" t="str" cm="1">
        <f t="array" ref="E410">INDEX(municipalities!B:B, MATCH(D410,municipalities!C:C,0),0)</f>
        <v>GM0175</v>
      </c>
      <c r="F410" t="s">
        <v>1792</v>
      </c>
      <c r="G410" t="s">
        <v>4688</v>
      </c>
      <c r="H410" t="s">
        <v>4689</v>
      </c>
      <c r="I410" t="str">
        <f t="shared" si="8"/>
        <v>7739</v>
      </c>
      <c r="J410">
        <v>2019</v>
      </c>
      <c r="K410">
        <v>76127281</v>
      </c>
      <c r="L410" t="s">
        <v>3713</v>
      </c>
      <c r="M410" t="s">
        <v>5482</v>
      </c>
      <c r="N410">
        <v>6.3630600542888001</v>
      </c>
      <c r="O410">
        <v>52.582106140346497</v>
      </c>
    </row>
    <row r="411" spans="1:15">
      <c r="A411">
        <v>410</v>
      </c>
      <c r="B411" t="s">
        <v>1676</v>
      </c>
      <c r="C411" t="s">
        <v>1684</v>
      </c>
      <c r="D411" t="s">
        <v>3014</v>
      </c>
      <c r="E411" t="str" cm="1">
        <f t="array" ref="E411">INDEX(municipalities!B:B, MATCH(D411,municipalities!C:C,0),0)</f>
        <v>GM0160</v>
      </c>
      <c r="G411" t="s">
        <v>4690</v>
      </c>
      <c r="H411" t="s">
        <v>4691</v>
      </c>
      <c r="I411" t="str">
        <f t="shared" si="8"/>
        <v>7731</v>
      </c>
      <c r="J411">
        <v>2021</v>
      </c>
      <c r="K411">
        <v>84281642</v>
      </c>
      <c r="L411" t="s">
        <v>3713</v>
      </c>
      <c r="M411" t="s">
        <v>5483</v>
      </c>
      <c r="N411">
        <v>6.4350284440520999</v>
      </c>
      <c r="O411">
        <v>52.515971949255402</v>
      </c>
    </row>
    <row r="412" spans="1:15">
      <c r="A412">
        <v>411</v>
      </c>
      <c r="B412" t="s">
        <v>1676</v>
      </c>
      <c r="C412" t="s">
        <v>1684</v>
      </c>
      <c r="D412" t="s">
        <v>1685</v>
      </c>
      <c r="E412" t="str" cm="1">
        <f t="array" ref="E412">INDEX(municipalities!B:B, MATCH(D412,municipalities!C:C,0),0)</f>
        <v>GM0148</v>
      </c>
      <c r="F412" t="s">
        <v>4692</v>
      </c>
      <c r="G412" t="s">
        <v>4693</v>
      </c>
      <c r="H412" t="s">
        <v>4694</v>
      </c>
      <c r="I412" t="str">
        <f t="shared" si="8"/>
        <v>7722</v>
      </c>
      <c r="J412">
        <v>2010</v>
      </c>
      <c r="K412">
        <v>50915789</v>
      </c>
      <c r="L412" t="s">
        <v>3713</v>
      </c>
      <c r="M412" t="s">
        <v>5484</v>
      </c>
      <c r="N412">
        <v>6.2695672608960997</v>
      </c>
      <c r="O412">
        <v>52.512635152848198</v>
      </c>
    </row>
    <row r="413" spans="1:15">
      <c r="A413">
        <v>412</v>
      </c>
      <c r="B413" t="s">
        <v>1676</v>
      </c>
      <c r="C413" t="s">
        <v>1684</v>
      </c>
      <c r="D413" t="s">
        <v>1685</v>
      </c>
      <c r="E413" t="str" cm="1">
        <f t="array" ref="E413">INDEX(municipalities!B:B, MATCH(D413,municipalities!C:C,0),0)</f>
        <v>GM0148</v>
      </c>
      <c r="G413" t="s">
        <v>4695</v>
      </c>
      <c r="H413" t="s">
        <v>4696</v>
      </c>
      <c r="I413" t="str">
        <f t="shared" si="8"/>
        <v>7721</v>
      </c>
      <c r="J413">
        <v>2016</v>
      </c>
      <c r="K413">
        <v>66772206</v>
      </c>
      <c r="L413" t="s">
        <v>3713</v>
      </c>
      <c r="M413" t="s">
        <v>5485</v>
      </c>
      <c r="N413">
        <v>6.2561866732820004</v>
      </c>
      <c r="O413">
        <v>52.510278383389903</v>
      </c>
    </row>
    <row r="414" spans="1:15">
      <c r="A414">
        <v>413</v>
      </c>
      <c r="B414" t="s">
        <v>1676</v>
      </c>
      <c r="C414" t="s">
        <v>1684</v>
      </c>
      <c r="D414" t="s">
        <v>1685</v>
      </c>
      <c r="E414" t="str" cm="1">
        <f t="array" ref="E414">INDEX(municipalities!B:B, MATCH(D414,municipalities!C:C,0),0)</f>
        <v>GM0148</v>
      </c>
      <c r="F414" t="s">
        <v>4697</v>
      </c>
      <c r="G414" t="s">
        <v>4698</v>
      </c>
      <c r="H414" t="s">
        <v>4699</v>
      </c>
      <c r="I414" t="str">
        <f t="shared" si="8"/>
        <v>7711</v>
      </c>
      <c r="J414">
        <v>2012</v>
      </c>
      <c r="K414" t="s">
        <v>4700</v>
      </c>
      <c r="L414" t="s">
        <v>3713</v>
      </c>
      <c r="M414" t="s">
        <v>5486</v>
      </c>
      <c r="N414">
        <v>6.2631305718321002</v>
      </c>
      <c r="O414">
        <v>52.576920005828804</v>
      </c>
    </row>
    <row r="415" spans="1:15">
      <c r="A415">
        <v>414</v>
      </c>
      <c r="B415" t="s">
        <v>1676</v>
      </c>
      <c r="C415" t="s">
        <v>426</v>
      </c>
      <c r="D415" t="s">
        <v>1742</v>
      </c>
      <c r="E415" t="str" cm="1">
        <f t="array" ref="E415">INDEX(municipalities!B:B, MATCH(D415,municipalities!C:C,0),0)</f>
        <v>GM0163</v>
      </c>
      <c r="F415" t="s">
        <v>4701</v>
      </c>
      <c r="G415" t="s">
        <v>4702</v>
      </c>
      <c r="H415" t="s">
        <v>4703</v>
      </c>
      <c r="I415" t="str">
        <f t="shared" si="8"/>
        <v>7688</v>
      </c>
      <c r="J415">
        <v>2021</v>
      </c>
      <c r="K415">
        <v>82497591</v>
      </c>
      <c r="L415" t="s">
        <v>3713</v>
      </c>
      <c r="M415" t="s">
        <v>5487</v>
      </c>
      <c r="N415">
        <v>6.5378984046698001</v>
      </c>
      <c r="O415">
        <v>52.427713166927298</v>
      </c>
    </row>
    <row r="416" spans="1:15">
      <c r="A416">
        <v>415</v>
      </c>
      <c r="B416" t="s">
        <v>1676</v>
      </c>
      <c r="C416" t="s">
        <v>426</v>
      </c>
      <c r="D416" t="s">
        <v>1742</v>
      </c>
      <c r="E416" t="str" cm="1">
        <f t="array" ref="E416">INDEX(municipalities!B:B, MATCH(D416,municipalities!C:C,0),0)</f>
        <v>GM0163</v>
      </c>
      <c r="F416" t="s">
        <v>4704</v>
      </c>
      <c r="G416" t="s">
        <v>4705</v>
      </c>
      <c r="H416" t="s">
        <v>4706</v>
      </c>
      <c r="I416" t="str">
        <f t="shared" si="8"/>
        <v>7687</v>
      </c>
      <c r="J416">
        <v>2022</v>
      </c>
      <c r="K416">
        <v>86100939</v>
      </c>
      <c r="L416" t="s">
        <v>3713</v>
      </c>
      <c r="M416" t="s">
        <v>5488</v>
      </c>
      <c r="N416">
        <v>6.5816662081552</v>
      </c>
      <c r="O416">
        <v>52.440420815687098</v>
      </c>
    </row>
    <row r="417" spans="1:15">
      <c r="A417">
        <v>416</v>
      </c>
      <c r="B417" t="s">
        <v>1676</v>
      </c>
      <c r="C417" t="s">
        <v>426</v>
      </c>
      <c r="D417" t="s">
        <v>4707</v>
      </c>
      <c r="E417" t="str" cm="1">
        <f t="array" ref="E417">INDEX(municipalities!B:B, MATCH(D417,municipalities!C:C,0),0)</f>
        <v>GM1700</v>
      </c>
      <c r="F417" t="s">
        <v>4708</v>
      </c>
      <c r="G417" t="s">
        <v>4709</v>
      </c>
      <c r="H417" t="s">
        <v>4710</v>
      </c>
      <c r="I417" t="str">
        <f t="shared" si="8"/>
        <v>7675</v>
      </c>
      <c r="J417">
        <v>2023</v>
      </c>
      <c r="K417">
        <v>90256816</v>
      </c>
      <c r="L417" t="s">
        <v>3713</v>
      </c>
      <c r="M417" t="s">
        <v>5489</v>
      </c>
      <c r="N417">
        <v>6.6934062420574998</v>
      </c>
      <c r="O417">
        <v>52.470825745488398</v>
      </c>
    </row>
    <row r="418" spans="1:15">
      <c r="A418">
        <v>417</v>
      </c>
      <c r="B418" t="s">
        <v>1676</v>
      </c>
      <c r="C418" t="s">
        <v>426</v>
      </c>
      <c r="D418" t="s">
        <v>1846</v>
      </c>
      <c r="E418" t="str" cm="1">
        <f t="array" ref="E418">INDEX(municipalities!B:B, MATCH(D418,municipalities!C:C,0),0)</f>
        <v>GM0183</v>
      </c>
      <c r="G418" t="s">
        <v>4711</v>
      </c>
      <c r="H418" t="s">
        <v>4712</v>
      </c>
      <c r="I418" t="str">
        <f t="shared" si="8"/>
        <v>7651</v>
      </c>
      <c r="J418">
        <v>2018</v>
      </c>
      <c r="K418" t="s">
        <v>4713</v>
      </c>
      <c r="L418" t="s">
        <v>3713</v>
      </c>
      <c r="M418" t="s">
        <v>5490</v>
      </c>
      <c r="N418">
        <v>6.7814597755054002</v>
      </c>
      <c r="O418">
        <v>52.405835190932599</v>
      </c>
    </row>
    <row r="419" spans="1:15">
      <c r="A419">
        <v>418</v>
      </c>
      <c r="B419" t="s">
        <v>1676</v>
      </c>
      <c r="C419" t="s">
        <v>426</v>
      </c>
      <c r="D419" t="s">
        <v>3030</v>
      </c>
      <c r="E419" t="str" cm="1">
        <f t="array" ref="E419">INDEX(municipalities!B:B, MATCH(D419,municipalities!C:C,0),0)</f>
        <v>GM0189</v>
      </c>
      <c r="F419" t="s">
        <v>4714</v>
      </c>
      <c r="G419" t="s">
        <v>4715</v>
      </c>
      <c r="H419" t="s">
        <v>4716</v>
      </c>
      <c r="I419" t="str">
        <f t="shared" si="8"/>
        <v>7641</v>
      </c>
      <c r="J419">
        <v>2015</v>
      </c>
      <c r="K419">
        <v>62679961</v>
      </c>
      <c r="L419" t="s">
        <v>3713</v>
      </c>
      <c r="M419" t="s">
        <v>5491</v>
      </c>
      <c r="N419">
        <v>6.5561445812608996</v>
      </c>
      <c r="O419">
        <v>52.370921123854899</v>
      </c>
    </row>
    <row r="420" spans="1:15">
      <c r="A420">
        <v>419</v>
      </c>
      <c r="B420" t="s">
        <v>1676</v>
      </c>
      <c r="C420" t="s">
        <v>426</v>
      </c>
      <c r="D420" t="s">
        <v>1681</v>
      </c>
      <c r="E420" t="str" cm="1">
        <f t="array" ref="E420">INDEX(municipalities!B:B, MATCH(D420,municipalities!C:C,0),0)</f>
        <v>GM0147</v>
      </c>
      <c r="G420" t="s">
        <v>4717</v>
      </c>
      <c r="H420" t="s">
        <v>4718</v>
      </c>
      <c r="I420" t="str">
        <f t="shared" si="8"/>
        <v>7622</v>
      </c>
      <c r="J420">
        <v>2019</v>
      </c>
      <c r="K420">
        <v>74007211</v>
      </c>
      <c r="L420" t="s">
        <v>3713</v>
      </c>
      <c r="M420" t="s">
        <v>5492</v>
      </c>
      <c r="N420">
        <v>6.7529170404804999</v>
      </c>
      <c r="O420">
        <v>52.300317779348497</v>
      </c>
    </row>
    <row r="421" spans="1:15">
      <c r="A421">
        <v>420</v>
      </c>
      <c r="B421" t="s">
        <v>1676</v>
      </c>
      <c r="C421" t="s">
        <v>426</v>
      </c>
      <c r="D421" t="s">
        <v>1681</v>
      </c>
      <c r="E421" t="str" cm="1">
        <f t="array" ref="E421">INDEX(municipalities!B:B, MATCH(D421,municipalities!C:C,0),0)</f>
        <v>GM0147</v>
      </c>
      <c r="G421" t="s">
        <v>4719</v>
      </c>
      <c r="H421" t="s">
        <v>4720</v>
      </c>
      <c r="I421" t="str">
        <f t="shared" si="8"/>
        <v>7622</v>
      </c>
      <c r="J421">
        <v>2014</v>
      </c>
      <c r="K421">
        <v>60970766</v>
      </c>
      <c r="L421" t="s">
        <v>3713</v>
      </c>
      <c r="M421" t="s">
        <v>5492</v>
      </c>
      <c r="N421">
        <v>6.7529170404804999</v>
      </c>
      <c r="O421">
        <v>52.300317779348497</v>
      </c>
    </row>
    <row r="422" spans="1:15">
      <c r="A422">
        <v>421</v>
      </c>
      <c r="B422" t="s">
        <v>1676</v>
      </c>
      <c r="C422" t="s">
        <v>426</v>
      </c>
      <c r="D422" t="s">
        <v>1677</v>
      </c>
      <c r="E422" t="str" cm="1">
        <f t="array" ref="E422">INDEX(municipalities!B:B, MATCH(D422,municipalities!C:C,0),0)</f>
        <v>GM0141</v>
      </c>
      <c r="F422" t="s">
        <v>1678</v>
      </c>
      <c r="G422" t="s">
        <v>4721</v>
      </c>
      <c r="H422" t="s">
        <v>4722</v>
      </c>
      <c r="I422" t="str">
        <f t="shared" si="8"/>
        <v>7611</v>
      </c>
      <c r="J422">
        <v>2020</v>
      </c>
      <c r="K422">
        <v>80775853</v>
      </c>
      <c r="L422" t="s">
        <v>3713</v>
      </c>
      <c r="M422" t="s">
        <v>5493</v>
      </c>
      <c r="N422">
        <v>6.6277194094622001</v>
      </c>
      <c r="O422">
        <v>52.375838753090299</v>
      </c>
    </row>
    <row r="423" spans="1:15">
      <c r="A423">
        <v>422</v>
      </c>
      <c r="B423" t="s">
        <v>1676</v>
      </c>
      <c r="C423" t="s">
        <v>426</v>
      </c>
      <c r="D423" t="s">
        <v>2664</v>
      </c>
      <c r="E423" t="str" cm="1">
        <f t="array" ref="E423">INDEX(municipalities!B:B, MATCH(D423,municipalities!C:C,0),0)</f>
        <v>GM1774</v>
      </c>
      <c r="F423" t="s">
        <v>4723</v>
      </c>
      <c r="G423" t="s">
        <v>4724</v>
      </c>
      <c r="H423" t="s">
        <v>4725</v>
      </c>
      <c r="I423" t="str">
        <f t="shared" si="8"/>
        <v>7595</v>
      </c>
      <c r="J423">
        <v>2019</v>
      </c>
      <c r="K423">
        <v>75645491</v>
      </c>
      <c r="L423" t="s">
        <v>3713</v>
      </c>
      <c r="M423" t="s">
        <v>5494</v>
      </c>
      <c r="N423">
        <v>6.8666191659053997</v>
      </c>
      <c r="O423">
        <v>52.344403019069297</v>
      </c>
    </row>
    <row r="424" spans="1:15">
      <c r="A424">
        <v>423</v>
      </c>
      <c r="B424" t="s">
        <v>1676</v>
      </c>
      <c r="C424" t="s">
        <v>426</v>
      </c>
      <c r="D424" t="s">
        <v>427</v>
      </c>
      <c r="E424" t="str" cm="1">
        <f t="array" ref="E424">INDEX(municipalities!B:B, MATCH(D424,municipalities!C:C,0),0)</f>
        <v>GM0168</v>
      </c>
      <c r="F424" t="s">
        <v>428</v>
      </c>
      <c r="G424" t="s">
        <v>4726</v>
      </c>
      <c r="H424" t="s">
        <v>4727</v>
      </c>
      <c r="I424" t="str">
        <f t="shared" si="8"/>
        <v>7588</v>
      </c>
      <c r="J424">
        <v>2018</v>
      </c>
      <c r="K424">
        <v>72966769</v>
      </c>
      <c r="L424" t="s">
        <v>3713</v>
      </c>
      <c r="M424" t="s">
        <v>5495</v>
      </c>
      <c r="N424">
        <v>7.0143985064478001</v>
      </c>
      <c r="O424">
        <v>52.355321655497299</v>
      </c>
    </row>
    <row r="425" spans="1:15">
      <c r="A425">
        <v>424</v>
      </c>
      <c r="B425" t="s">
        <v>1676</v>
      </c>
      <c r="C425" t="s">
        <v>426</v>
      </c>
      <c r="D425" t="s">
        <v>1782</v>
      </c>
      <c r="E425" t="str" cm="1">
        <f t="array" ref="E425">INDEX(municipalities!B:B, MATCH(D425,municipalities!C:C,0),0)</f>
        <v>GM0173</v>
      </c>
      <c r="G425" t="s">
        <v>4728</v>
      </c>
      <c r="H425" t="s">
        <v>4729</v>
      </c>
      <c r="I425" t="str">
        <f t="shared" si="8"/>
        <v>7573</v>
      </c>
      <c r="J425">
        <v>2017</v>
      </c>
      <c r="K425">
        <v>68220642</v>
      </c>
      <c r="L425" t="s">
        <v>3713</v>
      </c>
      <c r="M425" t="s">
        <v>5496</v>
      </c>
      <c r="N425">
        <v>6.9390807225940003</v>
      </c>
      <c r="O425">
        <v>52.313303574088501</v>
      </c>
    </row>
    <row r="426" spans="1:15">
      <c r="A426">
        <v>425</v>
      </c>
      <c r="B426" t="s">
        <v>1676</v>
      </c>
      <c r="C426" t="s">
        <v>426</v>
      </c>
      <c r="D426" t="s">
        <v>2664</v>
      </c>
      <c r="E426" t="str" cm="1">
        <f t="array" ref="E426">INDEX(municipalities!B:B, MATCH(D426,municipalities!C:C,0),0)</f>
        <v>GM1774</v>
      </c>
      <c r="F426" t="s">
        <v>4730</v>
      </c>
      <c r="G426" t="s">
        <v>4731</v>
      </c>
      <c r="H426" t="s">
        <v>4732</v>
      </c>
      <c r="I426" t="str">
        <f t="shared" si="8"/>
        <v>7561</v>
      </c>
      <c r="J426">
        <v>2021</v>
      </c>
      <c r="K426">
        <v>83540091</v>
      </c>
      <c r="L426" t="s">
        <v>3713</v>
      </c>
      <c r="M426" t="s">
        <v>5497</v>
      </c>
      <c r="N426">
        <v>6.8555852462929003</v>
      </c>
      <c r="O426">
        <v>52.301504504531103</v>
      </c>
    </row>
    <row r="427" spans="1:15">
      <c r="A427">
        <v>426</v>
      </c>
      <c r="B427" t="s">
        <v>1676</v>
      </c>
      <c r="C427" t="s">
        <v>426</v>
      </c>
      <c r="D427" t="s">
        <v>437</v>
      </c>
      <c r="E427" t="str" cm="1">
        <f t="array" ref="E427">INDEX(municipalities!B:B, MATCH(D427,municipalities!C:C,0),0)</f>
        <v>GM0164</v>
      </c>
      <c r="G427" t="s">
        <v>4733</v>
      </c>
      <c r="H427" t="s">
        <v>4734</v>
      </c>
      <c r="I427" t="str">
        <f t="shared" si="8"/>
        <v>7553</v>
      </c>
      <c r="J427">
        <v>2018</v>
      </c>
      <c r="K427">
        <v>73114774</v>
      </c>
      <c r="L427" t="s">
        <v>3713</v>
      </c>
      <c r="M427" t="s">
        <v>5498</v>
      </c>
      <c r="N427">
        <v>6.7890449753436997</v>
      </c>
      <c r="O427">
        <v>52.254224340549499</v>
      </c>
    </row>
    <row r="428" spans="1:15">
      <c r="A428">
        <v>427</v>
      </c>
      <c r="B428" t="s">
        <v>1676</v>
      </c>
      <c r="C428" t="s">
        <v>426</v>
      </c>
      <c r="D428" t="s">
        <v>1713</v>
      </c>
      <c r="E428" t="str" cm="1">
        <f t="array" ref="E428">INDEX(municipalities!B:B, MATCH(D428,municipalities!C:C,0),0)</f>
        <v>GM0153</v>
      </c>
      <c r="G428" t="s">
        <v>4735</v>
      </c>
      <c r="H428" t="s">
        <v>4736</v>
      </c>
      <c r="I428" t="str">
        <f t="shared" si="8"/>
        <v>7522</v>
      </c>
      <c r="J428">
        <v>2016</v>
      </c>
      <c r="K428">
        <v>66262739</v>
      </c>
      <c r="L428" t="s">
        <v>3713</v>
      </c>
      <c r="M428" t="s">
        <v>5499</v>
      </c>
      <c r="N428">
        <v>6.8613461559028002</v>
      </c>
      <c r="O428">
        <v>52.2531422716119</v>
      </c>
    </row>
    <row r="429" spans="1:15">
      <c r="A429">
        <v>428</v>
      </c>
      <c r="B429" t="s">
        <v>1676</v>
      </c>
      <c r="C429" t="s">
        <v>426</v>
      </c>
      <c r="D429" t="s">
        <v>3011</v>
      </c>
      <c r="E429" t="str" cm="1">
        <f t="array" ref="E429">INDEX(municipalities!B:B, MATCH(D429,municipalities!C:C,0),0)</f>
        <v>GM0158</v>
      </c>
      <c r="G429" t="s">
        <v>4737</v>
      </c>
      <c r="H429" t="s">
        <v>4738</v>
      </c>
      <c r="I429" t="str">
        <f t="shared" si="8"/>
        <v>7481</v>
      </c>
      <c r="J429">
        <v>2019</v>
      </c>
      <c r="K429">
        <v>76196984</v>
      </c>
      <c r="L429" t="s">
        <v>3713</v>
      </c>
      <c r="M429" t="s">
        <v>5500</v>
      </c>
      <c r="N429">
        <v>6.7848240154862003</v>
      </c>
      <c r="O429">
        <v>52.143250800686602</v>
      </c>
    </row>
    <row r="430" spans="1:15">
      <c r="A430">
        <v>429</v>
      </c>
      <c r="B430" t="s">
        <v>1676</v>
      </c>
      <c r="C430" t="s">
        <v>426</v>
      </c>
      <c r="D430" t="s">
        <v>1752</v>
      </c>
      <c r="E430" t="str" cm="1">
        <f t="array" ref="E430">INDEX(municipalities!B:B, MATCH(D430,municipalities!C:C,0),0)</f>
        <v>GM1735</v>
      </c>
      <c r="F430" t="s">
        <v>2680</v>
      </c>
      <c r="G430" t="s">
        <v>4739</v>
      </c>
      <c r="H430" t="s">
        <v>4740</v>
      </c>
      <c r="I430" t="str">
        <f t="shared" si="8"/>
        <v>7475</v>
      </c>
      <c r="J430">
        <v>2013</v>
      </c>
      <c r="K430">
        <v>58921222</v>
      </c>
      <c r="L430" t="s">
        <v>3713</v>
      </c>
      <c r="M430" t="s">
        <v>5501</v>
      </c>
      <c r="N430">
        <v>6.5133487513389996</v>
      </c>
      <c r="O430">
        <v>52.235298320423396</v>
      </c>
    </row>
    <row r="431" spans="1:15">
      <c r="A431">
        <v>430</v>
      </c>
      <c r="B431" t="s">
        <v>1676</v>
      </c>
      <c r="C431" t="s">
        <v>426</v>
      </c>
      <c r="D431" t="s">
        <v>1752</v>
      </c>
      <c r="E431" t="str" cm="1">
        <f t="array" ref="E431">INDEX(municipalities!B:B, MATCH(D431,municipalities!C:C,0),0)</f>
        <v>GM1735</v>
      </c>
      <c r="F431" t="s">
        <v>2680</v>
      </c>
      <c r="G431" t="s">
        <v>4741</v>
      </c>
      <c r="H431" t="s">
        <v>4740</v>
      </c>
      <c r="I431" t="str">
        <f t="shared" si="8"/>
        <v>7475</v>
      </c>
      <c r="J431">
        <v>2021</v>
      </c>
      <c r="K431">
        <v>82363773</v>
      </c>
      <c r="L431" t="s">
        <v>3713</v>
      </c>
      <c r="M431" t="s">
        <v>5501</v>
      </c>
      <c r="N431">
        <v>6.5133487513389996</v>
      </c>
      <c r="O431">
        <v>52.235298320423396</v>
      </c>
    </row>
    <row r="432" spans="1:15">
      <c r="A432">
        <v>431</v>
      </c>
      <c r="B432" t="s">
        <v>1676</v>
      </c>
      <c r="C432" t="s">
        <v>426</v>
      </c>
      <c r="D432" t="s">
        <v>3030</v>
      </c>
      <c r="E432" t="str" cm="1">
        <f t="array" ref="E432">INDEX(municipalities!B:B, MATCH(D432,municipalities!C:C,0),0)</f>
        <v>GM0189</v>
      </c>
      <c r="F432" t="s">
        <v>4742</v>
      </c>
      <c r="G432" t="s">
        <v>4743</v>
      </c>
      <c r="H432" t="s">
        <v>4744</v>
      </c>
      <c r="I432" t="str">
        <f t="shared" si="8"/>
        <v>7467</v>
      </c>
      <c r="J432">
        <v>2017</v>
      </c>
      <c r="K432">
        <v>70106681</v>
      </c>
      <c r="L432" t="s">
        <v>3713</v>
      </c>
      <c r="M432" t="s">
        <v>5502</v>
      </c>
      <c r="N432">
        <v>6.5203437768560999</v>
      </c>
      <c r="O432">
        <v>52.339533510947398</v>
      </c>
    </row>
    <row r="433" spans="1:15">
      <c r="A433">
        <v>432</v>
      </c>
      <c r="B433" t="s">
        <v>1676</v>
      </c>
      <c r="C433" t="s">
        <v>426</v>
      </c>
      <c r="D433" t="s">
        <v>1805</v>
      </c>
      <c r="E433" t="str" cm="1">
        <f t="array" ref="E433">INDEX(municipalities!B:B, MATCH(D433,municipalities!C:C,0),0)</f>
        <v>GM1742</v>
      </c>
      <c r="F433" t="s">
        <v>1810</v>
      </c>
      <c r="G433" t="s">
        <v>4745</v>
      </c>
      <c r="H433" t="s">
        <v>4746</v>
      </c>
      <c r="I433" t="str">
        <f t="shared" si="8"/>
        <v>7462</v>
      </c>
      <c r="J433">
        <v>2017</v>
      </c>
      <c r="K433">
        <v>70526303</v>
      </c>
      <c r="L433" t="s">
        <v>3713</v>
      </c>
      <c r="M433" t="s">
        <v>5503</v>
      </c>
      <c r="N433">
        <v>6.4895299375912998</v>
      </c>
      <c r="O433">
        <v>52.298879556368803</v>
      </c>
    </row>
    <row r="434" spans="1:15">
      <c r="A434">
        <v>433</v>
      </c>
      <c r="B434" t="s">
        <v>1676</v>
      </c>
      <c r="C434" t="s">
        <v>426</v>
      </c>
      <c r="D434" t="s">
        <v>1805</v>
      </c>
      <c r="E434" t="str" cm="1">
        <f t="array" ref="E434">INDEX(municipalities!B:B, MATCH(D434,municipalities!C:C,0),0)</f>
        <v>GM1742</v>
      </c>
      <c r="F434" t="s">
        <v>1810</v>
      </c>
      <c r="G434" t="s">
        <v>4747</v>
      </c>
      <c r="H434" t="s">
        <v>4748</v>
      </c>
      <c r="I434" t="str">
        <f t="shared" si="8"/>
        <v>7461</v>
      </c>
      <c r="J434">
        <v>2017</v>
      </c>
      <c r="K434" t="s">
        <v>4749</v>
      </c>
      <c r="L434" t="s">
        <v>3713</v>
      </c>
      <c r="M434" t="s">
        <v>5504</v>
      </c>
      <c r="N434">
        <v>6.5304928921493</v>
      </c>
      <c r="O434">
        <v>52.304118412182497</v>
      </c>
    </row>
    <row r="435" spans="1:15">
      <c r="A435">
        <v>434</v>
      </c>
      <c r="B435" t="s">
        <v>1676</v>
      </c>
      <c r="C435" t="s">
        <v>426</v>
      </c>
      <c r="D435" t="s">
        <v>1805</v>
      </c>
      <c r="E435" t="str" cm="1">
        <f t="array" ref="E435">INDEX(municipalities!B:B, MATCH(D435,municipalities!C:C,0),0)</f>
        <v>GM1742</v>
      </c>
      <c r="F435" t="s">
        <v>1806</v>
      </c>
      <c r="G435" t="s">
        <v>4750</v>
      </c>
      <c r="H435" t="s">
        <v>4751</v>
      </c>
      <c r="I435" t="str">
        <f t="shared" si="8"/>
        <v>7451</v>
      </c>
      <c r="J435">
        <v>2022</v>
      </c>
      <c r="K435">
        <v>88100022</v>
      </c>
      <c r="L435" t="s">
        <v>3713</v>
      </c>
      <c r="M435" t="s">
        <v>5505</v>
      </c>
      <c r="N435">
        <v>6.4039751948708004</v>
      </c>
      <c r="O435">
        <v>52.287090318144003</v>
      </c>
    </row>
    <row r="436" spans="1:15">
      <c r="A436">
        <v>435</v>
      </c>
      <c r="B436" t="s">
        <v>1676</v>
      </c>
      <c r="C436" t="s">
        <v>426</v>
      </c>
      <c r="D436" t="s">
        <v>1742</v>
      </c>
      <c r="E436" t="str" cm="1">
        <f t="array" ref="E436">INDEX(municipalities!B:B, MATCH(D436,municipalities!C:C,0),0)</f>
        <v>GM0163</v>
      </c>
      <c r="F436" t="s">
        <v>4752</v>
      </c>
      <c r="G436" t="s">
        <v>4753</v>
      </c>
      <c r="H436" t="s">
        <v>4754</v>
      </c>
      <c r="I436" t="str">
        <f t="shared" si="8"/>
        <v>7443</v>
      </c>
      <c r="J436">
        <v>2017</v>
      </c>
      <c r="K436" t="s">
        <v>4755</v>
      </c>
      <c r="L436" t="s">
        <v>3713</v>
      </c>
      <c r="M436" t="s">
        <v>5506</v>
      </c>
      <c r="N436">
        <v>6.4833426884904002</v>
      </c>
      <c r="O436">
        <v>52.381584082806398</v>
      </c>
    </row>
    <row r="437" spans="1:15">
      <c r="A437">
        <v>436</v>
      </c>
      <c r="B437" t="s">
        <v>1676</v>
      </c>
      <c r="C437" t="s">
        <v>426</v>
      </c>
      <c r="D437" t="s">
        <v>1742</v>
      </c>
      <c r="E437" t="str" cm="1">
        <f t="array" ref="E437">INDEX(municipalities!B:B, MATCH(D437,municipalities!C:C,0),0)</f>
        <v>GM0163</v>
      </c>
      <c r="F437" t="s">
        <v>4756</v>
      </c>
      <c r="G437" t="s">
        <v>4757</v>
      </c>
      <c r="H437" t="s">
        <v>4758</v>
      </c>
      <c r="I437" t="str">
        <f t="shared" si="8"/>
        <v>7443</v>
      </c>
      <c r="J437">
        <v>2021</v>
      </c>
      <c r="K437">
        <v>82123829</v>
      </c>
      <c r="L437" t="s">
        <v>3713</v>
      </c>
      <c r="M437" t="s">
        <v>5506</v>
      </c>
      <c r="N437">
        <v>6.4833426884904002</v>
      </c>
      <c r="O437">
        <v>52.381584082806398</v>
      </c>
    </row>
    <row r="438" spans="1:15">
      <c r="A438">
        <v>437</v>
      </c>
      <c r="B438" t="s">
        <v>1676</v>
      </c>
      <c r="C438" t="s">
        <v>426</v>
      </c>
      <c r="D438" t="s">
        <v>1742</v>
      </c>
      <c r="E438" t="str" cm="1">
        <f t="array" ref="E438">INDEX(municipalities!B:B, MATCH(D438,municipalities!C:C,0),0)</f>
        <v>GM0163</v>
      </c>
      <c r="G438" t="s">
        <v>4759</v>
      </c>
      <c r="H438" t="s">
        <v>4760</v>
      </c>
      <c r="I438" t="str">
        <f t="shared" si="8"/>
        <v>7443</v>
      </c>
      <c r="J438">
        <v>2011</v>
      </c>
      <c r="K438">
        <v>53879562</v>
      </c>
      <c r="L438" t="s">
        <v>3713</v>
      </c>
      <c r="M438" t="s">
        <v>5506</v>
      </c>
      <c r="N438">
        <v>6.4833426884904002</v>
      </c>
      <c r="O438">
        <v>52.381584082806398</v>
      </c>
    </row>
    <row r="439" spans="1:15">
      <c r="A439">
        <v>438</v>
      </c>
      <c r="B439" t="s">
        <v>1676</v>
      </c>
      <c r="C439" t="s">
        <v>1684</v>
      </c>
      <c r="D439" t="s">
        <v>1695</v>
      </c>
      <c r="E439" t="str" cm="1">
        <f t="array" ref="E439">INDEX(municipalities!B:B, MATCH(D439,municipalities!C:C,0),0)</f>
        <v>GM0150</v>
      </c>
      <c r="F439" t="s">
        <v>1703</v>
      </c>
      <c r="G439" t="s">
        <v>4761</v>
      </c>
      <c r="H439" t="s">
        <v>4762</v>
      </c>
      <c r="I439" t="str">
        <f t="shared" si="8"/>
        <v>7437</v>
      </c>
      <c r="J439">
        <v>2019</v>
      </c>
      <c r="K439">
        <v>75572745</v>
      </c>
      <c r="L439" t="s">
        <v>3713</v>
      </c>
      <c r="M439" t="s">
        <v>5507</v>
      </c>
      <c r="N439">
        <v>6.3211597627911003</v>
      </c>
      <c r="O439">
        <v>52.248507784423602</v>
      </c>
    </row>
    <row r="440" spans="1:15">
      <c r="A440">
        <v>439</v>
      </c>
      <c r="B440" t="s">
        <v>1676</v>
      </c>
      <c r="C440" t="s">
        <v>1684</v>
      </c>
      <c r="D440" t="s">
        <v>1695</v>
      </c>
      <c r="E440" t="str" cm="1">
        <f t="array" ref="E440">INDEX(municipalities!B:B, MATCH(D440,municipalities!C:C,0),0)</f>
        <v>GM0150</v>
      </c>
      <c r="G440" t="s">
        <v>4763</v>
      </c>
      <c r="H440" t="s">
        <v>4764</v>
      </c>
      <c r="I440" t="str">
        <f t="shared" si="8"/>
        <v>7411</v>
      </c>
      <c r="J440">
        <v>2012</v>
      </c>
      <c r="K440">
        <v>56375689</v>
      </c>
      <c r="L440" t="s">
        <v>3713</v>
      </c>
      <c r="M440" t="s">
        <v>5508</v>
      </c>
      <c r="N440">
        <v>6.1595646670553004</v>
      </c>
      <c r="O440">
        <v>52.252865491290798</v>
      </c>
    </row>
    <row r="441" spans="1:15">
      <c r="A441">
        <v>440</v>
      </c>
      <c r="B441" t="s">
        <v>1676</v>
      </c>
      <c r="C441" t="s">
        <v>426</v>
      </c>
      <c r="D441" t="s">
        <v>1677</v>
      </c>
      <c r="E441" t="str" cm="1">
        <f t="array" ref="E441">INDEX(municipalities!B:B, MATCH(D441,municipalities!C:C,0),0)</f>
        <v>GM0141</v>
      </c>
      <c r="G441" t="s">
        <v>4765</v>
      </c>
      <c r="H441">
        <v>7611</v>
      </c>
      <c r="I441" t="str">
        <f t="shared" si="8"/>
        <v>7611</v>
      </c>
      <c r="J441">
        <v>2019</v>
      </c>
      <c r="K441" t="s">
        <v>4766</v>
      </c>
      <c r="L441" t="s">
        <v>3713</v>
      </c>
      <c r="M441" t="s">
        <v>5493</v>
      </c>
      <c r="N441">
        <v>6.6277194094622001</v>
      </c>
      <c r="O441">
        <v>52.375838753090299</v>
      </c>
    </row>
    <row r="442" spans="1:15">
      <c r="A442">
        <v>441</v>
      </c>
      <c r="B442" t="s">
        <v>1676</v>
      </c>
      <c r="C442" t="s">
        <v>426</v>
      </c>
      <c r="D442" t="s">
        <v>1713</v>
      </c>
      <c r="E442" t="str" cm="1">
        <f t="array" ref="E442">INDEX(municipalities!B:B, MATCH(D442,municipalities!C:C,0),0)</f>
        <v>GM0153</v>
      </c>
      <c r="F442" t="s">
        <v>4767</v>
      </c>
      <c r="G442" t="s">
        <v>4768</v>
      </c>
      <c r="H442" t="s">
        <v>4769</v>
      </c>
      <c r="I442" t="str">
        <f t="shared" si="8"/>
        <v>7521</v>
      </c>
      <c r="J442">
        <v>2020</v>
      </c>
      <c r="K442" t="s">
        <v>4770</v>
      </c>
      <c r="L442" t="s">
        <v>3713</v>
      </c>
      <c r="M442" t="s">
        <v>5509</v>
      </c>
      <c r="N442">
        <v>6.8520622332404999</v>
      </c>
      <c r="O442">
        <v>52.234249827618498</v>
      </c>
    </row>
    <row r="443" spans="1:15">
      <c r="A443">
        <v>442</v>
      </c>
      <c r="B443" t="s">
        <v>1676</v>
      </c>
      <c r="C443" t="s">
        <v>1684</v>
      </c>
      <c r="D443" t="s">
        <v>1857</v>
      </c>
      <c r="E443" t="str" cm="1">
        <f t="array" ref="E443">INDEX(municipalities!B:B, MATCH(D443,municipalities!C:C,0),0)</f>
        <v>GM0193</v>
      </c>
      <c r="G443" t="s">
        <v>4771</v>
      </c>
      <c r="H443">
        <v>8012</v>
      </c>
      <c r="I443" t="str">
        <f t="shared" si="8"/>
        <v>8012</v>
      </c>
      <c r="J443">
        <v>2020</v>
      </c>
      <c r="K443">
        <v>77437578</v>
      </c>
      <c r="L443" t="s">
        <v>3713</v>
      </c>
      <c r="M443" t="s">
        <v>5510</v>
      </c>
      <c r="N443">
        <v>6.1050172062943</v>
      </c>
      <c r="O443">
        <v>52.505313685027097</v>
      </c>
    </row>
    <row r="444" spans="1:15">
      <c r="A444">
        <v>443</v>
      </c>
      <c r="B444" t="s">
        <v>1862</v>
      </c>
      <c r="C444" t="s">
        <v>1879</v>
      </c>
      <c r="D444" t="s">
        <v>1935</v>
      </c>
      <c r="E444" t="str" cm="1">
        <f t="array" ref="E444">INDEX(municipalities!B:B, MATCH(D444,municipalities!C:C,0),0)</f>
        <v>GM0356</v>
      </c>
      <c r="F444" t="s">
        <v>4772</v>
      </c>
      <c r="G444" t="s">
        <v>4773</v>
      </c>
      <c r="H444" t="s">
        <v>4774</v>
      </c>
      <c r="I444" t="str">
        <f t="shared" si="8"/>
        <v>4133</v>
      </c>
      <c r="J444">
        <v>2014</v>
      </c>
      <c r="K444">
        <v>60329513</v>
      </c>
      <c r="L444" t="s">
        <v>3713</v>
      </c>
      <c r="M444" t="s">
        <v>5511</v>
      </c>
      <c r="N444">
        <v>5.0730480470919996</v>
      </c>
      <c r="O444">
        <v>51.9735653138329</v>
      </c>
    </row>
    <row r="445" spans="1:15">
      <c r="A445">
        <v>444</v>
      </c>
      <c r="B445" t="s">
        <v>1862</v>
      </c>
      <c r="C445" t="s">
        <v>1879</v>
      </c>
      <c r="D445" t="s">
        <v>1990</v>
      </c>
      <c r="E445" t="str" cm="1">
        <f t="array" ref="E445">INDEX(municipalities!B:B, MATCH(D445,municipalities!C:C,0),0)</f>
        <v>GM1961</v>
      </c>
      <c r="F445" t="s">
        <v>4775</v>
      </c>
      <c r="G445" t="s">
        <v>4776</v>
      </c>
      <c r="H445" t="s">
        <v>4777</v>
      </c>
      <c r="I445" t="str">
        <f t="shared" si="8"/>
        <v>4121</v>
      </c>
      <c r="J445">
        <v>2020</v>
      </c>
      <c r="K445">
        <v>78238455</v>
      </c>
      <c r="L445" t="s">
        <v>3713</v>
      </c>
      <c r="M445" t="s">
        <v>5512</v>
      </c>
      <c r="N445">
        <v>5.1517515992982004</v>
      </c>
      <c r="O445">
        <v>51.957093041394799</v>
      </c>
    </row>
    <row r="446" spans="1:15">
      <c r="A446">
        <v>445</v>
      </c>
      <c r="B446" t="s">
        <v>1862</v>
      </c>
      <c r="C446" t="s">
        <v>1879</v>
      </c>
      <c r="D446" t="s">
        <v>1908</v>
      </c>
      <c r="E446" t="str" cm="1">
        <f t="array" ref="E446">INDEX(municipalities!B:B, MATCH(D446,municipalities!C:C,0),0)</f>
        <v>GM0321</v>
      </c>
      <c r="F446" t="s">
        <v>1517</v>
      </c>
      <c r="G446" t="s">
        <v>4778</v>
      </c>
      <c r="H446" t="s">
        <v>4779</v>
      </c>
      <c r="I446" t="str">
        <f t="shared" si="8"/>
        <v>3998</v>
      </c>
      <c r="J446">
        <v>2020</v>
      </c>
      <c r="K446">
        <v>78201616</v>
      </c>
      <c r="L446" t="s">
        <v>3713</v>
      </c>
      <c r="M446" t="s">
        <v>5513</v>
      </c>
      <c r="N446">
        <v>5.1957223861127</v>
      </c>
      <c r="O446">
        <v>51.985344607924603</v>
      </c>
    </row>
    <row r="447" spans="1:15">
      <c r="A447">
        <v>446</v>
      </c>
      <c r="B447" t="s">
        <v>1862</v>
      </c>
      <c r="C447" t="s">
        <v>1879</v>
      </c>
      <c r="D447" t="s">
        <v>1908</v>
      </c>
      <c r="E447" t="str" cm="1">
        <f t="array" ref="E447">INDEX(municipalities!B:B, MATCH(D447,municipalities!C:C,0),0)</f>
        <v>GM0321</v>
      </c>
      <c r="G447" t="s">
        <v>4780</v>
      </c>
      <c r="H447" t="s">
        <v>4781</v>
      </c>
      <c r="I447" t="str">
        <f t="shared" si="8"/>
        <v>3992</v>
      </c>
      <c r="J447">
        <v>2018</v>
      </c>
      <c r="K447">
        <v>73310492</v>
      </c>
      <c r="L447" t="s">
        <v>3713</v>
      </c>
      <c r="M447" t="s">
        <v>5514</v>
      </c>
      <c r="N447">
        <v>5.1429768989733002</v>
      </c>
      <c r="O447">
        <v>52.040037893101101</v>
      </c>
    </row>
    <row r="448" spans="1:15">
      <c r="A448">
        <v>447</v>
      </c>
      <c r="B448" t="s">
        <v>1862</v>
      </c>
      <c r="C448" t="s">
        <v>1879</v>
      </c>
      <c r="D448" t="s">
        <v>1908</v>
      </c>
      <c r="E448" t="str" cm="1">
        <f t="array" ref="E448">INDEX(municipalities!B:B, MATCH(D448,municipalities!C:C,0),0)</f>
        <v>GM0321</v>
      </c>
      <c r="G448" t="s">
        <v>4782</v>
      </c>
      <c r="H448" t="s">
        <v>4783</v>
      </c>
      <c r="I448" t="str">
        <f t="shared" si="8"/>
        <v>3992</v>
      </c>
      <c r="J448">
        <v>2016</v>
      </c>
      <c r="K448">
        <v>66172217</v>
      </c>
      <c r="L448" t="s">
        <v>3713</v>
      </c>
      <c r="M448" t="s">
        <v>5514</v>
      </c>
      <c r="N448">
        <v>5.1429768989733002</v>
      </c>
      <c r="O448">
        <v>52.040037893101101</v>
      </c>
    </row>
    <row r="449" spans="1:15">
      <c r="A449">
        <v>448</v>
      </c>
      <c r="B449" t="s">
        <v>1862</v>
      </c>
      <c r="C449" t="s">
        <v>1879</v>
      </c>
      <c r="D449" t="s">
        <v>1862</v>
      </c>
      <c r="E449" t="str" cm="1">
        <f t="array" ref="E449">INDEX(municipalities!B:B, MATCH(D449,municipalities!C:C,0),0)</f>
        <v>GM0344</v>
      </c>
      <c r="G449" t="s">
        <v>4784</v>
      </c>
      <c r="H449" t="s">
        <v>4785</v>
      </c>
      <c r="I449" t="str">
        <f t="shared" si="8"/>
        <v>3991</v>
      </c>
      <c r="J449">
        <v>1989</v>
      </c>
      <c r="K449">
        <v>30090811</v>
      </c>
      <c r="L449" t="s">
        <v>3713</v>
      </c>
      <c r="M449" t="s">
        <v>5515</v>
      </c>
      <c r="N449">
        <v>5.1607849807772999</v>
      </c>
      <c r="O449">
        <v>52.020146708094501</v>
      </c>
    </row>
    <row r="450" spans="1:15">
      <c r="A450">
        <v>449</v>
      </c>
      <c r="B450" t="s">
        <v>1862</v>
      </c>
      <c r="C450" t="s">
        <v>1879</v>
      </c>
      <c r="D450" t="s">
        <v>1882</v>
      </c>
      <c r="E450" t="str" cm="1">
        <f t="array" ref="E450">INDEX(municipalities!B:B, MATCH(D450,municipalities!C:C,0),0)</f>
        <v>GM0312</v>
      </c>
      <c r="F450" t="s">
        <v>4786</v>
      </c>
      <c r="G450" t="s">
        <v>4787</v>
      </c>
      <c r="H450" t="s">
        <v>4788</v>
      </c>
      <c r="I450" t="str">
        <f t="shared" si="8"/>
        <v>3984</v>
      </c>
      <c r="J450">
        <v>2019</v>
      </c>
      <c r="K450">
        <v>74266179</v>
      </c>
      <c r="L450" t="s">
        <v>3713</v>
      </c>
      <c r="M450" t="s">
        <v>5516</v>
      </c>
      <c r="N450">
        <v>5.2212385584175998</v>
      </c>
      <c r="O450">
        <v>52.046157749456498</v>
      </c>
    </row>
    <row r="451" spans="1:15">
      <c r="A451">
        <v>450</v>
      </c>
      <c r="B451" t="s">
        <v>1862</v>
      </c>
      <c r="C451" t="s">
        <v>1879</v>
      </c>
      <c r="D451" t="s">
        <v>1993</v>
      </c>
      <c r="E451" t="str" cm="1">
        <f t="array" ref="E451">INDEX(municipalities!B:B, MATCH(D451,municipalities!C:C,0),0)</f>
        <v>GM0352</v>
      </c>
      <c r="G451" t="s">
        <v>4789</v>
      </c>
      <c r="H451" t="s">
        <v>4790</v>
      </c>
      <c r="I451" t="str">
        <f t="shared" ref="I451:I514" si="9">LEFT(H451,4)</f>
        <v>3961</v>
      </c>
      <c r="J451">
        <v>2013</v>
      </c>
      <c r="K451">
        <v>57169489</v>
      </c>
      <c r="L451" t="s">
        <v>3713</v>
      </c>
      <c r="M451" t="s">
        <v>5517</v>
      </c>
      <c r="N451">
        <v>5.3067030593810003</v>
      </c>
      <c r="O451">
        <v>51.970652176071901</v>
      </c>
    </row>
    <row r="452" spans="1:15">
      <c r="A452">
        <v>451</v>
      </c>
      <c r="B452" t="s">
        <v>1862</v>
      </c>
      <c r="C452" t="s">
        <v>1879</v>
      </c>
      <c r="D452" t="s">
        <v>1980</v>
      </c>
      <c r="E452" t="str" cm="1">
        <f t="array" ref="E452">INDEX(municipalities!B:B, MATCH(D452,municipalities!C:C,0),0)</f>
        <v>GM1581</v>
      </c>
      <c r="F452" t="s">
        <v>1984</v>
      </c>
      <c r="G452" t="s">
        <v>4791</v>
      </c>
      <c r="H452" t="s">
        <v>4792</v>
      </c>
      <c r="I452" t="str">
        <f t="shared" si="9"/>
        <v>3956</v>
      </c>
      <c r="J452">
        <v>2012</v>
      </c>
      <c r="K452">
        <v>55655475</v>
      </c>
      <c r="L452" t="s">
        <v>3713</v>
      </c>
      <c r="M452" t="s">
        <v>5518</v>
      </c>
      <c r="N452">
        <v>5.4318103791042001</v>
      </c>
      <c r="O452">
        <v>52.022954310574498</v>
      </c>
    </row>
    <row r="453" spans="1:15">
      <c r="A453">
        <v>452</v>
      </c>
      <c r="B453" t="s">
        <v>1862</v>
      </c>
      <c r="C453" t="s">
        <v>1863</v>
      </c>
      <c r="D453" t="s">
        <v>2013</v>
      </c>
      <c r="E453" t="str" cm="1">
        <f t="array" ref="E453">INDEX(municipalities!B:B, MATCH(D453,municipalities!C:C,0),0)</f>
        <v>GM0351</v>
      </c>
      <c r="G453" t="s">
        <v>4793</v>
      </c>
      <c r="H453" t="s">
        <v>4794</v>
      </c>
      <c r="I453" t="str">
        <f t="shared" si="9"/>
        <v>3931</v>
      </c>
      <c r="J453">
        <v>2012</v>
      </c>
      <c r="K453">
        <v>56042353</v>
      </c>
      <c r="L453" t="s">
        <v>3713</v>
      </c>
      <c r="M453" t="s">
        <v>5519</v>
      </c>
      <c r="N453">
        <v>5.4203033814918999</v>
      </c>
      <c r="O453">
        <v>52.082119217005101</v>
      </c>
    </row>
    <row r="454" spans="1:15">
      <c r="A454">
        <v>453</v>
      </c>
      <c r="B454" t="s">
        <v>1862</v>
      </c>
      <c r="C454" t="s">
        <v>391</v>
      </c>
      <c r="D454" t="s">
        <v>1941</v>
      </c>
      <c r="E454" t="str" cm="1">
        <f t="array" ref="E454">INDEX(municipalities!B:B, MATCH(D454,municipalities!C:C,0),0)</f>
        <v>GM0340</v>
      </c>
      <c r="F454" t="s">
        <v>4072</v>
      </c>
      <c r="G454" t="s">
        <v>4795</v>
      </c>
      <c r="H454" t="s">
        <v>4796</v>
      </c>
      <c r="I454" t="str">
        <f t="shared" si="9"/>
        <v>3903</v>
      </c>
      <c r="J454">
        <v>2021</v>
      </c>
      <c r="K454">
        <v>83029532</v>
      </c>
      <c r="L454" t="s">
        <v>3713</v>
      </c>
      <c r="M454" t="s">
        <v>5520</v>
      </c>
      <c r="N454">
        <v>5.5627571893679004</v>
      </c>
      <c r="O454">
        <v>52.0077901139625</v>
      </c>
    </row>
    <row r="455" spans="1:15">
      <c r="A455">
        <v>454</v>
      </c>
      <c r="B455" t="s">
        <v>1862</v>
      </c>
      <c r="C455" t="s">
        <v>1863</v>
      </c>
      <c r="D455" t="s">
        <v>1924</v>
      </c>
      <c r="E455" t="str" cm="1">
        <f t="array" ref="E455">INDEX(municipalities!B:B, MATCH(D455,municipalities!C:C,0),0)</f>
        <v>GM0327</v>
      </c>
      <c r="G455" t="s">
        <v>4797</v>
      </c>
      <c r="H455" t="s">
        <v>4798</v>
      </c>
      <c r="I455" t="str">
        <f t="shared" si="9"/>
        <v>3833</v>
      </c>
      <c r="J455">
        <v>2021</v>
      </c>
      <c r="K455">
        <v>81847882</v>
      </c>
      <c r="L455" t="s">
        <v>3713</v>
      </c>
      <c r="M455" t="s">
        <v>5521</v>
      </c>
      <c r="N455">
        <v>5.4188638649541998</v>
      </c>
      <c r="O455">
        <v>52.130819226013401</v>
      </c>
    </row>
    <row r="456" spans="1:15">
      <c r="A456">
        <v>455</v>
      </c>
      <c r="B456" t="s">
        <v>1862</v>
      </c>
      <c r="C456" t="s">
        <v>1863</v>
      </c>
      <c r="D456" t="s">
        <v>1924</v>
      </c>
      <c r="E456" t="str" cm="1">
        <f t="array" ref="E456">INDEX(municipalities!B:B, MATCH(D456,municipalities!C:C,0),0)</f>
        <v>GM0327</v>
      </c>
      <c r="G456" t="s">
        <v>4799</v>
      </c>
      <c r="H456" t="s">
        <v>4800</v>
      </c>
      <c r="I456" t="str">
        <f t="shared" si="9"/>
        <v>3831</v>
      </c>
      <c r="J456">
        <v>2013</v>
      </c>
      <c r="K456">
        <v>57590850</v>
      </c>
      <c r="L456" t="s">
        <v>3713</v>
      </c>
      <c r="M456" t="s">
        <v>5522</v>
      </c>
      <c r="N456">
        <v>5.4545170438437998</v>
      </c>
      <c r="O456">
        <v>52.121003710011301</v>
      </c>
    </row>
    <row r="457" spans="1:15">
      <c r="A457">
        <v>456</v>
      </c>
      <c r="B457" t="s">
        <v>1862</v>
      </c>
      <c r="C457" t="s">
        <v>1863</v>
      </c>
      <c r="D457" t="s">
        <v>1924</v>
      </c>
      <c r="E457" t="str" cm="1">
        <f t="array" ref="E457">INDEX(municipalities!B:B, MATCH(D457,municipalities!C:C,0),0)</f>
        <v>GM0327</v>
      </c>
      <c r="G457" t="s">
        <v>4801</v>
      </c>
      <c r="H457" t="s">
        <v>4802</v>
      </c>
      <c r="I457" t="str">
        <f t="shared" si="9"/>
        <v>3831</v>
      </c>
      <c r="J457">
        <v>2017</v>
      </c>
      <c r="K457">
        <v>67935451</v>
      </c>
      <c r="L457" t="s">
        <v>3713</v>
      </c>
      <c r="M457" t="s">
        <v>5522</v>
      </c>
      <c r="N457">
        <v>5.4545170438437998</v>
      </c>
      <c r="O457">
        <v>52.121003710011301</v>
      </c>
    </row>
    <row r="458" spans="1:15">
      <c r="A458">
        <v>457</v>
      </c>
      <c r="B458" t="s">
        <v>1862</v>
      </c>
      <c r="C458" t="s">
        <v>1863</v>
      </c>
      <c r="D458" t="s">
        <v>1864</v>
      </c>
      <c r="E458" t="str" cm="1">
        <f t="array" ref="E458">INDEX(municipalities!B:B, MATCH(D458,municipalities!C:C,0),0)</f>
        <v>GM0307</v>
      </c>
      <c r="G458" t="s">
        <v>4803</v>
      </c>
      <c r="H458" t="s">
        <v>4804</v>
      </c>
      <c r="I458" t="str">
        <f t="shared" si="9"/>
        <v>3818</v>
      </c>
      <c r="J458">
        <v>2019</v>
      </c>
      <c r="K458">
        <v>74883534</v>
      </c>
      <c r="L458" t="s">
        <v>3713</v>
      </c>
      <c r="M458" t="s">
        <v>5523</v>
      </c>
      <c r="N458">
        <v>5.3477755922665002</v>
      </c>
      <c r="O458">
        <v>52.133102924913899</v>
      </c>
    </row>
    <row r="459" spans="1:15">
      <c r="A459">
        <v>458</v>
      </c>
      <c r="B459" t="s">
        <v>1862</v>
      </c>
      <c r="C459" t="s">
        <v>1863</v>
      </c>
      <c r="D459" t="s">
        <v>1864</v>
      </c>
      <c r="E459" t="str" cm="1">
        <f t="array" ref="E459">INDEX(municipalities!B:B, MATCH(D459,municipalities!C:C,0),0)</f>
        <v>GM0307</v>
      </c>
      <c r="G459" t="s">
        <v>4805</v>
      </c>
      <c r="H459" t="s">
        <v>4806</v>
      </c>
      <c r="I459" t="str">
        <f t="shared" si="9"/>
        <v>3816</v>
      </c>
      <c r="J459">
        <v>2017</v>
      </c>
      <c r="K459">
        <v>69515212</v>
      </c>
      <c r="L459" t="s">
        <v>3713</v>
      </c>
      <c r="M459" t="s">
        <v>5524</v>
      </c>
      <c r="N459">
        <v>5.4180659541368996</v>
      </c>
      <c r="O459">
        <v>52.155960268341097</v>
      </c>
    </row>
    <row r="460" spans="1:15">
      <c r="A460">
        <v>459</v>
      </c>
      <c r="B460" t="s">
        <v>1862</v>
      </c>
      <c r="C460" t="s">
        <v>1863</v>
      </c>
      <c r="D460" t="s">
        <v>1864</v>
      </c>
      <c r="E460" t="str" cm="1">
        <f t="array" ref="E460">INDEX(municipalities!B:B, MATCH(D460,municipalities!C:C,0),0)</f>
        <v>GM0307</v>
      </c>
      <c r="G460" t="s">
        <v>4807</v>
      </c>
      <c r="H460" t="s">
        <v>4808</v>
      </c>
      <c r="I460" t="str">
        <f t="shared" si="9"/>
        <v>3813</v>
      </c>
      <c r="J460">
        <v>2020</v>
      </c>
      <c r="K460">
        <v>80704360</v>
      </c>
      <c r="L460" t="s">
        <v>3713</v>
      </c>
      <c r="M460" t="s">
        <v>5525</v>
      </c>
      <c r="N460">
        <v>5.3851835971137003</v>
      </c>
      <c r="O460">
        <v>52.169970605917698</v>
      </c>
    </row>
    <row r="461" spans="1:15">
      <c r="A461">
        <v>460</v>
      </c>
      <c r="B461" t="s">
        <v>1862</v>
      </c>
      <c r="C461" t="s">
        <v>1863</v>
      </c>
      <c r="D461" t="s">
        <v>1864</v>
      </c>
      <c r="E461" t="str" cm="1">
        <f t="array" ref="E461">INDEX(municipalities!B:B, MATCH(D461,municipalities!C:C,0),0)</f>
        <v>GM0307</v>
      </c>
      <c r="G461" t="s">
        <v>4809</v>
      </c>
      <c r="H461" t="s">
        <v>4810</v>
      </c>
      <c r="I461" t="str">
        <f t="shared" si="9"/>
        <v>3812</v>
      </c>
      <c r="J461">
        <v>2011</v>
      </c>
      <c r="K461">
        <v>52163466</v>
      </c>
      <c r="L461" t="s">
        <v>3713</v>
      </c>
      <c r="M461" t="s">
        <v>5526</v>
      </c>
      <c r="N461">
        <v>5.3624674705785997</v>
      </c>
      <c r="O461">
        <v>52.163324857800802</v>
      </c>
    </row>
    <row r="462" spans="1:15">
      <c r="A462">
        <v>461</v>
      </c>
      <c r="B462" t="s">
        <v>1862</v>
      </c>
      <c r="C462" t="s">
        <v>1863</v>
      </c>
      <c r="D462" t="s">
        <v>2739</v>
      </c>
      <c r="E462" t="str" cm="1">
        <f t="array" ref="E462">INDEX(municipalities!B:B, MATCH(D462,municipalities!C:C,0),0)</f>
        <v>GM0342</v>
      </c>
      <c r="G462" t="s">
        <v>4811</v>
      </c>
      <c r="H462" t="s">
        <v>4812</v>
      </c>
      <c r="I462" t="str">
        <f t="shared" si="9"/>
        <v>3764</v>
      </c>
      <c r="J462">
        <v>2022</v>
      </c>
      <c r="K462">
        <v>87640104</v>
      </c>
      <c r="L462" t="s">
        <v>3713</v>
      </c>
      <c r="M462" t="s">
        <v>5527</v>
      </c>
      <c r="N462">
        <v>5.3110429541588999</v>
      </c>
      <c r="O462">
        <v>52.182694545382603</v>
      </c>
    </row>
    <row r="463" spans="1:15">
      <c r="A463">
        <v>462</v>
      </c>
      <c r="B463" t="s">
        <v>1862</v>
      </c>
      <c r="C463" t="s">
        <v>1879</v>
      </c>
      <c r="D463" t="s">
        <v>2739</v>
      </c>
      <c r="E463" t="str" cm="1">
        <f t="array" ref="E463">INDEX(municipalities!B:B, MATCH(D463,municipalities!C:C,0),0)</f>
        <v>GM0342</v>
      </c>
      <c r="G463" t="s">
        <v>4813</v>
      </c>
      <c r="H463" t="s">
        <v>4814</v>
      </c>
      <c r="I463" t="str">
        <f t="shared" si="9"/>
        <v>3762</v>
      </c>
      <c r="J463">
        <v>2021</v>
      </c>
      <c r="K463">
        <v>84576529</v>
      </c>
      <c r="L463" t="s">
        <v>3713</v>
      </c>
      <c r="M463" t="s">
        <v>5528</v>
      </c>
      <c r="N463">
        <v>5.2782723479479001</v>
      </c>
      <c r="O463">
        <v>52.181060125008102</v>
      </c>
    </row>
    <row r="464" spans="1:15">
      <c r="A464">
        <v>463</v>
      </c>
      <c r="B464" t="s">
        <v>1862</v>
      </c>
      <c r="C464" t="s">
        <v>1863</v>
      </c>
      <c r="D464" t="s">
        <v>2729</v>
      </c>
      <c r="E464" t="str" cm="1">
        <f t="array" ref="E464">INDEX(municipalities!B:B, MATCH(D464,municipalities!C:C,0),0)</f>
        <v>GM0317</v>
      </c>
      <c r="G464" t="s">
        <v>4815</v>
      </c>
      <c r="H464" t="s">
        <v>4816</v>
      </c>
      <c r="I464" t="str">
        <f t="shared" si="9"/>
        <v>3755</v>
      </c>
      <c r="J464">
        <v>2016</v>
      </c>
      <c r="K464">
        <v>65321499</v>
      </c>
      <c r="L464" t="s">
        <v>3713</v>
      </c>
      <c r="M464" t="s">
        <v>5529</v>
      </c>
      <c r="N464">
        <v>5.2796662614398002</v>
      </c>
      <c r="O464">
        <v>52.249883321023901</v>
      </c>
    </row>
    <row r="465" spans="1:15">
      <c r="A465">
        <v>464</v>
      </c>
      <c r="B465" t="s">
        <v>1862</v>
      </c>
      <c r="C465" t="s">
        <v>1863</v>
      </c>
      <c r="D465" t="s">
        <v>1876</v>
      </c>
      <c r="E465" t="str" cm="1">
        <f t="array" ref="E465">INDEX(municipalities!B:B, MATCH(D465,municipalities!C:C,0),0)</f>
        <v>GM0308</v>
      </c>
      <c r="G465" t="s">
        <v>4817</v>
      </c>
      <c r="H465" t="s">
        <v>4818</v>
      </c>
      <c r="I465" t="str">
        <f t="shared" si="9"/>
        <v>3743</v>
      </c>
      <c r="J465">
        <v>2021</v>
      </c>
      <c r="K465">
        <v>81632746</v>
      </c>
      <c r="L465" t="s">
        <v>3713</v>
      </c>
      <c r="M465" t="s">
        <v>5530</v>
      </c>
      <c r="N465">
        <v>5.2802794256523002</v>
      </c>
      <c r="O465">
        <v>52.206930030811598</v>
      </c>
    </row>
    <row r="466" spans="1:15">
      <c r="A466">
        <v>465</v>
      </c>
      <c r="B466" t="s">
        <v>1862</v>
      </c>
      <c r="C466" t="s">
        <v>1863</v>
      </c>
      <c r="D466" t="s">
        <v>1876</v>
      </c>
      <c r="E466" t="str" cm="1">
        <f t="array" ref="E466">INDEX(municipalities!B:B, MATCH(D466,municipalities!C:C,0),0)</f>
        <v>GM0308</v>
      </c>
      <c r="G466" t="s">
        <v>4819</v>
      </c>
      <c r="H466" t="s">
        <v>4820</v>
      </c>
      <c r="I466" t="str">
        <f t="shared" si="9"/>
        <v>3741</v>
      </c>
      <c r="J466">
        <v>2014</v>
      </c>
      <c r="K466">
        <v>59714069</v>
      </c>
      <c r="L466" t="s">
        <v>3713</v>
      </c>
      <c r="M466" t="s">
        <v>5531</v>
      </c>
      <c r="N466">
        <v>5.3061176057191997</v>
      </c>
      <c r="O466">
        <v>52.220080961133299</v>
      </c>
    </row>
    <row r="467" spans="1:15">
      <c r="A467">
        <v>466</v>
      </c>
      <c r="B467" t="s">
        <v>1862</v>
      </c>
      <c r="C467" t="s">
        <v>1879</v>
      </c>
      <c r="D467" t="s">
        <v>1891</v>
      </c>
      <c r="E467" t="str" cm="1">
        <f t="array" ref="E467">INDEX(municipalities!B:B, MATCH(D467,municipalities!C:C,0),0)</f>
        <v>GM0310</v>
      </c>
      <c r="G467" t="s">
        <v>4821</v>
      </c>
      <c r="H467" t="s">
        <v>4822</v>
      </c>
      <c r="I467" t="str">
        <f t="shared" si="9"/>
        <v>3723</v>
      </c>
      <c r="J467">
        <v>2013</v>
      </c>
      <c r="K467">
        <v>58448748</v>
      </c>
      <c r="L467" t="s">
        <v>3713</v>
      </c>
      <c r="M467" t="s">
        <v>5532</v>
      </c>
      <c r="N467">
        <v>5.2086319121695004</v>
      </c>
      <c r="O467">
        <v>52.149279295184499</v>
      </c>
    </row>
    <row r="468" spans="1:15">
      <c r="A468">
        <v>467</v>
      </c>
      <c r="B468" t="s">
        <v>1862</v>
      </c>
      <c r="C468" t="s">
        <v>1879</v>
      </c>
      <c r="D468" t="s">
        <v>2018</v>
      </c>
      <c r="E468" t="str" cm="1">
        <f t="array" ref="E468">INDEX(municipalities!B:B, MATCH(D468,municipalities!C:C,0),0)</f>
        <v>GM0355</v>
      </c>
      <c r="G468" t="s">
        <v>4823</v>
      </c>
      <c r="H468" t="s">
        <v>4824</v>
      </c>
      <c r="I468" t="str">
        <f t="shared" si="9"/>
        <v>3706</v>
      </c>
      <c r="J468">
        <v>2019</v>
      </c>
      <c r="K468">
        <v>75994402</v>
      </c>
      <c r="L468" t="s">
        <v>3713</v>
      </c>
      <c r="M468" t="s">
        <v>5533</v>
      </c>
      <c r="N468">
        <v>5.2256272956889003</v>
      </c>
      <c r="O468">
        <v>52.102537057656697</v>
      </c>
    </row>
    <row r="469" spans="1:15">
      <c r="A469">
        <v>468</v>
      </c>
      <c r="B469" t="s">
        <v>1862</v>
      </c>
      <c r="C469" t="s">
        <v>1879</v>
      </c>
      <c r="D469" t="s">
        <v>2018</v>
      </c>
      <c r="E469" t="str" cm="1">
        <f t="array" ref="E469">INDEX(municipalities!B:B, MATCH(D469,municipalities!C:C,0),0)</f>
        <v>GM0355</v>
      </c>
      <c r="G469" t="s">
        <v>4825</v>
      </c>
      <c r="H469" t="s">
        <v>4826</v>
      </c>
      <c r="I469" t="str">
        <f t="shared" si="9"/>
        <v>3701</v>
      </c>
      <c r="J469">
        <v>2016</v>
      </c>
      <c r="K469">
        <v>65959523</v>
      </c>
      <c r="L469" t="s">
        <v>3713</v>
      </c>
      <c r="M469" t="s">
        <v>5534</v>
      </c>
      <c r="N469">
        <v>5.2467408940093998</v>
      </c>
      <c r="O469">
        <v>52.085733921714002</v>
      </c>
    </row>
    <row r="470" spans="1:15">
      <c r="A470">
        <v>469</v>
      </c>
      <c r="B470" t="s">
        <v>1862</v>
      </c>
      <c r="C470" t="s">
        <v>1879</v>
      </c>
      <c r="D470" t="s">
        <v>1897</v>
      </c>
      <c r="E470" t="str" cm="1">
        <f t="array" ref="E470">INDEX(municipalities!B:B, MATCH(D470,municipalities!C:C,0),0)</f>
        <v>GM0736</v>
      </c>
      <c r="F470" t="s">
        <v>1903</v>
      </c>
      <c r="G470" t="s">
        <v>4827</v>
      </c>
      <c r="H470" t="s">
        <v>4828</v>
      </c>
      <c r="I470" t="str">
        <f t="shared" si="9"/>
        <v>3648</v>
      </c>
      <c r="J470">
        <v>1990</v>
      </c>
      <c r="K470">
        <v>30099791</v>
      </c>
      <c r="L470" t="s">
        <v>3713</v>
      </c>
      <c r="M470" t="s">
        <v>5535</v>
      </c>
      <c r="N470">
        <v>4.8967980590011004</v>
      </c>
      <c r="O470">
        <v>52.184659052110497</v>
      </c>
    </row>
    <row r="471" spans="1:15">
      <c r="A471">
        <v>470</v>
      </c>
      <c r="B471" t="s">
        <v>1862</v>
      </c>
      <c r="C471" t="s">
        <v>1879</v>
      </c>
      <c r="D471" t="s">
        <v>1945</v>
      </c>
      <c r="E471" t="str" cm="1">
        <f t="array" ref="E471">INDEX(municipalities!B:B, MATCH(D471,municipalities!C:C,0),0)</f>
        <v>GM1904</v>
      </c>
      <c r="F471" t="s">
        <v>1948</v>
      </c>
      <c r="G471" t="s">
        <v>4829</v>
      </c>
      <c r="H471" t="s">
        <v>4830</v>
      </c>
      <c r="I471" t="str">
        <f t="shared" si="9"/>
        <v>3621</v>
      </c>
      <c r="J471">
        <v>2018</v>
      </c>
      <c r="K471">
        <v>71185968</v>
      </c>
      <c r="L471" t="s">
        <v>3713</v>
      </c>
      <c r="M471" t="s">
        <v>5536</v>
      </c>
      <c r="N471">
        <v>4.9994785909662003</v>
      </c>
      <c r="O471">
        <v>52.168038380830801</v>
      </c>
    </row>
    <row r="472" spans="1:15">
      <c r="A472">
        <v>471</v>
      </c>
      <c r="B472" t="s">
        <v>1862</v>
      </c>
      <c r="C472" t="s">
        <v>1879</v>
      </c>
      <c r="D472" t="s">
        <v>1945</v>
      </c>
      <c r="E472" t="str" cm="1">
        <f t="array" ref="E472">INDEX(municipalities!B:B, MATCH(D472,municipalities!C:C,0),0)</f>
        <v>GM1904</v>
      </c>
      <c r="F472" t="s">
        <v>4831</v>
      </c>
      <c r="G472" t="s">
        <v>4832</v>
      </c>
      <c r="H472" t="s">
        <v>4833</v>
      </c>
      <c r="I472" t="str">
        <f t="shared" si="9"/>
        <v>3607</v>
      </c>
      <c r="J472">
        <v>2013</v>
      </c>
      <c r="K472">
        <v>57104956</v>
      </c>
      <c r="L472" t="s">
        <v>3713</v>
      </c>
      <c r="M472" t="s">
        <v>5537</v>
      </c>
      <c r="N472">
        <v>5.0174604336747999</v>
      </c>
      <c r="O472">
        <v>52.1348680394102</v>
      </c>
    </row>
    <row r="473" spans="1:15">
      <c r="A473">
        <v>472</v>
      </c>
      <c r="B473" t="s">
        <v>1862</v>
      </c>
      <c r="C473" t="s">
        <v>1879</v>
      </c>
      <c r="D473" t="s">
        <v>1862</v>
      </c>
      <c r="E473" t="str" cm="1">
        <f t="array" ref="E473">INDEX(municipalities!B:B, MATCH(D473,municipalities!C:C,0),0)</f>
        <v>GM0344</v>
      </c>
      <c r="G473" t="s">
        <v>4834</v>
      </c>
      <c r="H473" t="s">
        <v>4835</v>
      </c>
      <c r="I473" t="str">
        <f t="shared" si="9"/>
        <v>3583</v>
      </c>
      <c r="J473">
        <v>2010</v>
      </c>
      <c r="K473">
        <v>50985914</v>
      </c>
      <c r="L473" t="s">
        <v>3713</v>
      </c>
      <c r="M473" t="s">
        <v>5538</v>
      </c>
      <c r="N473">
        <v>5.1436077472181996</v>
      </c>
      <c r="O473">
        <v>52.087013734335301</v>
      </c>
    </row>
    <row r="474" spans="1:15">
      <c r="A474">
        <v>473</v>
      </c>
      <c r="B474" t="s">
        <v>1862</v>
      </c>
      <c r="C474" t="s">
        <v>1879</v>
      </c>
      <c r="D474" t="s">
        <v>1862</v>
      </c>
      <c r="E474" t="str" cm="1">
        <f t="array" ref="E474">INDEX(municipalities!B:B, MATCH(D474,municipalities!C:C,0),0)</f>
        <v>GM0344</v>
      </c>
      <c r="G474" t="s">
        <v>4836</v>
      </c>
      <c r="H474" t="s">
        <v>4837</v>
      </c>
      <c r="I474" t="str">
        <f t="shared" si="9"/>
        <v>3573</v>
      </c>
      <c r="J474">
        <v>2021</v>
      </c>
      <c r="K474">
        <v>83061436</v>
      </c>
      <c r="L474" t="s">
        <v>3713</v>
      </c>
      <c r="M474" t="s">
        <v>5539</v>
      </c>
      <c r="N474">
        <v>5.1483673391062004</v>
      </c>
      <c r="O474">
        <v>52.104391756664</v>
      </c>
    </row>
    <row r="475" spans="1:15">
      <c r="A475">
        <v>474</v>
      </c>
      <c r="B475" t="s">
        <v>1862</v>
      </c>
      <c r="C475" t="s">
        <v>1879</v>
      </c>
      <c r="D475" t="s">
        <v>1862</v>
      </c>
      <c r="E475" t="str" cm="1">
        <f t="array" ref="E475">INDEX(municipalities!B:B, MATCH(D475,municipalities!C:C,0),0)</f>
        <v>GM0344</v>
      </c>
      <c r="G475" t="s">
        <v>4838</v>
      </c>
      <c r="H475" t="s">
        <v>4839</v>
      </c>
      <c r="I475" t="str">
        <f t="shared" si="9"/>
        <v>3544</v>
      </c>
      <c r="J475">
        <v>2018</v>
      </c>
      <c r="K475">
        <v>72728337</v>
      </c>
      <c r="L475" t="s">
        <v>3713</v>
      </c>
      <c r="M475" t="s">
        <v>5540</v>
      </c>
      <c r="N475">
        <v>5.0519027613929</v>
      </c>
      <c r="O475">
        <v>52.091707333547802</v>
      </c>
    </row>
    <row r="476" spans="1:15">
      <c r="A476">
        <v>475</v>
      </c>
      <c r="B476" t="s">
        <v>1862</v>
      </c>
      <c r="C476" t="s">
        <v>1879</v>
      </c>
      <c r="D476" t="s">
        <v>1862</v>
      </c>
      <c r="E476" t="str" cm="1">
        <f t="array" ref="E476">INDEX(municipalities!B:B, MATCH(D476,municipalities!C:C,0),0)</f>
        <v>GM0344</v>
      </c>
      <c r="G476" t="s">
        <v>4840</v>
      </c>
      <c r="H476" t="s">
        <v>4841</v>
      </c>
      <c r="I476" t="str">
        <f t="shared" si="9"/>
        <v>3533</v>
      </c>
      <c r="J476">
        <v>2021</v>
      </c>
      <c r="K476">
        <v>82136904</v>
      </c>
      <c r="L476" t="s">
        <v>3713</v>
      </c>
      <c r="M476" t="s">
        <v>5541</v>
      </c>
      <c r="N476">
        <v>5.0857477085200999</v>
      </c>
      <c r="O476">
        <v>52.086531415485403</v>
      </c>
    </row>
    <row r="477" spans="1:15">
      <c r="A477">
        <v>476</v>
      </c>
      <c r="B477" t="s">
        <v>1862</v>
      </c>
      <c r="C477" t="s">
        <v>1879</v>
      </c>
      <c r="D477" t="s">
        <v>2004</v>
      </c>
      <c r="E477" t="str" cm="1">
        <f t="array" ref="E477">INDEX(municipalities!B:B, MATCH(D477,municipalities!C:C,0),0)</f>
        <v>GM0632</v>
      </c>
      <c r="F477" t="s">
        <v>4842</v>
      </c>
      <c r="G477" t="s">
        <v>4843</v>
      </c>
      <c r="H477" t="s">
        <v>4844</v>
      </c>
      <c r="I477" t="str">
        <f t="shared" si="9"/>
        <v>3466</v>
      </c>
      <c r="J477">
        <v>2020</v>
      </c>
      <c r="K477" t="s">
        <v>4845</v>
      </c>
      <c r="L477" t="s">
        <v>3713</v>
      </c>
      <c r="M477" t="s">
        <v>5542</v>
      </c>
      <c r="N477">
        <v>4.8280569382338001</v>
      </c>
      <c r="O477">
        <v>52.056008340787102</v>
      </c>
    </row>
    <row r="478" spans="1:15">
      <c r="A478">
        <v>477</v>
      </c>
      <c r="B478" t="s">
        <v>1862</v>
      </c>
      <c r="C478" t="s">
        <v>1879</v>
      </c>
      <c r="D478" t="s">
        <v>1935</v>
      </c>
      <c r="E478" t="str" cm="1">
        <f t="array" ref="E478">INDEX(municipalities!B:B, MATCH(D478,municipalities!C:C,0),0)</f>
        <v>GM0356</v>
      </c>
      <c r="G478" t="s">
        <v>4846</v>
      </c>
      <c r="H478" t="s">
        <v>4847</v>
      </c>
      <c r="I478" t="str">
        <f t="shared" si="9"/>
        <v>3438</v>
      </c>
      <c r="J478">
        <v>2015</v>
      </c>
      <c r="K478">
        <v>64840794</v>
      </c>
      <c r="L478" t="s">
        <v>3713</v>
      </c>
      <c r="M478" t="s">
        <v>5543</v>
      </c>
      <c r="N478">
        <v>5.0917914976683996</v>
      </c>
      <c r="O478">
        <v>52.048595470096302</v>
      </c>
    </row>
    <row r="479" spans="1:15">
      <c r="A479">
        <v>478</v>
      </c>
      <c r="B479" t="s">
        <v>1862</v>
      </c>
      <c r="C479" t="s">
        <v>1879</v>
      </c>
      <c r="D479" t="s">
        <v>4848</v>
      </c>
      <c r="E479" t="str" cm="1">
        <f t="array" ref="E479">INDEX(municipalities!B:B, MATCH(D479,municipalities!C:C,0),0)</f>
        <v>GM0589</v>
      </c>
      <c r="G479" t="s">
        <v>4849</v>
      </c>
      <c r="H479" t="s">
        <v>4850</v>
      </c>
      <c r="I479" t="str">
        <f t="shared" si="9"/>
        <v>3421</v>
      </c>
      <c r="J479">
        <v>2013</v>
      </c>
      <c r="K479">
        <v>58230955</v>
      </c>
      <c r="L479" t="s">
        <v>3713</v>
      </c>
      <c r="M479" t="s">
        <v>5544</v>
      </c>
      <c r="N479">
        <v>4.8601563363898004</v>
      </c>
      <c r="O479">
        <v>52.017811372390199</v>
      </c>
    </row>
    <row r="480" spans="1:15">
      <c r="A480">
        <v>479</v>
      </c>
      <c r="B480" t="s">
        <v>1862</v>
      </c>
      <c r="C480" t="s">
        <v>1879</v>
      </c>
      <c r="D480" t="s">
        <v>4851</v>
      </c>
      <c r="E480" t="str" cm="1">
        <f t="array" ref="E480">INDEX(municipalities!B:B, MATCH(D480,municipalities!C:C,0),0)</f>
        <v>GM0335</v>
      </c>
      <c r="G480" t="s">
        <v>4852</v>
      </c>
      <c r="H480" t="s">
        <v>4853</v>
      </c>
      <c r="I480" t="str">
        <f t="shared" si="9"/>
        <v>3417</v>
      </c>
      <c r="J480">
        <v>2018</v>
      </c>
      <c r="K480">
        <v>73171719</v>
      </c>
      <c r="L480" t="s">
        <v>3713</v>
      </c>
      <c r="M480" t="s">
        <v>5545</v>
      </c>
      <c r="N480">
        <v>4.9557799109584</v>
      </c>
      <c r="O480">
        <v>52.043402030696903</v>
      </c>
    </row>
    <row r="481" spans="1:15">
      <c r="A481">
        <v>480</v>
      </c>
      <c r="B481" t="s">
        <v>1862</v>
      </c>
      <c r="C481" t="s">
        <v>1879</v>
      </c>
      <c r="D481" t="s">
        <v>3610</v>
      </c>
      <c r="E481" t="str" cm="1">
        <f t="array" ref="E481">INDEX(municipalities!B:B, MATCH(D481,municipalities!C:C,0),0)</f>
        <v>GM0331</v>
      </c>
      <c r="F481" t="s">
        <v>4854</v>
      </c>
      <c r="G481" t="s">
        <v>4855</v>
      </c>
      <c r="H481" t="s">
        <v>4856</v>
      </c>
      <c r="I481" t="str">
        <f t="shared" si="9"/>
        <v>3413</v>
      </c>
      <c r="J481">
        <v>2017</v>
      </c>
      <c r="K481">
        <v>70275106</v>
      </c>
      <c r="L481" t="s">
        <v>3713</v>
      </c>
      <c r="M481" t="s">
        <v>5546</v>
      </c>
      <c r="N481">
        <v>4.9769574265648</v>
      </c>
      <c r="O481">
        <v>51.971705935319903</v>
      </c>
    </row>
    <row r="482" spans="1:15">
      <c r="A482">
        <v>481</v>
      </c>
      <c r="B482" t="s">
        <v>1862</v>
      </c>
      <c r="C482" t="s">
        <v>1879</v>
      </c>
      <c r="D482" t="s">
        <v>4851</v>
      </c>
      <c r="E482" t="str" cm="1">
        <f t="array" ref="E482">INDEX(municipalities!B:B, MATCH(D482,municipalities!C:C,0),0)</f>
        <v>GM0335</v>
      </c>
      <c r="F482" t="s">
        <v>4857</v>
      </c>
      <c r="G482" t="s">
        <v>4858</v>
      </c>
      <c r="H482" t="s">
        <v>4859</v>
      </c>
      <c r="I482" t="str">
        <f t="shared" si="9"/>
        <v>3411</v>
      </c>
      <c r="J482">
        <v>2020</v>
      </c>
      <c r="K482">
        <v>77994205</v>
      </c>
      <c r="L482" t="s">
        <v>3713</v>
      </c>
      <c r="M482" t="s">
        <v>5547</v>
      </c>
      <c r="N482">
        <v>4.9346929616991</v>
      </c>
      <c r="O482">
        <v>51.972784551930197</v>
      </c>
    </row>
    <row r="483" spans="1:15">
      <c r="A483">
        <v>482</v>
      </c>
      <c r="B483" t="s">
        <v>1862</v>
      </c>
      <c r="C483" t="s">
        <v>1879</v>
      </c>
      <c r="D483" t="s">
        <v>1897</v>
      </c>
      <c r="E483" t="str" cm="1">
        <f t="array" ref="E483">INDEX(municipalities!B:B, MATCH(D483,municipalities!C:C,0),0)</f>
        <v>GM0736</v>
      </c>
      <c r="F483" t="s">
        <v>4860</v>
      </c>
      <c r="G483" t="s">
        <v>4861</v>
      </c>
      <c r="H483" t="s">
        <v>4862</v>
      </c>
      <c r="I483" t="str">
        <f t="shared" si="9"/>
        <v>1427</v>
      </c>
      <c r="J483">
        <v>2019</v>
      </c>
      <c r="K483">
        <v>76004147</v>
      </c>
      <c r="L483" t="s">
        <v>3713</v>
      </c>
      <c r="M483" t="s">
        <v>5548</v>
      </c>
      <c r="N483">
        <v>4.8397431431687004</v>
      </c>
      <c r="O483">
        <v>52.233032938258603</v>
      </c>
    </row>
    <row r="484" spans="1:15">
      <c r="A484">
        <v>483</v>
      </c>
      <c r="B484" t="s">
        <v>1862</v>
      </c>
      <c r="C484" t="s">
        <v>1879</v>
      </c>
      <c r="D484" t="s">
        <v>1897</v>
      </c>
      <c r="E484" t="str" cm="1">
        <f t="array" ref="E484">INDEX(municipalities!B:B, MATCH(D484,municipalities!C:C,0),0)</f>
        <v>GM0736</v>
      </c>
      <c r="G484" t="s">
        <v>4863</v>
      </c>
      <c r="H484" t="s">
        <v>4864</v>
      </c>
      <c r="I484" t="str">
        <f t="shared" si="9"/>
        <v>1391</v>
      </c>
      <c r="J484">
        <v>2019</v>
      </c>
      <c r="K484">
        <v>73767549</v>
      </c>
      <c r="L484" t="s">
        <v>3713</v>
      </c>
      <c r="M484" t="s">
        <v>5549</v>
      </c>
      <c r="N484">
        <v>4.9737829514153997</v>
      </c>
      <c r="O484">
        <v>52.2710781630472</v>
      </c>
    </row>
    <row r="485" spans="1:15">
      <c r="A485">
        <v>484</v>
      </c>
      <c r="B485" t="s">
        <v>1862</v>
      </c>
      <c r="C485" t="s">
        <v>1879</v>
      </c>
      <c r="D485" t="s">
        <v>2739</v>
      </c>
      <c r="E485" t="str" cm="1">
        <f t="array" ref="E485">INDEX(municipalities!B:B, MATCH(D485,municipalities!C:C,0),0)</f>
        <v>GM0342</v>
      </c>
      <c r="G485" t="s">
        <v>4865</v>
      </c>
      <c r="H485">
        <v>3766</v>
      </c>
      <c r="I485" t="str">
        <f t="shared" si="9"/>
        <v>3766</v>
      </c>
      <c r="J485">
        <v>2016</v>
      </c>
      <c r="K485">
        <v>65016092</v>
      </c>
      <c r="L485" t="s">
        <v>3713</v>
      </c>
      <c r="M485" t="s">
        <v>5550</v>
      </c>
      <c r="N485">
        <v>5.2726343012457004</v>
      </c>
      <c r="O485">
        <v>52.159445078290901</v>
      </c>
    </row>
    <row r="486" spans="1:15">
      <c r="A486">
        <v>485</v>
      </c>
      <c r="B486" t="s">
        <v>2023</v>
      </c>
      <c r="C486" t="s">
        <v>2023</v>
      </c>
      <c r="D486" t="s">
        <v>2102</v>
      </c>
      <c r="E486" t="str" cm="1">
        <f t="array" ref="E486">INDEX(municipalities!B:B, MATCH(D486,municipalities!C:C,0),0)</f>
        <v>GM0715</v>
      </c>
      <c r="F486" t="s">
        <v>2104</v>
      </c>
      <c r="G486" t="s">
        <v>4866</v>
      </c>
      <c r="H486" t="s">
        <v>4867</v>
      </c>
      <c r="I486" t="str">
        <f t="shared" si="9"/>
        <v>4543</v>
      </c>
      <c r="J486">
        <v>2017</v>
      </c>
      <c r="K486">
        <v>70070946</v>
      </c>
      <c r="L486" t="s">
        <v>3713</v>
      </c>
      <c r="M486" t="s">
        <v>5551</v>
      </c>
      <c r="N486">
        <v>3.9202408233002002</v>
      </c>
      <c r="O486">
        <v>51.328643589776597</v>
      </c>
    </row>
    <row r="487" spans="1:15">
      <c r="A487">
        <v>486</v>
      </c>
      <c r="B487" t="s">
        <v>2023</v>
      </c>
      <c r="C487" t="s">
        <v>2023</v>
      </c>
      <c r="D487" t="s">
        <v>2122</v>
      </c>
      <c r="E487" t="str" cm="1">
        <f t="array" ref="E487">INDEX(municipalities!B:B, MATCH(D487,municipalities!C:C,0),0)</f>
        <v>GM0718</v>
      </c>
      <c r="F487" t="s">
        <v>4868</v>
      </c>
      <c r="G487" t="s">
        <v>4869</v>
      </c>
      <c r="H487" t="s">
        <v>4870</v>
      </c>
      <c r="I487" t="str">
        <f t="shared" si="9"/>
        <v>4542</v>
      </c>
      <c r="J487">
        <v>2022</v>
      </c>
      <c r="K487">
        <v>86225693</v>
      </c>
      <c r="L487" t="s">
        <v>3713</v>
      </c>
      <c r="M487" t="s">
        <v>5552</v>
      </c>
      <c r="N487">
        <v>3.7747486016015999</v>
      </c>
      <c r="O487">
        <v>51.319526539713003</v>
      </c>
    </row>
    <row r="488" spans="1:15">
      <c r="A488">
        <v>487</v>
      </c>
      <c r="B488" t="s">
        <v>2023</v>
      </c>
      <c r="C488" t="s">
        <v>2023</v>
      </c>
      <c r="D488" t="s">
        <v>2064</v>
      </c>
      <c r="E488" t="str" cm="1">
        <f t="array" ref="E488">INDEX(municipalities!B:B, MATCH(D488,municipalities!C:C,0),0)</f>
        <v>GM1695</v>
      </c>
      <c r="F488" t="s">
        <v>4871</v>
      </c>
      <c r="G488" t="s">
        <v>4872</v>
      </c>
      <c r="H488" t="s">
        <v>4873</v>
      </c>
      <c r="I488" t="str">
        <f t="shared" si="9"/>
        <v>4494</v>
      </c>
      <c r="J488">
        <v>2013</v>
      </c>
      <c r="K488">
        <v>57218331</v>
      </c>
      <c r="L488" t="s">
        <v>3713</v>
      </c>
      <c r="M488" t="s">
        <v>5553</v>
      </c>
      <c r="N488">
        <v>3.7575888901373</v>
      </c>
      <c r="O488">
        <v>51.563292551469203</v>
      </c>
    </row>
    <row r="489" spans="1:15">
      <c r="A489">
        <v>488</v>
      </c>
      <c r="B489" t="s">
        <v>2023</v>
      </c>
      <c r="C489" t="s">
        <v>2023</v>
      </c>
      <c r="D489" t="s">
        <v>2037</v>
      </c>
      <c r="E489" t="str" cm="1">
        <f t="array" ref="E489">INDEX(municipalities!B:B, MATCH(D489,municipalities!C:C,0),0)</f>
        <v>GM0664</v>
      </c>
      <c r="G489" t="s">
        <v>4874</v>
      </c>
      <c r="H489" t="s">
        <v>4875</v>
      </c>
      <c r="I489" t="str">
        <f t="shared" si="9"/>
        <v>4464</v>
      </c>
      <c r="J489">
        <v>2019</v>
      </c>
      <c r="K489">
        <v>74246976</v>
      </c>
      <c r="L489" t="s">
        <v>3713</v>
      </c>
      <c r="M489" t="s">
        <v>5554</v>
      </c>
      <c r="N489">
        <v>3.9070999554410002</v>
      </c>
      <c r="O489">
        <v>51.514057588234103</v>
      </c>
    </row>
    <row r="490" spans="1:15">
      <c r="A490">
        <v>489</v>
      </c>
      <c r="B490" t="s">
        <v>2023</v>
      </c>
      <c r="C490" t="s">
        <v>2023</v>
      </c>
      <c r="D490" t="s">
        <v>2122</v>
      </c>
      <c r="E490" t="str" cm="1">
        <f t="array" ref="E490">INDEX(municipalities!B:B, MATCH(D490,municipalities!C:C,0),0)</f>
        <v>GM0718</v>
      </c>
      <c r="G490" t="s">
        <v>4876</v>
      </c>
      <c r="H490" t="s">
        <v>4877</v>
      </c>
      <c r="I490" t="str">
        <f t="shared" si="9"/>
        <v>4382</v>
      </c>
      <c r="J490">
        <v>1987</v>
      </c>
      <c r="K490">
        <v>22028161</v>
      </c>
      <c r="L490" t="s">
        <v>3713</v>
      </c>
      <c r="M490" t="s">
        <v>5555</v>
      </c>
      <c r="N490">
        <v>3.5886339108626002</v>
      </c>
      <c r="O490">
        <v>51.450323119600398</v>
      </c>
    </row>
    <row r="491" spans="1:15">
      <c r="A491">
        <v>490</v>
      </c>
      <c r="B491" t="s">
        <v>2023</v>
      </c>
      <c r="C491" t="s">
        <v>2023</v>
      </c>
      <c r="D491" t="s">
        <v>2111</v>
      </c>
      <c r="E491" t="str" cm="1">
        <f t="array" ref="E491">INDEX(municipalities!B:B, MATCH(D491,municipalities!C:C,0),0)</f>
        <v>GM0717</v>
      </c>
      <c r="F491" t="s">
        <v>4878</v>
      </c>
      <c r="G491" t="s">
        <v>4879</v>
      </c>
      <c r="H491" t="s">
        <v>4880</v>
      </c>
      <c r="I491" t="str">
        <f t="shared" si="9"/>
        <v>4371</v>
      </c>
      <c r="J491">
        <v>2018</v>
      </c>
      <c r="K491">
        <v>70854742</v>
      </c>
      <c r="L491" t="s">
        <v>3713</v>
      </c>
      <c r="M491" t="s">
        <v>5556</v>
      </c>
      <c r="N491">
        <v>3.5523862903440002</v>
      </c>
      <c r="O491">
        <v>51.481822386619598</v>
      </c>
    </row>
    <row r="492" spans="1:15">
      <c r="A492">
        <v>491</v>
      </c>
      <c r="B492" t="s">
        <v>2023</v>
      </c>
      <c r="C492" t="s">
        <v>2023</v>
      </c>
      <c r="D492" t="s">
        <v>2072</v>
      </c>
      <c r="E492" t="str" cm="1">
        <f t="array" ref="E492">INDEX(municipalities!B:B, MATCH(D492,municipalities!C:C,0),0)</f>
        <v>GM1676</v>
      </c>
      <c r="G492" t="s">
        <v>4881</v>
      </c>
      <c r="H492" t="s">
        <v>4882</v>
      </c>
      <c r="I492" t="str">
        <f t="shared" si="9"/>
        <v>4301</v>
      </c>
      <c r="J492">
        <v>2014</v>
      </c>
      <c r="K492">
        <v>60782560</v>
      </c>
      <c r="L492" t="s">
        <v>3713</v>
      </c>
      <c r="M492" t="s">
        <v>5557</v>
      </c>
      <c r="N492">
        <v>3.9237528953376</v>
      </c>
      <c r="O492">
        <v>51.652984549827799</v>
      </c>
    </row>
    <row r="493" spans="1:15">
      <c r="A493">
        <v>492</v>
      </c>
      <c r="B493" t="s">
        <v>2127</v>
      </c>
      <c r="C493" t="s">
        <v>2238</v>
      </c>
      <c r="D493" t="s">
        <v>2319</v>
      </c>
      <c r="E493" t="str" cm="1">
        <f t="array" ref="E493">INDEX(municipalities!B:B, MATCH(D493,municipalities!C:C,0),0)</f>
        <v>GM1978</v>
      </c>
      <c r="F493" t="s">
        <v>4883</v>
      </c>
      <c r="G493" t="s">
        <v>4884</v>
      </c>
      <c r="H493" t="s">
        <v>4885</v>
      </c>
      <c r="I493" t="str">
        <f t="shared" si="9"/>
        <v>4225</v>
      </c>
      <c r="J493">
        <v>2019</v>
      </c>
      <c r="K493">
        <v>73934488</v>
      </c>
      <c r="L493" t="s">
        <v>3713</v>
      </c>
      <c r="M493" t="s">
        <v>5558</v>
      </c>
      <c r="N493">
        <v>4.9434257691035999</v>
      </c>
      <c r="O493">
        <v>51.901986109756699</v>
      </c>
    </row>
    <row r="494" spans="1:15">
      <c r="A494">
        <v>493</v>
      </c>
      <c r="B494" t="s">
        <v>2127</v>
      </c>
      <c r="C494" t="s">
        <v>2238</v>
      </c>
      <c r="D494" t="s">
        <v>2239</v>
      </c>
      <c r="E494" t="str" cm="1">
        <f t="array" ref="E494">INDEX(municipalities!B:B, MATCH(D494,municipalities!C:C,0),0)</f>
        <v>GM0512</v>
      </c>
      <c r="G494" t="s">
        <v>4886</v>
      </c>
      <c r="H494" t="s">
        <v>4887</v>
      </c>
      <c r="I494" t="str">
        <f t="shared" si="9"/>
        <v>4207</v>
      </c>
      <c r="J494">
        <v>2013</v>
      </c>
      <c r="K494">
        <v>59480726</v>
      </c>
      <c r="L494" t="s">
        <v>3713</v>
      </c>
      <c r="M494" t="s">
        <v>5559</v>
      </c>
      <c r="N494">
        <v>4.9952732746855997</v>
      </c>
      <c r="O494">
        <v>51.834253625508701</v>
      </c>
    </row>
    <row r="495" spans="1:15">
      <c r="A495">
        <v>494</v>
      </c>
      <c r="B495" t="s">
        <v>2127</v>
      </c>
      <c r="C495" t="s">
        <v>2128</v>
      </c>
      <c r="D495" t="s">
        <v>2339</v>
      </c>
      <c r="E495" t="str" cm="1">
        <f t="array" ref="E495">INDEX(municipalities!B:B, MATCH(D495,municipalities!C:C,0),0)</f>
        <v>GM0569</v>
      </c>
      <c r="F495" t="s">
        <v>2340</v>
      </c>
      <c r="G495" t="s">
        <v>4888</v>
      </c>
      <c r="H495" t="s">
        <v>4889</v>
      </c>
      <c r="I495" t="str">
        <f t="shared" si="9"/>
        <v>3652</v>
      </c>
      <c r="J495">
        <v>2018</v>
      </c>
      <c r="K495">
        <v>71690271</v>
      </c>
      <c r="L495" t="s">
        <v>3713</v>
      </c>
      <c r="M495" t="s">
        <v>5560</v>
      </c>
      <c r="N495">
        <v>4.8700462558120998</v>
      </c>
      <c r="O495">
        <v>52.161669265786102</v>
      </c>
    </row>
    <row r="496" spans="1:15">
      <c r="A496">
        <v>495</v>
      </c>
      <c r="B496" t="s">
        <v>2127</v>
      </c>
      <c r="C496" t="s">
        <v>2226</v>
      </c>
      <c r="D496" t="s">
        <v>2227</v>
      </c>
      <c r="E496" t="str" cm="1">
        <f t="array" ref="E496">INDEX(municipalities!B:B, MATCH(D496,municipalities!C:C,0),0)</f>
        <v>GM0505</v>
      </c>
      <c r="G496" t="s">
        <v>4890</v>
      </c>
      <c r="H496" t="s">
        <v>4891</v>
      </c>
      <c r="I496" t="str">
        <f t="shared" si="9"/>
        <v>3316</v>
      </c>
      <c r="J496">
        <v>2014</v>
      </c>
      <c r="K496">
        <v>60469773</v>
      </c>
      <c r="L496" t="s">
        <v>3713</v>
      </c>
      <c r="M496" t="s">
        <v>5561</v>
      </c>
      <c r="N496">
        <v>4.6376177986754001</v>
      </c>
      <c r="O496">
        <v>51.771683330811101</v>
      </c>
    </row>
    <row r="497" spans="1:15">
      <c r="A497">
        <v>496</v>
      </c>
      <c r="B497" t="s">
        <v>2127</v>
      </c>
      <c r="C497" t="s">
        <v>2257</v>
      </c>
      <c r="D497" t="s">
        <v>2257</v>
      </c>
      <c r="E497" t="str" cm="1">
        <f t="array" ref="E497">INDEX(municipalities!B:B, MATCH(D497,municipalities!C:C,0),0)</f>
        <v>GM1963</v>
      </c>
      <c r="F497" t="s">
        <v>2258</v>
      </c>
      <c r="G497" t="s">
        <v>4892</v>
      </c>
      <c r="H497" t="s">
        <v>4893</v>
      </c>
      <c r="I497" t="str">
        <f t="shared" si="9"/>
        <v>3281</v>
      </c>
      <c r="J497">
        <v>2010</v>
      </c>
      <c r="K497">
        <v>50412353</v>
      </c>
      <c r="L497" t="s">
        <v>3713</v>
      </c>
      <c r="M497" t="s">
        <v>5562</v>
      </c>
      <c r="N497">
        <v>4.4552974026536001</v>
      </c>
      <c r="O497">
        <v>51.733387955523497</v>
      </c>
    </row>
    <row r="498" spans="1:15">
      <c r="A498">
        <v>497</v>
      </c>
      <c r="B498" t="s">
        <v>2127</v>
      </c>
      <c r="C498" t="s">
        <v>2234</v>
      </c>
      <c r="D498" t="s">
        <v>2234</v>
      </c>
      <c r="E498" t="str" cm="1">
        <f t="array" ref="E498">INDEX(municipalities!B:B, MATCH(D498,municipalities!C:C,0),0)</f>
        <v>GM1924</v>
      </c>
      <c r="F498" t="s">
        <v>3556</v>
      </c>
      <c r="G498" t="s">
        <v>4894</v>
      </c>
      <c r="H498" t="s">
        <v>4895</v>
      </c>
      <c r="I498" t="str">
        <f t="shared" si="9"/>
        <v>3255</v>
      </c>
      <c r="J498">
        <v>1989</v>
      </c>
      <c r="K498">
        <v>23061657</v>
      </c>
      <c r="L498" t="s">
        <v>3713</v>
      </c>
      <c r="M498" t="s">
        <v>5563</v>
      </c>
      <c r="N498">
        <v>4.2124721585540001</v>
      </c>
      <c r="O498">
        <v>51.694822481954901</v>
      </c>
    </row>
    <row r="499" spans="1:15">
      <c r="A499">
        <v>498</v>
      </c>
      <c r="B499" t="s">
        <v>2127</v>
      </c>
      <c r="C499" t="s">
        <v>2173</v>
      </c>
      <c r="D499" t="s">
        <v>4896</v>
      </c>
      <c r="E499" t="str" cm="1">
        <f t="array" ref="E499">INDEX(municipalities!B:B, MATCH(D499,municipalities!C:C,0),0)</f>
        <v>GM1992</v>
      </c>
      <c r="F499" t="s">
        <v>4897</v>
      </c>
      <c r="G499" t="s">
        <v>4898</v>
      </c>
      <c r="H499" t="s">
        <v>4899</v>
      </c>
      <c r="I499" t="str">
        <f t="shared" si="9"/>
        <v>3233</v>
      </c>
      <c r="J499">
        <v>2017</v>
      </c>
      <c r="K499">
        <v>69886318</v>
      </c>
      <c r="L499" t="s">
        <v>3713</v>
      </c>
      <c r="M499" t="s">
        <v>5564</v>
      </c>
      <c r="N499">
        <v>4.0956602774905999</v>
      </c>
      <c r="O499">
        <v>51.917664703574502</v>
      </c>
    </row>
    <row r="500" spans="1:15">
      <c r="A500">
        <v>499</v>
      </c>
      <c r="B500" t="s">
        <v>2127</v>
      </c>
      <c r="C500" t="s">
        <v>2173</v>
      </c>
      <c r="D500" t="s">
        <v>3064</v>
      </c>
      <c r="E500" t="str" cm="1">
        <f t="array" ref="E500">INDEX(municipalities!B:B, MATCH(D500,municipalities!C:C,0),0)</f>
        <v>GM0613</v>
      </c>
      <c r="F500" t="s">
        <v>4900</v>
      </c>
      <c r="G500" t="s">
        <v>4901</v>
      </c>
      <c r="H500" t="s">
        <v>4902</v>
      </c>
      <c r="I500" t="str">
        <f t="shared" si="9"/>
        <v>3176</v>
      </c>
      <c r="J500">
        <v>2023</v>
      </c>
      <c r="K500">
        <v>89072464</v>
      </c>
      <c r="L500" t="s">
        <v>3713</v>
      </c>
      <c r="M500" t="s">
        <v>5565</v>
      </c>
      <c r="N500">
        <v>4.3994169389339</v>
      </c>
      <c r="O500">
        <v>51.865629247420898</v>
      </c>
    </row>
    <row r="501" spans="1:15">
      <c r="A501">
        <v>500</v>
      </c>
      <c r="B501" t="s">
        <v>2127</v>
      </c>
      <c r="C501" t="s">
        <v>2173</v>
      </c>
      <c r="D501" t="s">
        <v>3064</v>
      </c>
      <c r="E501" t="str" cm="1">
        <f t="array" ref="E501">INDEX(municipalities!B:B, MATCH(D501,municipalities!C:C,0),0)</f>
        <v>GM0613</v>
      </c>
      <c r="F501" t="s">
        <v>3065</v>
      </c>
      <c r="G501" t="s">
        <v>4903</v>
      </c>
      <c r="H501" t="s">
        <v>4904</v>
      </c>
      <c r="I501" t="str">
        <f t="shared" si="9"/>
        <v>3161</v>
      </c>
      <c r="J501">
        <v>2018</v>
      </c>
      <c r="K501">
        <v>70603936</v>
      </c>
      <c r="L501" t="s">
        <v>3713</v>
      </c>
      <c r="M501" t="s">
        <v>5566</v>
      </c>
      <c r="N501">
        <v>4.4488017772745003</v>
      </c>
      <c r="O501">
        <v>51.849613588437201</v>
      </c>
    </row>
    <row r="502" spans="1:15">
      <c r="A502">
        <v>501</v>
      </c>
      <c r="B502" t="s">
        <v>2127</v>
      </c>
      <c r="C502" t="s">
        <v>2173</v>
      </c>
      <c r="D502" t="s">
        <v>2422</v>
      </c>
      <c r="E502" t="str" cm="1">
        <f t="array" ref="E502">INDEX(municipalities!B:B, MATCH(D502,municipalities!C:C,0),0)</f>
        <v>GM0622</v>
      </c>
      <c r="G502" t="s">
        <v>4905</v>
      </c>
      <c r="H502" t="s">
        <v>4906</v>
      </c>
      <c r="I502" t="str">
        <f t="shared" si="9"/>
        <v>3136</v>
      </c>
      <c r="J502">
        <v>2016</v>
      </c>
      <c r="K502" t="s">
        <v>4907</v>
      </c>
      <c r="L502" t="s">
        <v>3713</v>
      </c>
      <c r="M502" t="s">
        <v>5567</v>
      </c>
      <c r="N502">
        <v>4.3510902053320004</v>
      </c>
      <c r="O502">
        <v>51.927865705492799</v>
      </c>
    </row>
    <row r="503" spans="1:15">
      <c r="A503">
        <v>502</v>
      </c>
      <c r="B503" t="s">
        <v>2127</v>
      </c>
      <c r="C503" t="s">
        <v>2173</v>
      </c>
      <c r="D503" t="s">
        <v>2412</v>
      </c>
      <c r="E503" t="str" cm="1">
        <f t="array" ref="E503">INDEX(municipalities!B:B, MATCH(D503,municipalities!C:C,0),0)</f>
        <v>GM0606</v>
      </c>
      <c r="G503" t="s">
        <v>4908</v>
      </c>
      <c r="H503" t="s">
        <v>4909</v>
      </c>
      <c r="I503" t="str">
        <f t="shared" si="9"/>
        <v>3111</v>
      </c>
      <c r="J503">
        <v>2013</v>
      </c>
      <c r="K503" t="s">
        <v>4910</v>
      </c>
      <c r="L503" t="s">
        <v>3713</v>
      </c>
      <c r="M503" t="s">
        <v>5568</v>
      </c>
      <c r="N503">
        <v>4.3995377249647998</v>
      </c>
      <c r="O503">
        <v>51.915689387717499</v>
      </c>
    </row>
    <row r="504" spans="1:15">
      <c r="A504">
        <v>503</v>
      </c>
      <c r="B504" t="s">
        <v>2127</v>
      </c>
      <c r="C504" t="s">
        <v>2173</v>
      </c>
      <c r="D504" t="s">
        <v>2385</v>
      </c>
      <c r="E504" t="str" cm="1">
        <f t="array" ref="E504">INDEX(municipalities!B:B, MATCH(D504,municipalities!C:C,0),0)</f>
        <v>GM0599</v>
      </c>
      <c r="G504" t="s">
        <v>4911</v>
      </c>
      <c r="H504" t="s">
        <v>4912</v>
      </c>
      <c r="I504" t="str">
        <f t="shared" si="9"/>
        <v>3068</v>
      </c>
      <c r="J504">
        <v>2021</v>
      </c>
      <c r="K504">
        <v>82385114</v>
      </c>
      <c r="L504" t="s">
        <v>3713</v>
      </c>
      <c r="M504" t="s">
        <v>5569</v>
      </c>
      <c r="N504">
        <v>4.5514478575700998</v>
      </c>
      <c r="O504">
        <v>51.958036671960599</v>
      </c>
    </row>
    <row r="505" spans="1:15">
      <c r="A505">
        <v>504</v>
      </c>
      <c r="B505" t="s">
        <v>2127</v>
      </c>
      <c r="C505" t="s">
        <v>2173</v>
      </c>
      <c r="D505" t="s">
        <v>2385</v>
      </c>
      <c r="E505" t="str" cm="1">
        <f t="array" ref="E505">INDEX(municipalities!B:B, MATCH(D505,municipalities!C:C,0),0)</f>
        <v>GM0599</v>
      </c>
      <c r="G505" t="s">
        <v>4913</v>
      </c>
      <c r="H505" t="s">
        <v>4914</v>
      </c>
      <c r="I505" t="str">
        <f t="shared" si="9"/>
        <v>3067</v>
      </c>
      <c r="J505">
        <v>2019</v>
      </c>
      <c r="K505">
        <v>76078175</v>
      </c>
      <c r="L505" t="s">
        <v>3713</v>
      </c>
      <c r="M505" t="s">
        <v>5570</v>
      </c>
      <c r="N505">
        <v>4.5497490621873</v>
      </c>
      <c r="O505">
        <v>51.945424189465001</v>
      </c>
    </row>
    <row r="506" spans="1:15">
      <c r="A506">
        <v>505</v>
      </c>
      <c r="B506" t="s">
        <v>2127</v>
      </c>
      <c r="C506" t="s">
        <v>2173</v>
      </c>
      <c r="D506" t="s">
        <v>2385</v>
      </c>
      <c r="E506" t="str" cm="1">
        <f t="array" ref="E506">INDEX(municipalities!B:B, MATCH(D506,municipalities!C:C,0),0)</f>
        <v>GM0599</v>
      </c>
      <c r="F506" t="s">
        <v>2398</v>
      </c>
      <c r="G506" t="s">
        <v>4915</v>
      </c>
      <c r="H506" t="s">
        <v>4916</v>
      </c>
      <c r="I506" t="str">
        <f t="shared" si="9"/>
        <v>3026</v>
      </c>
      <c r="J506">
        <v>2019</v>
      </c>
      <c r="K506">
        <v>75019531</v>
      </c>
      <c r="L506" t="s">
        <v>3713</v>
      </c>
      <c r="M506" t="s">
        <v>5571</v>
      </c>
      <c r="N506">
        <v>4.4427237740512</v>
      </c>
      <c r="O506">
        <v>51.912853222360603</v>
      </c>
    </row>
    <row r="507" spans="1:15">
      <c r="A507">
        <v>506</v>
      </c>
      <c r="B507" t="s">
        <v>2127</v>
      </c>
      <c r="C507" t="s">
        <v>2173</v>
      </c>
      <c r="D507" t="s">
        <v>2385</v>
      </c>
      <c r="E507" t="str" cm="1">
        <f t="array" ref="E507">INDEX(municipalities!B:B, MATCH(D507,municipalities!C:C,0),0)</f>
        <v>GM0599</v>
      </c>
      <c r="F507" t="s">
        <v>4917</v>
      </c>
      <c r="G507" t="s">
        <v>4918</v>
      </c>
      <c r="H507" t="s">
        <v>4919</v>
      </c>
      <c r="I507" t="str">
        <f t="shared" si="9"/>
        <v>3013</v>
      </c>
      <c r="J507">
        <v>2014</v>
      </c>
      <c r="K507">
        <v>61619671</v>
      </c>
      <c r="L507" t="s">
        <v>3713</v>
      </c>
      <c r="M507" t="s">
        <v>5572</v>
      </c>
      <c r="N507">
        <v>4.4697146931866998</v>
      </c>
      <c r="O507">
        <v>51.924308732622201</v>
      </c>
    </row>
    <row r="508" spans="1:15">
      <c r="A508">
        <v>507</v>
      </c>
      <c r="B508" t="s">
        <v>2127</v>
      </c>
      <c r="C508" t="s">
        <v>2173</v>
      </c>
      <c r="D508" t="s">
        <v>2385</v>
      </c>
      <c r="E508" t="str" cm="1">
        <f t="array" ref="E508">INDEX(municipalities!B:B, MATCH(D508,municipalities!C:C,0),0)</f>
        <v>GM0599</v>
      </c>
      <c r="G508" t="s">
        <v>4920</v>
      </c>
      <c r="H508" t="s">
        <v>4921</v>
      </c>
      <c r="I508" t="str">
        <f t="shared" si="9"/>
        <v>3011</v>
      </c>
      <c r="J508">
        <v>2023</v>
      </c>
      <c r="K508">
        <v>90246497</v>
      </c>
      <c r="L508" t="s">
        <v>3713</v>
      </c>
      <c r="M508" t="s">
        <v>5573</v>
      </c>
      <c r="N508">
        <v>4.4875355538855999</v>
      </c>
      <c r="O508">
        <v>51.918691058585701</v>
      </c>
    </row>
    <row r="509" spans="1:15">
      <c r="A509">
        <v>508</v>
      </c>
      <c r="B509" t="s">
        <v>2127</v>
      </c>
      <c r="C509" t="s">
        <v>2173</v>
      </c>
      <c r="D509" t="s">
        <v>2385</v>
      </c>
      <c r="E509" t="str" cm="1">
        <f t="array" ref="E509">INDEX(municipalities!B:B, MATCH(D509,municipalities!C:C,0),0)</f>
        <v>GM0599</v>
      </c>
      <c r="G509" t="s">
        <v>4922</v>
      </c>
      <c r="H509" t="s">
        <v>4921</v>
      </c>
      <c r="I509" t="str">
        <f t="shared" si="9"/>
        <v>3011</v>
      </c>
      <c r="J509">
        <v>2022</v>
      </c>
      <c r="K509">
        <v>87427435</v>
      </c>
      <c r="L509" t="s">
        <v>3713</v>
      </c>
      <c r="M509" t="s">
        <v>5573</v>
      </c>
      <c r="N509">
        <v>4.4875355538855999</v>
      </c>
      <c r="O509">
        <v>51.918691058585701</v>
      </c>
    </row>
    <row r="510" spans="1:15">
      <c r="A510">
        <v>509</v>
      </c>
      <c r="B510" t="s">
        <v>2127</v>
      </c>
      <c r="C510" t="s">
        <v>2173</v>
      </c>
      <c r="D510" t="s">
        <v>2375</v>
      </c>
      <c r="E510" t="str" cm="1">
        <f t="array" ref="E510">INDEX(municipalities!B:B, MATCH(D510,municipalities!C:C,0),0)</f>
        <v>GM0597</v>
      </c>
      <c r="G510" t="s">
        <v>4923</v>
      </c>
      <c r="H510" t="s">
        <v>4924</v>
      </c>
      <c r="I510" t="str">
        <f t="shared" si="9"/>
        <v>2987</v>
      </c>
      <c r="J510">
        <v>2015</v>
      </c>
      <c r="K510">
        <v>64337286</v>
      </c>
      <c r="L510" t="s">
        <v>3713</v>
      </c>
      <c r="M510" t="s">
        <v>5574</v>
      </c>
      <c r="N510">
        <v>4.5808515844056998</v>
      </c>
      <c r="O510">
        <v>51.889895935468999</v>
      </c>
    </row>
    <row r="511" spans="1:15">
      <c r="A511">
        <v>510</v>
      </c>
      <c r="B511" t="s">
        <v>2127</v>
      </c>
      <c r="C511" t="s">
        <v>2238</v>
      </c>
      <c r="D511" t="s">
        <v>2319</v>
      </c>
      <c r="E511" t="str" cm="1">
        <f t="array" ref="E511">INDEX(municipalities!B:B, MATCH(D511,municipalities!C:C,0),0)</f>
        <v>GM1978</v>
      </c>
      <c r="F511" t="s">
        <v>4925</v>
      </c>
      <c r="G511" t="s">
        <v>4926</v>
      </c>
      <c r="H511" t="s">
        <v>4927</v>
      </c>
      <c r="I511" t="str">
        <f t="shared" si="9"/>
        <v>2971</v>
      </c>
      <c r="J511">
        <v>2019</v>
      </c>
      <c r="K511">
        <v>74312294</v>
      </c>
      <c r="L511" t="s">
        <v>3713</v>
      </c>
      <c r="M511" t="s">
        <v>5575</v>
      </c>
      <c r="N511">
        <v>4.7735839528813004</v>
      </c>
      <c r="O511">
        <v>51.870535508268503</v>
      </c>
    </row>
    <row r="512" spans="1:15">
      <c r="A512">
        <v>511</v>
      </c>
      <c r="B512" t="s">
        <v>2127</v>
      </c>
      <c r="C512" t="s">
        <v>2238</v>
      </c>
      <c r="D512" t="s">
        <v>2319</v>
      </c>
      <c r="E512" t="str" cm="1">
        <f t="array" ref="E512">INDEX(municipalities!B:B, MATCH(D512,municipalities!C:C,0),0)</f>
        <v>GM1978</v>
      </c>
      <c r="F512" t="s">
        <v>2769</v>
      </c>
      <c r="G512" t="s">
        <v>4928</v>
      </c>
      <c r="H512" t="s">
        <v>4929</v>
      </c>
      <c r="I512" t="str">
        <f t="shared" si="9"/>
        <v>2957</v>
      </c>
      <c r="J512">
        <v>2022</v>
      </c>
      <c r="K512">
        <v>88234436</v>
      </c>
      <c r="L512" t="s">
        <v>3713</v>
      </c>
      <c r="M512" t="s">
        <v>5576</v>
      </c>
      <c r="N512">
        <v>4.6974771450528001</v>
      </c>
      <c r="O512">
        <v>51.886024039817201</v>
      </c>
    </row>
    <row r="513" spans="1:15">
      <c r="A513">
        <v>512</v>
      </c>
      <c r="B513" t="s">
        <v>2127</v>
      </c>
      <c r="C513" t="s">
        <v>2173</v>
      </c>
      <c r="D513" t="s">
        <v>2275</v>
      </c>
      <c r="E513" t="str" cm="1">
        <f t="array" ref="E513">INDEX(municipalities!B:B, MATCH(D513,municipalities!C:C,0),0)</f>
        <v>GM0542</v>
      </c>
      <c r="G513" t="s">
        <v>4930</v>
      </c>
      <c r="H513" t="s">
        <v>4931</v>
      </c>
      <c r="I513" t="str">
        <f t="shared" si="9"/>
        <v>2922</v>
      </c>
      <c r="J513">
        <v>2020</v>
      </c>
      <c r="K513">
        <v>78036712</v>
      </c>
      <c r="L513" t="s">
        <v>3713</v>
      </c>
      <c r="M513" t="s">
        <v>5577</v>
      </c>
      <c r="N513">
        <v>4.5919704900846998</v>
      </c>
      <c r="O513">
        <v>51.918299148191799</v>
      </c>
    </row>
    <row r="514" spans="1:15">
      <c r="A514">
        <v>513</v>
      </c>
      <c r="B514" t="s">
        <v>2127</v>
      </c>
      <c r="C514" t="s">
        <v>2173</v>
      </c>
      <c r="D514" t="s">
        <v>2174</v>
      </c>
      <c r="E514" t="str" cm="1">
        <f t="array" ref="E514">INDEX(municipalities!B:B, MATCH(D514,municipalities!C:C,0),0)</f>
        <v>GM0502</v>
      </c>
      <c r="G514" t="s">
        <v>4932</v>
      </c>
      <c r="H514" t="s">
        <v>4933</v>
      </c>
      <c r="I514" t="str">
        <f t="shared" si="9"/>
        <v>2901</v>
      </c>
      <c r="J514">
        <v>2018</v>
      </c>
      <c r="K514">
        <v>85771570</v>
      </c>
      <c r="L514" t="s">
        <v>3713</v>
      </c>
      <c r="M514" t="s">
        <v>5578</v>
      </c>
      <c r="N514">
        <v>4.5645086736118001</v>
      </c>
      <c r="O514">
        <v>51.915682559419103</v>
      </c>
    </row>
    <row r="515" spans="1:15">
      <c r="A515">
        <v>514</v>
      </c>
      <c r="B515" t="s">
        <v>2127</v>
      </c>
      <c r="C515" t="s">
        <v>2140</v>
      </c>
      <c r="D515" t="s">
        <v>2278</v>
      </c>
      <c r="E515" t="str" cm="1">
        <f t="array" ref="E515">INDEX(municipalities!B:B, MATCH(D515,municipalities!C:C,0),0)</f>
        <v>GM1931</v>
      </c>
      <c r="F515" t="s">
        <v>2279</v>
      </c>
      <c r="G515" t="s">
        <v>4934</v>
      </c>
      <c r="H515" t="s">
        <v>4935</v>
      </c>
      <c r="I515" t="str">
        <f t="shared" ref="I515:I578" si="10">LEFT(H515,4)</f>
        <v>2851</v>
      </c>
      <c r="J515">
        <v>2014</v>
      </c>
      <c r="K515">
        <v>60317167</v>
      </c>
      <c r="L515" t="s">
        <v>3713</v>
      </c>
      <c r="M515" t="s">
        <v>5579</v>
      </c>
      <c r="N515">
        <v>4.7912847907460998</v>
      </c>
      <c r="O515">
        <v>52.003714080347002</v>
      </c>
    </row>
    <row r="516" spans="1:15">
      <c r="A516">
        <v>515</v>
      </c>
      <c r="B516" t="s">
        <v>2127</v>
      </c>
      <c r="C516" t="s">
        <v>2140</v>
      </c>
      <c r="D516" t="s">
        <v>2141</v>
      </c>
      <c r="E516" t="str" cm="1">
        <f t="array" ref="E516">INDEX(municipalities!B:B, MATCH(D516,municipalities!C:C,0),0)</f>
        <v>GM1901</v>
      </c>
      <c r="F516" t="s">
        <v>2142</v>
      </c>
      <c r="G516" t="s">
        <v>4936</v>
      </c>
      <c r="H516" t="s">
        <v>4937</v>
      </c>
      <c r="I516" t="str">
        <f t="shared" si="10"/>
        <v>2811</v>
      </c>
      <c r="J516">
        <v>2018</v>
      </c>
      <c r="K516">
        <v>70871051</v>
      </c>
      <c r="L516" t="s">
        <v>3713</v>
      </c>
      <c r="M516" t="s">
        <v>5580</v>
      </c>
      <c r="N516">
        <v>4.7367082576542003</v>
      </c>
      <c r="O516">
        <v>52.046097077651098</v>
      </c>
    </row>
    <row r="517" spans="1:15">
      <c r="A517">
        <v>516</v>
      </c>
      <c r="B517" t="s">
        <v>2127</v>
      </c>
      <c r="C517" t="s">
        <v>2140</v>
      </c>
      <c r="D517" t="s">
        <v>2241</v>
      </c>
      <c r="E517" t="str" cm="1">
        <f t="array" ref="E517">INDEX(municipalities!B:B, MATCH(D517,municipalities!C:C,0),0)</f>
        <v>GM0513</v>
      </c>
      <c r="G517" t="s">
        <v>4938</v>
      </c>
      <c r="H517" t="s">
        <v>4939</v>
      </c>
      <c r="I517" t="str">
        <f t="shared" si="10"/>
        <v>2806</v>
      </c>
      <c r="J517">
        <v>2021</v>
      </c>
      <c r="K517">
        <v>83721339</v>
      </c>
      <c r="L517" t="s">
        <v>3713</v>
      </c>
      <c r="M517" t="s">
        <v>5581</v>
      </c>
      <c r="N517">
        <v>4.7241893718175998</v>
      </c>
      <c r="O517">
        <v>52.012181004408099</v>
      </c>
    </row>
    <row r="518" spans="1:15">
      <c r="A518">
        <v>517</v>
      </c>
      <c r="B518" t="s">
        <v>2127</v>
      </c>
      <c r="C518" t="s">
        <v>2140</v>
      </c>
      <c r="D518" t="s">
        <v>2241</v>
      </c>
      <c r="E518" t="str" cm="1">
        <f t="array" ref="E518">INDEX(municipalities!B:B, MATCH(D518,municipalities!C:C,0),0)</f>
        <v>GM0513</v>
      </c>
      <c r="G518" t="s">
        <v>4940</v>
      </c>
      <c r="H518" t="s">
        <v>4941</v>
      </c>
      <c r="I518" t="str">
        <f t="shared" si="10"/>
        <v>2804</v>
      </c>
      <c r="J518">
        <v>2015</v>
      </c>
      <c r="K518">
        <v>62851233</v>
      </c>
      <c r="L518" t="s">
        <v>3713</v>
      </c>
      <c r="M518" t="s">
        <v>5582</v>
      </c>
      <c r="N518">
        <v>4.7077690787269999</v>
      </c>
      <c r="O518">
        <v>52.032496092017396</v>
      </c>
    </row>
    <row r="519" spans="1:15">
      <c r="A519">
        <v>518</v>
      </c>
      <c r="B519" t="s">
        <v>2127</v>
      </c>
      <c r="C519" t="s">
        <v>2140</v>
      </c>
      <c r="D519" t="s">
        <v>4942</v>
      </c>
      <c r="E519" t="str" cm="1">
        <f t="array" ref="E519">INDEX(municipalities!B:B, MATCH(D519,municipalities!C:C,0),0)</f>
        <v>GM0627</v>
      </c>
      <c r="G519" t="s">
        <v>4943</v>
      </c>
      <c r="H519" t="s">
        <v>4944</v>
      </c>
      <c r="I519" t="str">
        <f t="shared" si="10"/>
        <v>2742</v>
      </c>
      <c r="J519">
        <v>2019</v>
      </c>
      <c r="K519">
        <v>75801418</v>
      </c>
      <c r="L519" t="s">
        <v>3713</v>
      </c>
      <c r="M519" t="s">
        <v>5583</v>
      </c>
      <c r="N519">
        <v>4.6252109032474999</v>
      </c>
      <c r="O519">
        <v>52.044748575934797</v>
      </c>
    </row>
    <row r="520" spans="1:15">
      <c r="A520">
        <v>519</v>
      </c>
      <c r="B520" t="s">
        <v>2127</v>
      </c>
      <c r="C520" t="s">
        <v>2173</v>
      </c>
      <c r="D520" t="s">
        <v>2436</v>
      </c>
      <c r="E520" t="str" cm="1">
        <f t="array" ref="E520">INDEX(municipalities!B:B, MATCH(D520,municipalities!C:C,0),0)</f>
        <v>GM0637</v>
      </c>
      <c r="G520" t="s">
        <v>4945</v>
      </c>
      <c r="H520" t="s">
        <v>4946</v>
      </c>
      <c r="I520" t="str">
        <f t="shared" si="10"/>
        <v>2721</v>
      </c>
      <c r="J520">
        <v>2014</v>
      </c>
      <c r="K520">
        <v>61246107</v>
      </c>
      <c r="L520" t="s">
        <v>3713</v>
      </c>
      <c r="M520" t="s">
        <v>5584</v>
      </c>
      <c r="N520">
        <v>4.5431272476524001</v>
      </c>
      <c r="O520">
        <v>52.056679856263401</v>
      </c>
    </row>
    <row r="521" spans="1:15">
      <c r="A521">
        <v>520</v>
      </c>
      <c r="B521" t="s">
        <v>2127</v>
      </c>
      <c r="C521" t="s">
        <v>2173</v>
      </c>
      <c r="D521" t="s">
        <v>2284</v>
      </c>
      <c r="E521" t="str" cm="1">
        <f t="array" ref="E521">INDEX(municipalities!B:B, MATCH(D521,municipalities!C:C,0),0)</f>
        <v>GM1621</v>
      </c>
      <c r="F521" t="s">
        <v>2292</v>
      </c>
      <c r="G521" t="s">
        <v>4947</v>
      </c>
      <c r="H521" t="s">
        <v>4948</v>
      </c>
      <c r="I521" t="str">
        <f t="shared" si="10"/>
        <v>2651</v>
      </c>
      <c r="J521">
        <v>2016</v>
      </c>
      <c r="K521">
        <v>66505852</v>
      </c>
      <c r="L521" t="s">
        <v>3713</v>
      </c>
      <c r="M521" t="s">
        <v>5585</v>
      </c>
      <c r="N521">
        <v>4.4714856416269999</v>
      </c>
      <c r="O521">
        <v>52.002913377640901</v>
      </c>
    </row>
    <row r="522" spans="1:15">
      <c r="A522">
        <v>521</v>
      </c>
      <c r="B522" t="s">
        <v>2127</v>
      </c>
      <c r="C522" t="s">
        <v>2173</v>
      </c>
      <c r="D522" t="s">
        <v>2366</v>
      </c>
      <c r="E522" t="str" cm="1">
        <f t="array" ref="E522">INDEX(municipalities!B:B, MATCH(D522,municipalities!C:C,0),0)</f>
        <v>GM1926</v>
      </c>
      <c r="G522" t="s">
        <v>4949</v>
      </c>
      <c r="H522" t="s">
        <v>4950</v>
      </c>
      <c r="I522" t="str">
        <f t="shared" si="10"/>
        <v>2641</v>
      </c>
      <c r="J522">
        <v>2018</v>
      </c>
      <c r="K522">
        <v>71417095</v>
      </c>
      <c r="L522" t="s">
        <v>3713</v>
      </c>
      <c r="M522" t="s">
        <v>5586</v>
      </c>
      <c r="N522">
        <v>4.4344206468799001</v>
      </c>
      <c r="O522">
        <v>52.015864428698599</v>
      </c>
    </row>
    <row r="523" spans="1:15">
      <c r="A523">
        <v>522</v>
      </c>
      <c r="B523" t="s">
        <v>2127</v>
      </c>
      <c r="C523" t="s">
        <v>2173</v>
      </c>
      <c r="D523" t="s">
        <v>2311</v>
      </c>
      <c r="E523" t="str" cm="1">
        <f t="array" ref="E523">INDEX(municipalities!B:B, MATCH(D523,municipalities!C:C,0),0)</f>
        <v>GM1842</v>
      </c>
      <c r="G523" t="s">
        <v>4951</v>
      </c>
      <c r="H523" t="s">
        <v>4952</v>
      </c>
      <c r="I523" t="str">
        <f t="shared" si="10"/>
        <v>2635</v>
      </c>
      <c r="J523">
        <v>2018</v>
      </c>
      <c r="K523">
        <v>72838833</v>
      </c>
      <c r="L523" t="s">
        <v>3713</v>
      </c>
      <c r="M523" t="s">
        <v>5587</v>
      </c>
      <c r="N523">
        <v>4.3174289147762996</v>
      </c>
      <c r="O523">
        <v>52.005330803561897</v>
      </c>
    </row>
    <row r="524" spans="1:15">
      <c r="A524">
        <v>523</v>
      </c>
      <c r="B524" t="s">
        <v>2127</v>
      </c>
      <c r="C524" t="s">
        <v>2173</v>
      </c>
      <c r="D524" t="s">
        <v>2177</v>
      </c>
      <c r="E524" t="str" cm="1">
        <f t="array" ref="E524">INDEX(municipalities!B:B, MATCH(D524,municipalities!C:C,0),0)</f>
        <v>GM0503</v>
      </c>
      <c r="G524" t="s">
        <v>4953</v>
      </c>
      <c r="H524" t="s">
        <v>4954</v>
      </c>
      <c r="I524" t="str">
        <f t="shared" si="10"/>
        <v>2616</v>
      </c>
      <c r="J524">
        <v>2017</v>
      </c>
      <c r="K524">
        <v>68871333</v>
      </c>
      <c r="L524" t="s">
        <v>3713</v>
      </c>
      <c r="M524" t="s">
        <v>5588</v>
      </c>
      <c r="N524">
        <v>4.3782155194509</v>
      </c>
      <c r="O524">
        <v>52.019899076226302</v>
      </c>
    </row>
    <row r="525" spans="1:15" ht="15">
      <c r="A525">
        <v>524</v>
      </c>
      <c r="B525" t="s">
        <v>2127</v>
      </c>
      <c r="C525" t="s">
        <v>2173</v>
      </c>
      <c r="D525" s="4" t="s">
        <v>5871</v>
      </c>
      <c r="E525" t="str" cm="1">
        <f t="array" ref="E525">INDEX(municipalities!B:B, MATCH(D525,municipalities!C:C,0),0)</f>
        <v>GM0518</v>
      </c>
      <c r="G525" t="s">
        <v>4955</v>
      </c>
      <c r="H525" t="s">
        <v>4956</v>
      </c>
      <c r="I525" t="str">
        <f t="shared" si="10"/>
        <v>2596</v>
      </c>
      <c r="J525">
        <v>2011</v>
      </c>
      <c r="K525">
        <v>54167906</v>
      </c>
      <c r="L525" t="s">
        <v>3713</v>
      </c>
      <c r="M525" t="s">
        <v>5589</v>
      </c>
      <c r="N525">
        <v>4.3195056965129002</v>
      </c>
      <c r="O525">
        <v>52.092737995657203</v>
      </c>
    </row>
    <row r="526" spans="1:15" ht="15">
      <c r="A526">
        <v>525</v>
      </c>
      <c r="B526" t="s">
        <v>2127</v>
      </c>
      <c r="C526" t="s">
        <v>2173</v>
      </c>
      <c r="D526" s="4" t="s">
        <v>5871</v>
      </c>
      <c r="E526" t="str" cm="1">
        <f t="array" ref="E526">INDEX(municipalities!B:B, MATCH(D526,municipalities!C:C,0),0)</f>
        <v>GM0518</v>
      </c>
      <c r="F526" t="s">
        <v>4957</v>
      </c>
      <c r="G526" t="s">
        <v>4958</v>
      </c>
      <c r="H526" t="s">
        <v>4959</v>
      </c>
      <c r="I526" t="str">
        <f t="shared" si="10"/>
        <v>2592</v>
      </c>
      <c r="J526">
        <v>2023</v>
      </c>
      <c r="K526">
        <v>91642086</v>
      </c>
      <c r="L526" t="s">
        <v>3713</v>
      </c>
      <c r="M526" t="s">
        <v>5590</v>
      </c>
      <c r="N526">
        <v>4.3543229550904003</v>
      </c>
      <c r="O526">
        <v>52.091113373198702</v>
      </c>
    </row>
    <row r="527" spans="1:15" ht="15">
      <c r="A527">
        <v>526</v>
      </c>
      <c r="B527" t="s">
        <v>2127</v>
      </c>
      <c r="C527" t="s">
        <v>2173</v>
      </c>
      <c r="D527" s="4" t="s">
        <v>5871</v>
      </c>
      <c r="E527" t="str" cm="1">
        <f t="array" ref="E527">INDEX(municipalities!B:B, MATCH(D527,municipalities!C:C,0),0)</f>
        <v>GM0518</v>
      </c>
      <c r="G527" t="s">
        <v>4960</v>
      </c>
      <c r="H527" t="s">
        <v>4961</v>
      </c>
      <c r="I527" t="str">
        <f t="shared" si="10"/>
        <v>2591</v>
      </c>
      <c r="J527">
        <v>2021</v>
      </c>
      <c r="K527">
        <v>81634927</v>
      </c>
      <c r="L527" t="s">
        <v>3713</v>
      </c>
      <c r="M527" t="s">
        <v>5591</v>
      </c>
      <c r="N527">
        <v>4.3642790067919002</v>
      </c>
      <c r="O527">
        <v>52.093543369670897</v>
      </c>
    </row>
    <row r="528" spans="1:15" ht="15">
      <c r="A528">
        <v>527</v>
      </c>
      <c r="B528" t="s">
        <v>2127</v>
      </c>
      <c r="C528" t="s">
        <v>2173</v>
      </c>
      <c r="D528" s="4" t="s">
        <v>5871</v>
      </c>
      <c r="E528" t="str" cm="1">
        <f t="array" ref="E528">INDEX(municipalities!B:B, MATCH(D528,municipalities!C:C,0),0)</f>
        <v>GM0518</v>
      </c>
      <c r="F528" t="s">
        <v>4962</v>
      </c>
      <c r="G528" t="s">
        <v>4963</v>
      </c>
      <c r="H528" t="s">
        <v>4964</v>
      </c>
      <c r="I528" t="str">
        <f t="shared" si="10"/>
        <v>2582</v>
      </c>
      <c r="J528">
        <v>2013</v>
      </c>
      <c r="K528">
        <v>59510757</v>
      </c>
      <c r="L528" t="s">
        <v>3713</v>
      </c>
      <c r="M528" t="s">
        <v>5592</v>
      </c>
      <c r="N528">
        <v>4.2766198833070002</v>
      </c>
      <c r="O528">
        <v>52.093441520127598</v>
      </c>
    </row>
    <row r="529" spans="1:15" ht="15">
      <c r="A529">
        <v>528</v>
      </c>
      <c r="B529" t="s">
        <v>2127</v>
      </c>
      <c r="C529" t="s">
        <v>2173</v>
      </c>
      <c r="D529" s="4" t="s">
        <v>5871</v>
      </c>
      <c r="E529" t="str" cm="1">
        <f t="array" ref="E529">INDEX(municipalities!B:B, MATCH(D529,municipalities!C:C,0),0)</f>
        <v>GM0518</v>
      </c>
      <c r="F529" t="s">
        <v>4965</v>
      </c>
      <c r="G529" t="s">
        <v>4966</v>
      </c>
      <c r="H529" t="s">
        <v>4967</v>
      </c>
      <c r="I529" t="str">
        <f t="shared" si="10"/>
        <v>2566</v>
      </c>
      <c r="J529">
        <v>2009</v>
      </c>
      <c r="K529">
        <v>50773704</v>
      </c>
      <c r="L529" t="s">
        <v>3713</v>
      </c>
      <c r="M529" t="s">
        <v>5593</v>
      </c>
      <c r="N529">
        <v>4.2526837821537997</v>
      </c>
      <c r="O529">
        <v>52.0805736470531</v>
      </c>
    </row>
    <row r="530" spans="1:15">
      <c r="A530">
        <v>529</v>
      </c>
      <c r="B530" t="s">
        <v>2127</v>
      </c>
      <c r="C530" t="s">
        <v>2173</v>
      </c>
      <c r="D530" t="s">
        <v>2385</v>
      </c>
      <c r="E530" t="str" cm="1">
        <f t="array" ref="E530">INDEX(municipalities!B:B, MATCH(D530,municipalities!C:C,0),0)</f>
        <v>GM0599</v>
      </c>
      <c r="G530" t="s">
        <v>4968</v>
      </c>
      <c r="H530" t="s">
        <v>4969</v>
      </c>
      <c r="I530" t="str">
        <f t="shared" si="10"/>
        <v>2565</v>
      </c>
      <c r="J530">
        <v>2017</v>
      </c>
      <c r="K530">
        <v>69976996</v>
      </c>
      <c r="L530" t="s">
        <v>3713</v>
      </c>
      <c r="M530" t="s">
        <v>5594</v>
      </c>
      <c r="N530">
        <v>4.2587346040706002</v>
      </c>
      <c r="O530">
        <v>52.075483801059399</v>
      </c>
    </row>
    <row r="531" spans="1:15" ht="15">
      <c r="A531">
        <v>530</v>
      </c>
      <c r="B531" t="s">
        <v>2127</v>
      </c>
      <c r="C531" t="s">
        <v>2173</v>
      </c>
      <c r="D531" s="4" t="s">
        <v>5871</v>
      </c>
      <c r="E531" t="str" cm="1">
        <f t="array" ref="E531">INDEX(municipalities!B:B, MATCH(D531,municipalities!C:C,0),0)</f>
        <v>GM0518</v>
      </c>
      <c r="G531" t="s">
        <v>4970</v>
      </c>
      <c r="H531" t="s">
        <v>4971</v>
      </c>
      <c r="I531" t="str">
        <f t="shared" si="10"/>
        <v>2564</v>
      </c>
      <c r="J531">
        <v>2019</v>
      </c>
      <c r="K531">
        <v>76699145</v>
      </c>
      <c r="L531" t="s">
        <v>3713</v>
      </c>
      <c r="M531" t="s">
        <v>5595</v>
      </c>
      <c r="N531">
        <v>4.2580428005856996</v>
      </c>
      <c r="O531">
        <v>52.068122237656802</v>
      </c>
    </row>
    <row r="532" spans="1:15" ht="15">
      <c r="A532">
        <v>531</v>
      </c>
      <c r="B532" t="s">
        <v>2127</v>
      </c>
      <c r="C532" t="s">
        <v>2173</v>
      </c>
      <c r="D532" s="4" t="s">
        <v>5871</v>
      </c>
      <c r="E532" t="str" cm="1">
        <f t="array" ref="E532">INDEX(municipalities!B:B, MATCH(D532,municipalities!C:C,0),0)</f>
        <v>GM0518</v>
      </c>
      <c r="G532" t="s">
        <v>4972</v>
      </c>
      <c r="H532" t="s">
        <v>4973</v>
      </c>
      <c r="I532" t="str">
        <f t="shared" si="10"/>
        <v>2564</v>
      </c>
      <c r="J532">
        <v>2018</v>
      </c>
      <c r="K532">
        <v>71172343</v>
      </c>
      <c r="L532" t="s">
        <v>3713</v>
      </c>
      <c r="M532" t="s">
        <v>5595</v>
      </c>
      <c r="N532">
        <v>4.2580428005856996</v>
      </c>
      <c r="O532">
        <v>52.068122237656802</v>
      </c>
    </row>
    <row r="533" spans="1:15" ht="15">
      <c r="A533">
        <v>532</v>
      </c>
      <c r="B533" t="s">
        <v>2127</v>
      </c>
      <c r="C533" t="s">
        <v>2173</v>
      </c>
      <c r="D533" s="4" t="s">
        <v>5871</v>
      </c>
      <c r="E533" t="str" cm="1">
        <f t="array" ref="E533">INDEX(municipalities!B:B, MATCH(D533,municipalities!C:C,0),0)</f>
        <v>GM0518</v>
      </c>
      <c r="F533" t="s">
        <v>4974</v>
      </c>
      <c r="G533" t="s">
        <v>4975</v>
      </c>
      <c r="H533" t="s">
        <v>4976</v>
      </c>
      <c r="I533" t="str">
        <f t="shared" si="10"/>
        <v>2561</v>
      </c>
      <c r="J533">
        <v>2015</v>
      </c>
      <c r="L533" t="s">
        <v>3713</v>
      </c>
      <c r="M533" t="s">
        <v>5596</v>
      </c>
      <c r="N533">
        <v>4.2765004233630002</v>
      </c>
      <c r="O533">
        <v>52.075946025215501</v>
      </c>
    </row>
    <row r="534" spans="1:15" ht="15">
      <c r="A534">
        <v>533</v>
      </c>
      <c r="B534" t="s">
        <v>2127</v>
      </c>
      <c r="C534" t="s">
        <v>2173</v>
      </c>
      <c r="D534" s="4" t="s">
        <v>5871</v>
      </c>
      <c r="E534" t="str" cm="1">
        <f t="array" ref="E534">INDEX(municipalities!B:B, MATCH(D534,municipalities!C:C,0),0)</f>
        <v>GM0518</v>
      </c>
      <c r="G534" t="s">
        <v>4977</v>
      </c>
      <c r="H534" t="s">
        <v>4978</v>
      </c>
      <c r="I534" t="str">
        <f t="shared" si="10"/>
        <v>2517</v>
      </c>
      <c r="J534">
        <v>2014</v>
      </c>
      <c r="K534">
        <v>61497932</v>
      </c>
      <c r="L534" t="s">
        <v>3713</v>
      </c>
      <c r="M534" t="s">
        <v>5597</v>
      </c>
      <c r="N534">
        <v>4.2856375854971001</v>
      </c>
      <c r="O534">
        <v>52.087247579800596</v>
      </c>
    </row>
    <row r="535" spans="1:15" ht="15">
      <c r="A535">
        <v>534</v>
      </c>
      <c r="B535" t="s">
        <v>2127</v>
      </c>
      <c r="C535" t="s">
        <v>2173</v>
      </c>
      <c r="D535" s="4" t="s">
        <v>5871</v>
      </c>
      <c r="E535" t="str" cm="1">
        <f t="array" ref="E535">INDEX(municipalities!B:B, MATCH(D535,municipalities!C:C,0),0)</f>
        <v>GM0518</v>
      </c>
      <c r="G535" t="s">
        <v>4979</v>
      </c>
      <c r="H535" t="s">
        <v>4980</v>
      </c>
      <c r="I535" t="str">
        <f t="shared" si="10"/>
        <v>2513</v>
      </c>
      <c r="J535">
        <v>2021</v>
      </c>
      <c r="K535">
        <v>82178712</v>
      </c>
      <c r="L535" t="s">
        <v>3713</v>
      </c>
      <c r="M535" t="s">
        <v>5598</v>
      </c>
      <c r="N535">
        <v>4.3023941421255003</v>
      </c>
      <c r="O535">
        <v>52.078783673930502</v>
      </c>
    </row>
    <row r="536" spans="1:15" ht="15">
      <c r="A536">
        <v>535</v>
      </c>
      <c r="B536" t="s">
        <v>2127</v>
      </c>
      <c r="C536" t="s">
        <v>2173</v>
      </c>
      <c r="D536" s="4" t="s">
        <v>5871</v>
      </c>
      <c r="E536" t="str" cm="1">
        <f t="array" ref="E536">INDEX(municipalities!B:B, MATCH(D536,municipalities!C:C,0),0)</f>
        <v>GM0518</v>
      </c>
      <c r="G536" t="s">
        <v>4981</v>
      </c>
      <c r="H536" t="s">
        <v>4982</v>
      </c>
      <c r="I536" t="str">
        <f t="shared" si="10"/>
        <v>2512</v>
      </c>
      <c r="J536">
        <v>2018</v>
      </c>
      <c r="K536">
        <v>71260056</v>
      </c>
      <c r="L536" t="s">
        <v>3713</v>
      </c>
      <c r="M536" t="s">
        <v>5599</v>
      </c>
      <c r="N536">
        <v>4.3047761984959001</v>
      </c>
      <c r="O536">
        <v>52.073466300937497</v>
      </c>
    </row>
    <row r="537" spans="1:15" ht="15">
      <c r="A537">
        <v>536</v>
      </c>
      <c r="B537" t="s">
        <v>2127</v>
      </c>
      <c r="C537" t="s">
        <v>2173</v>
      </c>
      <c r="D537" s="4" t="s">
        <v>5871</v>
      </c>
      <c r="E537" t="str" cm="1">
        <f t="array" ref="E537">INDEX(municipalities!B:B, MATCH(D537,municipalities!C:C,0),0)</f>
        <v>GM0518</v>
      </c>
      <c r="F537" t="s">
        <v>4983</v>
      </c>
      <c r="G537" t="s">
        <v>4984</v>
      </c>
      <c r="H537" t="s">
        <v>4985</v>
      </c>
      <c r="I537" t="str">
        <f t="shared" si="10"/>
        <v>2512</v>
      </c>
      <c r="J537">
        <v>2015</v>
      </c>
      <c r="K537">
        <v>64702286</v>
      </c>
      <c r="L537" t="s">
        <v>3713</v>
      </c>
      <c r="M537" t="s">
        <v>5599</v>
      </c>
      <c r="N537">
        <v>4.3047761984959001</v>
      </c>
      <c r="O537">
        <v>52.073466300937497</v>
      </c>
    </row>
    <row r="538" spans="1:15" ht="15">
      <c r="A538">
        <v>537</v>
      </c>
      <c r="B538" t="s">
        <v>2127</v>
      </c>
      <c r="C538" t="s">
        <v>2173</v>
      </c>
      <c r="D538" s="4" t="s">
        <v>5871</v>
      </c>
      <c r="E538" t="str" cm="1">
        <f t="array" ref="E538">INDEX(municipalities!B:B, MATCH(D538,municipalities!C:C,0),0)</f>
        <v>GM0518</v>
      </c>
      <c r="F538" t="s">
        <v>2202</v>
      </c>
      <c r="G538" t="s">
        <v>4986</v>
      </c>
      <c r="H538" t="s">
        <v>4987</v>
      </c>
      <c r="I538" t="str">
        <f t="shared" si="10"/>
        <v>2497</v>
      </c>
      <c r="J538">
        <v>2016</v>
      </c>
      <c r="K538" t="s">
        <v>4988</v>
      </c>
      <c r="L538" t="s">
        <v>3713</v>
      </c>
      <c r="M538" t="s">
        <v>5600</v>
      </c>
      <c r="N538">
        <v>4.3621413436690002</v>
      </c>
      <c r="O538">
        <v>52.036885609106797</v>
      </c>
    </row>
    <row r="539" spans="1:15">
      <c r="A539">
        <v>538</v>
      </c>
      <c r="B539" t="s">
        <v>2127</v>
      </c>
      <c r="C539" t="s">
        <v>2128</v>
      </c>
      <c r="D539" t="s">
        <v>2262</v>
      </c>
      <c r="E539" t="str" cm="1">
        <f t="array" ref="E539">INDEX(municipalities!B:B, MATCH(D539,municipalities!C:C,0),0)</f>
        <v>GM1884</v>
      </c>
      <c r="F539" t="s">
        <v>4989</v>
      </c>
      <c r="G539" t="s">
        <v>4990</v>
      </c>
      <c r="H539" t="s">
        <v>4991</v>
      </c>
      <c r="I539" t="str">
        <f t="shared" si="10"/>
        <v>2451</v>
      </c>
      <c r="J539">
        <v>2020</v>
      </c>
      <c r="K539">
        <v>77184475</v>
      </c>
      <c r="L539" t="s">
        <v>3713</v>
      </c>
      <c r="M539" t="s">
        <v>5601</v>
      </c>
      <c r="N539">
        <v>4.6901067347523</v>
      </c>
      <c r="O539">
        <v>52.218652787547398</v>
      </c>
    </row>
    <row r="540" spans="1:15">
      <c r="A540">
        <v>539</v>
      </c>
      <c r="B540" t="s">
        <v>2127</v>
      </c>
      <c r="C540" t="s">
        <v>2128</v>
      </c>
      <c r="D540" t="s">
        <v>2339</v>
      </c>
      <c r="E540" t="str" cm="1">
        <f t="array" ref="E540">INDEX(municipalities!B:B, MATCH(D540,municipalities!C:C,0),0)</f>
        <v>GM0569</v>
      </c>
      <c r="F540" t="s">
        <v>2340</v>
      </c>
      <c r="G540" t="s">
        <v>4992</v>
      </c>
      <c r="H540" t="s">
        <v>4993</v>
      </c>
      <c r="I540" t="str">
        <f t="shared" si="10"/>
        <v>2441</v>
      </c>
      <c r="J540">
        <v>2018</v>
      </c>
      <c r="K540">
        <v>72199008</v>
      </c>
      <c r="L540" t="s">
        <v>3713</v>
      </c>
      <c r="M540" t="s">
        <v>5602</v>
      </c>
      <c r="N540">
        <v>4.7653617724200004</v>
      </c>
      <c r="O540">
        <v>52.204969285786397</v>
      </c>
    </row>
    <row r="541" spans="1:15">
      <c r="A541">
        <v>540</v>
      </c>
      <c r="B541" t="s">
        <v>2127</v>
      </c>
      <c r="C541" t="s">
        <v>2128</v>
      </c>
      <c r="D541" t="s">
        <v>2129</v>
      </c>
      <c r="E541" t="str" cm="1">
        <f t="array" ref="E541">INDEX(municipalities!B:B, MATCH(D541,municipalities!C:C,0),0)</f>
        <v>GM0484</v>
      </c>
      <c r="G541" t="s">
        <v>4994</v>
      </c>
      <c r="H541" t="s">
        <v>4995</v>
      </c>
      <c r="I541" t="str">
        <f t="shared" si="10"/>
        <v>2396</v>
      </c>
      <c r="J541">
        <v>2014</v>
      </c>
      <c r="K541">
        <v>62310194</v>
      </c>
      <c r="L541" t="s">
        <v>3713</v>
      </c>
      <c r="M541" t="s">
        <v>5603</v>
      </c>
      <c r="N541">
        <v>4.5954368824097998</v>
      </c>
      <c r="O541">
        <v>52.14210376514</v>
      </c>
    </row>
    <row r="542" spans="1:15">
      <c r="A542">
        <v>541</v>
      </c>
      <c r="B542" t="s">
        <v>2127</v>
      </c>
      <c r="C542" t="s">
        <v>2128</v>
      </c>
      <c r="D542" t="s">
        <v>2440</v>
      </c>
      <c r="E542" t="str" cm="1">
        <f t="array" ref="E542">INDEX(municipalities!B:B, MATCH(D542,municipalities!C:C,0),0)</f>
        <v>GM0638</v>
      </c>
      <c r="G542" t="s">
        <v>4996</v>
      </c>
      <c r="H542" t="s">
        <v>4997</v>
      </c>
      <c r="I542" t="str">
        <f t="shared" si="10"/>
        <v>2381</v>
      </c>
      <c r="J542">
        <v>2016</v>
      </c>
      <c r="K542" t="s">
        <v>4998</v>
      </c>
      <c r="L542" t="s">
        <v>3713</v>
      </c>
      <c r="M542" t="s">
        <v>5604</v>
      </c>
      <c r="N542">
        <v>4.5063230523418003</v>
      </c>
      <c r="O542">
        <v>52.112981582577397</v>
      </c>
    </row>
    <row r="543" spans="1:15">
      <c r="A543">
        <v>542</v>
      </c>
      <c r="B543" t="s">
        <v>2127</v>
      </c>
      <c r="C543" t="s">
        <v>2128</v>
      </c>
      <c r="D543" t="s">
        <v>2262</v>
      </c>
      <c r="E543" t="str" cm="1">
        <f t="array" ref="E543">INDEX(municipalities!B:B, MATCH(D543,municipalities!C:C,0),0)</f>
        <v>GM1884</v>
      </c>
      <c r="G543" t="s">
        <v>4999</v>
      </c>
      <c r="H543" t="s">
        <v>5000</v>
      </c>
      <c r="I543" t="str">
        <f t="shared" si="10"/>
        <v>2371</v>
      </c>
      <c r="J543">
        <v>2017</v>
      </c>
      <c r="K543">
        <v>71071911</v>
      </c>
      <c r="L543" t="s">
        <v>3713</v>
      </c>
      <c r="M543" t="s">
        <v>5605</v>
      </c>
      <c r="N543">
        <v>4.6224512086410003</v>
      </c>
      <c r="O543">
        <v>52.192512941895203</v>
      </c>
    </row>
    <row r="544" spans="1:15">
      <c r="A544">
        <v>543</v>
      </c>
      <c r="B544" t="s">
        <v>2127</v>
      </c>
      <c r="C544" t="s">
        <v>2128</v>
      </c>
      <c r="D544" t="s">
        <v>5001</v>
      </c>
      <c r="E544" t="str" cm="1">
        <f t="array" ref="E544">INDEX(municipalities!B:B, MATCH(D544,municipalities!C:C,0),0)</f>
        <v>GM0579</v>
      </c>
      <c r="G544" t="s">
        <v>5002</v>
      </c>
      <c r="H544" t="s">
        <v>5003</v>
      </c>
      <c r="I544" t="str">
        <f t="shared" si="10"/>
        <v>2341</v>
      </c>
      <c r="J544">
        <v>2020</v>
      </c>
      <c r="K544">
        <v>80571824</v>
      </c>
      <c r="L544" t="s">
        <v>3713</v>
      </c>
      <c r="M544" t="s">
        <v>5606</v>
      </c>
      <c r="N544">
        <v>4.4731002820977004</v>
      </c>
      <c r="O544">
        <v>52.181382653354902</v>
      </c>
    </row>
    <row r="545" spans="1:15">
      <c r="A545">
        <v>544</v>
      </c>
      <c r="B545" t="s">
        <v>2127</v>
      </c>
      <c r="C545" t="s">
        <v>2128</v>
      </c>
      <c r="D545" t="s">
        <v>5001</v>
      </c>
      <c r="E545" t="str" cm="1">
        <f t="array" ref="E545">INDEX(municipalities!B:B, MATCH(D545,municipalities!C:C,0),0)</f>
        <v>GM0579</v>
      </c>
      <c r="G545" t="s">
        <v>5004</v>
      </c>
      <c r="H545" t="s">
        <v>5005</v>
      </c>
      <c r="I545" t="str">
        <f t="shared" si="10"/>
        <v>2341</v>
      </c>
      <c r="J545">
        <v>2013</v>
      </c>
      <c r="K545">
        <v>58402063</v>
      </c>
      <c r="L545" t="s">
        <v>3713</v>
      </c>
      <c r="M545" t="s">
        <v>5606</v>
      </c>
      <c r="N545">
        <v>4.4731002820977004</v>
      </c>
      <c r="O545">
        <v>52.181382653354902</v>
      </c>
    </row>
    <row r="546" spans="1:15">
      <c r="A546">
        <v>545</v>
      </c>
      <c r="B546" t="s">
        <v>2127</v>
      </c>
      <c r="C546" t="s">
        <v>2128</v>
      </c>
      <c r="D546" t="s">
        <v>2294</v>
      </c>
      <c r="E546" t="str" cm="1">
        <f t="array" ref="E546">INDEX(municipalities!B:B, MATCH(D546,municipalities!C:C,0),0)</f>
        <v>GM0546</v>
      </c>
      <c r="G546" t="s">
        <v>5006</v>
      </c>
      <c r="H546" t="s">
        <v>5007</v>
      </c>
      <c r="I546" t="str">
        <f t="shared" si="10"/>
        <v>2332</v>
      </c>
      <c r="J546">
        <v>2020</v>
      </c>
      <c r="K546">
        <v>76483835</v>
      </c>
      <c r="L546" t="s">
        <v>3713</v>
      </c>
      <c r="M546" t="s">
        <v>5607</v>
      </c>
      <c r="N546">
        <v>4.4624189238816001</v>
      </c>
      <c r="O546">
        <v>52.159713320647903</v>
      </c>
    </row>
    <row r="547" spans="1:15">
      <c r="A547">
        <v>546</v>
      </c>
      <c r="B547" t="s">
        <v>2127</v>
      </c>
      <c r="C547" t="s">
        <v>2128</v>
      </c>
      <c r="D547" t="s">
        <v>2294</v>
      </c>
      <c r="E547" t="str" cm="1">
        <f t="array" ref="E547">INDEX(municipalities!B:B, MATCH(D547,municipalities!C:C,0),0)</f>
        <v>GM0546</v>
      </c>
      <c r="F547" t="s">
        <v>5008</v>
      </c>
      <c r="G547" t="s">
        <v>5009</v>
      </c>
      <c r="H547" t="s">
        <v>5010</v>
      </c>
      <c r="I547" t="str">
        <f t="shared" si="10"/>
        <v>2317</v>
      </c>
      <c r="J547">
        <v>2018</v>
      </c>
      <c r="K547">
        <v>73271101</v>
      </c>
      <c r="L547" t="s">
        <v>3713</v>
      </c>
      <c r="M547" t="s">
        <v>5608</v>
      </c>
      <c r="N547">
        <v>4.5094101010744003</v>
      </c>
      <c r="O547">
        <v>52.176606357078199</v>
      </c>
    </row>
    <row r="548" spans="1:15">
      <c r="A548">
        <v>547</v>
      </c>
      <c r="B548" t="s">
        <v>2127</v>
      </c>
      <c r="C548" t="s">
        <v>2128</v>
      </c>
      <c r="D548" t="s">
        <v>2294</v>
      </c>
      <c r="E548" t="str" cm="1">
        <f t="array" ref="E548">INDEX(municipalities!B:B, MATCH(D548,municipalities!C:C,0),0)</f>
        <v>GM0546</v>
      </c>
      <c r="G548" t="s">
        <v>5011</v>
      </c>
      <c r="H548" t="s">
        <v>5012</v>
      </c>
      <c r="I548" t="str">
        <f t="shared" si="10"/>
        <v>2315</v>
      </c>
      <c r="J548">
        <v>2022</v>
      </c>
      <c r="K548">
        <v>85243752</v>
      </c>
      <c r="L548" t="s">
        <v>3713</v>
      </c>
      <c r="M548" t="s">
        <v>5609</v>
      </c>
      <c r="N548">
        <v>4.5104672917597002</v>
      </c>
      <c r="O548">
        <v>52.163707721030299</v>
      </c>
    </row>
    <row r="549" spans="1:15">
      <c r="A549">
        <v>548</v>
      </c>
      <c r="B549" t="s">
        <v>2127</v>
      </c>
      <c r="C549" t="s">
        <v>2128</v>
      </c>
      <c r="D549" t="s">
        <v>2294</v>
      </c>
      <c r="E549" t="str" cm="1">
        <f t="array" ref="E549">INDEX(municipalities!B:B, MATCH(D549,municipalities!C:C,0),0)</f>
        <v>GM0546</v>
      </c>
      <c r="G549" t="s">
        <v>5013</v>
      </c>
      <c r="H549" t="s">
        <v>5014</v>
      </c>
      <c r="I549" t="str">
        <f t="shared" si="10"/>
        <v>2312</v>
      </c>
      <c r="J549">
        <v>2013</v>
      </c>
      <c r="K549">
        <v>82117217</v>
      </c>
      <c r="L549" t="s">
        <v>3713</v>
      </c>
      <c r="M549" t="s">
        <v>5610</v>
      </c>
      <c r="N549">
        <v>4.4930584474820998</v>
      </c>
      <c r="O549">
        <v>52.161339975892503</v>
      </c>
    </row>
    <row r="550" spans="1:15">
      <c r="A550">
        <v>549</v>
      </c>
      <c r="B550" t="s">
        <v>2127</v>
      </c>
      <c r="C550" t="s">
        <v>2173</v>
      </c>
      <c r="D550" t="s">
        <v>2306</v>
      </c>
      <c r="E550" t="str" cm="1">
        <f t="array" ref="E550">INDEX(municipalities!B:B, MATCH(D550,municipalities!C:C,0),0)</f>
        <v>GM1916</v>
      </c>
      <c r="G550" t="s">
        <v>5015</v>
      </c>
      <c r="H550" t="s">
        <v>5016</v>
      </c>
      <c r="I550" t="str">
        <f t="shared" si="10"/>
        <v>2275</v>
      </c>
      <c r="J550">
        <v>2020</v>
      </c>
      <c r="K550">
        <v>77260074</v>
      </c>
      <c r="L550" t="s">
        <v>3713</v>
      </c>
      <c r="M550" t="s">
        <v>5611</v>
      </c>
      <c r="N550">
        <v>4.352574860551</v>
      </c>
      <c r="O550">
        <v>52.062732689592998</v>
      </c>
    </row>
    <row r="551" spans="1:15">
      <c r="A551">
        <v>550</v>
      </c>
      <c r="B551" t="s">
        <v>2127</v>
      </c>
      <c r="C551" t="s">
        <v>2140</v>
      </c>
      <c r="D551" t="s">
        <v>2306</v>
      </c>
      <c r="E551" t="str" cm="1">
        <f t="array" ref="E551">INDEX(municipalities!B:B, MATCH(D551,municipalities!C:C,0),0)</f>
        <v>GM1916</v>
      </c>
      <c r="G551" t="s">
        <v>5017</v>
      </c>
      <c r="H551" t="s">
        <v>5018</v>
      </c>
      <c r="I551" t="str">
        <f t="shared" si="10"/>
        <v>2263</v>
      </c>
      <c r="J551">
        <v>1991</v>
      </c>
      <c r="K551">
        <v>29037015</v>
      </c>
      <c r="L551" t="s">
        <v>3713</v>
      </c>
      <c r="M551" t="s">
        <v>5612</v>
      </c>
      <c r="N551">
        <v>4.4061753595208</v>
      </c>
      <c r="O551">
        <v>52.100215704138002</v>
      </c>
    </row>
    <row r="552" spans="1:15">
      <c r="A552">
        <v>551</v>
      </c>
      <c r="B552" t="s">
        <v>2127</v>
      </c>
      <c r="C552" t="s">
        <v>2173</v>
      </c>
      <c r="D552" t="s">
        <v>2430</v>
      </c>
      <c r="E552" t="str" cm="1">
        <f t="array" ref="E552">INDEX(municipalities!B:B, MATCH(D552,municipalities!C:C,0),0)</f>
        <v>GM0629</v>
      </c>
      <c r="G552" t="s">
        <v>5019</v>
      </c>
      <c r="H552" t="s">
        <v>5020</v>
      </c>
      <c r="I552" t="str">
        <f t="shared" si="10"/>
        <v>2243</v>
      </c>
      <c r="J552">
        <v>2020</v>
      </c>
      <c r="K552">
        <v>80808336</v>
      </c>
      <c r="L552" t="s">
        <v>3713</v>
      </c>
      <c r="M552" t="s">
        <v>5613</v>
      </c>
      <c r="N552">
        <v>4.3601186276805004</v>
      </c>
      <c r="O552">
        <v>52.128417518366703</v>
      </c>
    </row>
    <row r="553" spans="1:15">
      <c r="A553">
        <v>552</v>
      </c>
      <c r="B553" t="s">
        <v>2127</v>
      </c>
      <c r="C553" t="s">
        <v>2128</v>
      </c>
      <c r="D553" t="s">
        <v>2270</v>
      </c>
      <c r="E553" t="str" cm="1">
        <f t="array" ref="E553">INDEX(municipalities!B:B, MATCH(D553,municipalities!C:C,0),0)</f>
        <v>GM0537</v>
      </c>
      <c r="F553" t="s">
        <v>5021</v>
      </c>
      <c r="G553" t="s">
        <v>5022</v>
      </c>
      <c r="H553" t="s">
        <v>5023</v>
      </c>
      <c r="I553" t="str">
        <f t="shared" si="10"/>
        <v>2231</v>
      </c>
      <c r="J553">
        <v>2020</v>
      </c>
      <c r="K553">
        <v>81167253</v>
      </c>
      <c r="L553" t="s">
        <v>3713</v>
      </c>
      <c r="M553" t="s">
        <v>5614</v>
      </c>
      <c r="N553">
        <v>4.448280017339</v>
      </c>
      <c r="O553">
        <v>52.196106580375698</v>
      </c>
    </row>
    <row r="554" spans="1:15">
      <c r="A554">
        <v>553</v>
      </c>
      <c r="B554" t="s">
        <v>2127</v>
      </c>
      <c r="C554" t="s">
        <v>2128</v>
      </c>
      <c r="D554" t="s">
        <v>2253</v>
      </c>
      <c r="E554" t="str" cm="1">
        <f t="array" ref="E554">INDEX(municipalities!B:B, MATCH(D554,municipalities!C:C,0),0)</f>
        <v>GM0534</v>
      </c>
      <c r="G554" t="s">
        <v>5024</v>
      </c>
      <c r="H554" t="s">
        <v>5025</v>
      </c>
      <c r="I554" t="str">
        <f t="shared" si="10"/>
        <v>2182</v>
      </c>
      <c r="J554">
        <v>2021</v>
      </c>
      <c r="K554">
        <v>82908591</v>
      </c>
      <c r="L554" t="s">
        <v>3713</v>
      </c>
      <c r="M554" t="s">
        <v>5615</v>
      </c>
      <c r="N554">
        <v>4.5698195730337003</v>
      </c>
      <c r="O554">
        <v>52.294056387082499</v>
      </c>
    </row>
    <row r="555" spans="1:15">
      <c r="A555">
        <v>554</v>
      </c>
      <c r="B555" t="s">
        <v>2127</v>
      </c>
      <c r="C555" t="s">
        <v>2128</v>
      </c>
      <c r="D555" t="s">
        <v>2418</v>
      </c>
      <c r="E555" t="str" cm="1">
        <f t="array" ref="E555">INDEX(municipalities!B:B, MATCH(D555,municipalities!C:C,0),0)</f>
        <v>GM1525</v>
      </c>
      <c r="F555" t="s">
        <v>2419</v>
      </c>
      <c r="G555" t="s">
        <v>5026</v>
      </c>
      <c r="H555" t="s">
        <v>5027</v>
      </c>
      <c r="I555" t="str">
        <f t="shared" si="10"/>
        <v>2172</v>
      </c>
      <c r="J555">
        <v>2018</v>
      </c>
      <c r="K555">
        <v>68238037</v>
      </c>
      <c r="L555" t="s">
        <v>3713</v>
      </c>
      <c r="M555" t="s">
        <v>5616</v>
      </c>
      <c r="N555">
        <v>4.5347384871076004</v>
      </c>
      <c r="O555">
        <v>52.222289405338799</v>
      </c>
    </row>
    <row r="556" spans="1:15">
      <c r="A556">
        <v>555</v>
      </c>
      <c r="B556" t="s">
        <v>2127</v>
      </c>
      <c r="C556" t="s">
        <v>2128</v>
      </c>
      <c r="D556" t="s">
        <v>2418</v>
      </c>
      <c r="E556" t="str" cm="1">
        <f t="array" ref="E556">INDEX(municipalities!B:B, MATCH(D556,municipalities!C:C,0),0)</f>
        <v>GM1525</v>
      </c>
      <c r="F556" t="s">
        <v>2419</v>
      </c>
      <c r="G556" t="s">
        <v>5028</v>
      </c>
      <c r="H556" t="s">
        <v>5029</v>
      </c>
      <c r="I556" t="str">
        <f t="shared" si="10"/>
        <v>2171</v>
      </c>
      <c r="J556">
        <v>2020</v>
      </c>
      <c r="K556">
        <v>80693482</v>
      </c>
      <c r="L556" t="s">
        <v>3713</v>
      </c>
      <c r="M556" t="s">
        <v>5617</v>
      </c>
      <c r="N556">
        <v>4.5066804836234002</v>
      </c>
      <c r="O556">
        <v>52.216852565478</v>
      </c>
    </row>
    <row r="557" spans="1:15">
      <c r="A557">
        <v>556</v>
      </c>
      <c r="B557" t="s">
        <v>2127</v>
      </c>
      <c r="C557" t="s">
        <v>2128</v>
      </c>
      <c r="D557" t="s">
        <v>5030</v>
      </c>
      <c r="E557" t="str" cm="1">
        <f t="array" ref="E557">INDEX(municipalities!B:B, MATCH(D557,municipalities!C:C,0),0)</f>
        <v>GM0553</v>
      </c>
      <c r="G557" t="s">
        <v>5031</v>
      </c>
      <c r="H557" t="s">
        <v>5032</v>
      </c>
      <c r="I557" t="str">
        <f t="shared" si="10"/>
        <v>2162</v>
      </c>
      <c r="J557">
        <v>2022</v>
      </c>
      <c r="K557">
        <v>86499092</v>
      </c>
      <c r="L557" t="s">
        <v>3713</v>
      </c>
      <c r="M557" t="s">
        <v>5618</v>
      </c>
      <c r="N557">
        <v>4.5591939727658</v>
      </c>
      <c r="O557">
        <v>52.246491463889001</v>
      </c>
    </row>
    <row r="558" spans="1:15">
      <c r="A558">
        <v>557</v>
      </c>
      <c r="B558" t="s">
        <v>2127</v>
      </c>
      <c r="C558" t="s">
        <v>2173</v>
      </c>
      <c r="D558" t="s">
        <v>2385</v>
      </c>
      <c r="E558" t="str" cm="1">
        <f t="array" ref="E558">INDEX(municipalities!B:B, MATCH(D558,municipalities!C:C,0),0)</f>
        <v>GM0599</v>
      </c>
      <c r="F558" t="s">
        <v>2786</v>
      </c>
      <c r="G558" t="s">
        <v>5033</v>
      </c>
      <c r="H558" t="s">
        <v>5034</v>
      </c>
      <c r="I558" t="str">
        <f t="shared" si="10"/>
        <v>3181</v>
      </c>
      <c r="J558">
        <v>2019</v>
      </c>
      <c r="K558">
        <v>76626393</v>
      </c>
      <c r="L558" t="s">
        <v>3713</v>
      </c>
      <c r="M558" t="s">
        <v>5619</v>
      </c>
      <c r="N558">
        <v>4.2312706424525004</v>
      </c>
      <c r="O558">
        <v>51.916262969839998</v>
      </c>
    </row>
    <row r="559" spans="1:15">
      <c r="A559">
        <v>558</v>
      </c>
      <c r="B559" t="s">
        <v>2127</v>
      </c>
      <c r="C559" t="s">
        <v>2173</v>
      </c>
      <c r="D559" t="s">
        <v>5035</v>
      </c>
      <c r="E559" t="str" cm="1">
        <f t="array" ref="E559">INDEX(municipalities!B:B, MATCH(D559,municipalities!C:C,0),0)</f>
        <v>GM0556</v>
      </c>
      <c r="G559" t="s">
        <v>5036</v>
      </c>
      <c r="H559" t="s">
        <v>5037</v>
      </c>
      <c r="I559" t="str">
        <f t="shared" si="10"/>
        <v>3143</v>
      </c>
      <c r="J559">
        <v>2019</v>
      </c>
      <c r="K559" t="s">
        <v>3972</v>
      </c>
      <c r="L559" t="s">
        <v>3713</v>
      </c>
      <c r="M559" t="s">
        <v>5620</v>
      </c>
      <c r="N559">
        <v>4.2594681150611997</v>
      </c>
      <c r="O559">
        <v>51.912787279727901</v>
      </c>
    </row>
    <row r="560" spans="1:15">
      <c r="A560">
        <v>559</v>
      </c>
      <c r="B560" t="s">
        <v>2127</v>
      </c>
      <c r="C560" t="s">
        <v>2238</v>
      </c>
      <c r="D560" t="s">
        <v>2319</v>
      </c>
      <c r="E560" t="str" cm="1">
        <f t="array" ref="E560">INDEX(municipalities!B:B, MATCH(D560,municipalities!C:C,0),0)</f>
        <v>GM1978</v>
      </c>
      <c r="F560" t="s">
        <v>5038</v>
      </c>
      <c r="G560" t="s">
        <v>5039</v>
      </c>
      <c r="H560" t="s">
        <v>5040</v>
      </c>
      <c r="I560" t="str">
        <f t="shared" si="10"/>
        <v>2964</v>
      </c>
      <c r="J560">
        <v>2017</v>
      </c>
      <c r="K560">
        <v>69586292</v>
      </c>
      <c r="L560" t="s">
        <v>3713</v>
      </c>
      <c r="M560" t="s">
        <v>5621</v>
      </c>
      <c r="N560">
        <v>4.8496497240174996</v>
      </c>
      <c r="O560">
        <v>51.919873161931903</v>
      </c>
    </row>
    <row r="561" spans="1:15">
      <c r="A561">
        <v>560</v>
      </c>
      <c r="B561" t="s">
        <v>2127</v>
      </c>
      <c r="C561" t="s">
        <v>2128</v>
      </c>
      <c r="D561" t="s">
        <v>2426</v>
      </c>
      <c r="E561" t="str" cm="1">
        <f t="array" ref="E561">INDEX(municipalities!B:B, MATCH(D561,municipalities!C:C,0),0)</f>
        <v>GM0626</v>
      </c>
      <c r="G561" t="s">
        <v>5041</v>
      </c>
      <c r="H561" t="s">
        <v>5042</v>
      </c>
      <c r="I561" t="str">
        <f t="shared" si="10"/>
        <v>2251</v>
      </c>
      <c r="J561">
        <v>2024</v>
      </c>
      <c r="K561" t="s">
        <v>3972</v>
      </c>
      <c r="L561" t="s">
        <v>3713</v>
      </c>
      <c r="M561" t="s">
        <v>5622</v>
      </c>
      <c r="N561">
        <v>4.4457342415812002</v>
      </c>
      <c r="O561">
        <v>52.118807909642598</v>
      </c>
    </row>
    <row r="562" spans="1:15">
      <c r="A562">
        <v>561</v>
      </c>
      <c r="B562" t="s">
        <v>23</v>
      </c>
      <c r="C562" t="s">
        <v>23</v>
      </c>
      <c r="D562" t="s">
        <v>83</v>
      </c>
      <c r="E562" t="str" cm="1">
        <f t="array" ref="E562">INDEX(municipalities!B:B, MATCH(D562,municipalities!C:C,0),0)</f>
        <v>GM1699</v>
      </c>
      <c r="F562" t="s">
        <v>5043</v>
      </c>
      <c r="G562" t="s">
        <v>5044</v>
      </c>
      <c r="H562" t="s">
        <v>5045</v>
      </c>
      <c r="I562" t="str">
        <f t="shared" si="10"/>
        <v>9305</v>
      </c>
      <c r="J562">
        <v>2015</v>
      </c>
      <c r="K562" t="s">
        <v>5046</v>
      </c>
      <c r="L562" t="s">
        <v>5047</v>
      </c>
    </row>
    <row r="563" spans="1:15">
      <c r="A563">
        <v>562</v>
      </c>
      <c r="B563" t="s">
        <v>126</v>
      </c>
      <c r="C563" t="s">
        <v>126</v>
      </c>
      <c r="D563" t="s">
        <v>249</v>
      </c>
      <c r="E563" t="str" cm="1">
        <f t="array" ref="E563">INDEX(municipalities!B:B, MATCH(D563,municipalities!C:C,0),0)</f>
        <v>GM1900</v>
      </c>
      <c r="F563" t="s">
        <v>5048</v>
      </c>
      <c r="G563" t="s">
        <v>5049</v>
      </c>
      <c r="H563" t="s">
        <v>5050</v>
      </c>
      <c r="I563" t="str">
        <f t="shared" si="10"/>
        <v>9013</v>
      </c>
      <c r="J563">
        <v>2015</v>
      </c>
      <c r="K563">
        <v>40005041</v>
      </c>
      <c r="L563" t="s">
        <v>5047</v>
      </c>
    </row>
    <row r="564" spans="1:15">
      <c r="A564">
        <v>563</v>
      </c>
      <c r="B564" t="s">
        <v>126</v>
      </c>
      <c r="C564" t="s">
        <v>126</v>
      </c>
      <c r="D564" t="s">
        <v>304</v>
      </c>
      <c r="E564" t="str" cm="1">
        <f t="array" ref="E564">INDEX(municipalities!B:B, MATCH(D564,municipalities!C:C,0),0)</f>
        <v>GM1949</v>
      </c>
      <c r="F564" t="s">
        <v>5051</v>
      </c>
      <c r="G564" t="s">
        <v>5052</v>
      </c>
      <c r="H564" t="s">
        <v>5053</v>
      </c>
      <c r="I564" t="str">
        <f t="shared" si="10"/>
        <v>9072</v>
      </c>
      <c r="J564">
        <v>2016</v>
      </c>
      <c r="K564">
        <v>66370485</v>
      </c>
      <c r="L564" t="s">
        <v>5047</v>
      </c>
    </row>
    <row r="565" spans="1:15">
      <c r="A565">
        <v>564</v>
      </c>
      <c r="B565" t="s">
        <v>753</v>
      </c>
      <c r="C565" t="s">
        <v>753</v>
      </c>
      <c r="D565" t="s">
        <v>753</v>
      </c>
      <c r="E565" t="str" cm="1">
        <f t="array" ref="E565">INDEX(municipalities!B:B, MATCH(D565,municipalities!C:C,0),0)</f>
        <v>GM0014</v>
      </c>
      <c r="F565" t="s">
        <v>2911</v>
      </c>
      <c r="G565" t="s">
        <v>5054</v>
      </c>
      <c r="H565" t="s">
        <v>5055</v>
      </c>
      <c r="I565" t="str">
        <f t="shared" si="10"/>
        <v>9753</v>
      </c>
      <c r="J565">
        <v>2020</v>
      </c>
      <c r="K565">
        <v>80423221</v>
      </c>
      <c r="L565" t="s">
        <v>5047</v>
      </c>
    </row>
    <row r="566" spans="1:15">
      <c r="A566">
        <v>565</v>
      </c>
      <c r="B566" t="s">
        <v>753</v>
      </c>
      <c r="C566" t="s">
        <v>753</v>
      </c>
      <c r="D566" t="s">
        <v>816</v>
      </c>
      <c r="E566" t="str" cm="1">
        <f t="array" ref="E566">INDEX(municipalities!B:B, MATCH(D566,municipalities!C:C,0),0)</f>
        <v>GM1966</v>
      </c>
      <c r="F566" t="s">
        <v>5056</v>
      </c>
      <c r="G566" t="s">
        <v>5057</v>
      </c>
      <c r="H566" t="s">
        <v>5058</v>
      </c>
      <c r="I566" t="str">
        <f t="shared" si="10"/>
        <v>9963</v>
      </c>
      <c r="J566">
        <v>2016</v>
      </c>
      <c r="K566" t="s">
        <v>5059</v>
      </c>
      <c r="L566" t="s">
        <v>5047</v>
      </c>
    </row>
    <row r="567" spans="1:15">
      <c r="A567">
        <v>566</v>
      </c>
      <c r="B567" t="s">
        <v>753</v>
      </c>
      <c r="C567" t="s">
        <v>753</v>
      </c>
      <c r="D567" t="s">
        <v>816</v>
      </c>
      <c r="E567" t="str" cm="1">
        <f t="array" ref="E567">INDEX(municipalities!B:B, MATCH(D567,municipalities!C:C,0),0)</f>
        <v>GM1966</v>
      </c>
      <c r="F567" t="s">
        <v>5060</v>
      </c>
      <c r="G567" t="s">
        <v>5061</v>
      </c>
      <c r="H567" t="s">
        <v>5062</v>
      </c>
      <c r="I567" t="str">
        <f t="shared" si="10"/>
        <v>9962</v>
      </c>
      <c r="J567">
        <v>2015</v>
      </c>
      <c r="K567" t="s">
        <v>5059</v>
      </c>
      <c r="L567" t="s">
        <v>5047</v>
      </c>
    </row>
    <row r="568" spans="1:15">
      <c r="A568">
        <v>567</v>
      </c>
      <c r="B568" t="s">
        <v>753</v>
      </c>
      <c r="C568" t="s">
        <v>753</v>
      </c>
      <c r="D568" t="s">
        <v>816</v>
      </c>
      <c r="E568" t="str" cm="1">
        <f t="array" ref="E568">INDEX(municipalities!B:B, MATCH(D568,municipalities!C:C,0),0)</f>
        <v>GM1966</v>
      </c>
      <c r="F568" t="s">
        <v>5063</v>
      </c>
      <c r="G568" t="s">
        <v>5064</v>
      </c>
      <c r="H568" t="s">
        <v>5065</v>
      </c>
      <c r="I568" t="str">
        <f t="shared" si="10"/>
        <v>9892</v>
      </c>
      <c r="J568">
        <v>2014</v>
      </c>
      <c r="K568" t="s">
        <v>5059</v>
      </c>
      <c r="L568" t="s">
        <v>5047</v>
      </c>
    </row>
    <row r="569" spans="1:15">
      <c r="A569">
        <v>568</v>
      </c>
      <c r="B569" t="s">
        <v>753</v>
      </c>
      <c r="C569" t="s">
        <v>753</v>
      </c>
      <c r="D569" t="s">
        <v>4254</v>
      </c>
      <c r="E569" t="str" cm="1">
        <f t="array" ref="E569">INDEX(municipalities!B:B, MATCH(D569,municipalities!C:C,0),0)</f>
        <v>GM0047</v>
      </c>
      <c r="G569" t="s">
        <v>5066</v>
      </c>
      <c r="H569" t="s">
        <v>5067</v>
      </c>
      <c r="I569" t="str">
        <f t="shared" si="10"/>
        <v>9645</v>
      </c>
      <c r="J569">
        <v>2012</v>
      </c>
      <c r="K569">
        <v>56666160</v>
      </c>
      <c r="L569" t="s">
        <v>5047</v>
      </c>
    </row>
    <row r="570" spans="1:15">
      <c r="A570">
        <v>569</v>
      </c>
      <c r="B570" t="s">
        <v>753</v>
      </c>
      <c r="C570" t="s">
        <v>753</v>
      </c>
      <c r="D570" t="s">
        <v>889</v>
      </c>
      <c r="E570" t="str" cm="1">
        <f t="array" ref="E570">INDEX(municipalities!B:B, MATCH(D570,municipalities!C:C,0),0)</f>
        <v>GM1969</v>
      </c>
      <c r="F570" t="s">
        <v>5068</v>
      </c>
      <c r="G570" t="s">
        <v>5069</v>
      </c>
      <c r="H570" t="s">
        <v>5070</v>
      </c>
      <c r="I570" t="str">
        <f t="shared" si="10"/>
        <v>9831</v>
      </c>
      <c r="J570">
        <v>2018</v>
      </c>
      <c r="K570">
        <v>71925546</v>
      </c>
      <c r="L570" t="s">
        <v>5047</v>
      </c>
    </row>
    <row r="571" spans="1:15">
      <c r="A571">
        <v>570</v>
      </c>
      <c r="B571" t="s">
        <v>922</v>
      </c>
      <c r="C571" t="s">
        <v>927</v>
      </c>
      <c r="D571" t="s">
        <v>993</v>
      </c>
      <c r="E571" t="str" cm="1">
        <f t="array" ref="E571">INDEX(municipalities!B:B, MATCH(D571,municipalities!C:C,0),0)</f>
        <v>GM0984</v>
      </c>
      <c r="G571" t="s">
        <v>5071</v>
      </c>
      <c r="H571" t="s">
        <v>5072</v>
      </c>
      <c r="I571" t="str">
        <f t="shared" si="10"/>
        <v>5801</v>
      </c>
      <c r="J571">
        <v>2018</v>
      </c>
      <c r="K571">
        <v>70774528</v>
      </c>
      <c r="L571" t="s">
        <v>5047</v>
      </c>
    </row>
    <row r="572" spans="1:15">
      <c r="A572">
        <v>571</v>
      </c>
      <c r="B572" t="s">
        <v>1006</v>
      </c>
      <c r="C572" t="s">
        <v>1017</v>
      </c>
      <c r="D572" t="s">
        <v>1195</v>
      </c>
      <c r="E572" t="str" cm="1">
        <f t="array" ref="E572">INDEX(municipalities!B:B, MATCH(D572,municipalities!C:C,0),0)</f>
        <v>GM0823</v>
      </c>
      <c r="G572" t="s">
        <v>5073</v>
      </c>
      <c r="H572" t="s">
        <v>5074</v>
      </c>
      <c r="I572" t="str">
        <f t="shared" si="10"/>
        <v>5688</v>
      </c>
      <c r="J572">
        <v>2012</v>
      </c>
      <c r="K572">
        <v>54370396</v>
      </c>
      <c r="L572" t="s">
        <v>5047</v>
      </c>
    </row>
    <row r="573" spans="1:15">
      <c r="A573">
        <v>572</v>
      </c>
      <c r="B573" t="s">
        <v>1281</v>
      </c>
      <c r="C573" t="s">
        <v>1282</v>
      </c>
      <c r="D573" t="s">
        <v>1313</v>
      </c>
      <c r="E573" t="str" cm="1">
        <f t="array" ref="E573">INDEX(municipalities!B:B, MATCH(D573,municipalities!C:C,0),0)</f>
        <v>GM0363</v>
      </c>
      <c r="G573" t="s">
        <v>5075</v>
      </c>
      <c r="H573" t="s">
        <v>5076</v>
      </c>
      <c r="I573" t="str">
        <f t="shared" si="10"/>
        <v>1023</v>
      </c>
      <c r="J573">
        <v>2010</v>
      </c>
      <c r="K573">
        <v>32157293</v>
      </c>
      <c r="L573" t="s">
        <v>5047</v>
      </c>
    </row>
    <row r="574" spans="1:15">
      <c r="A574">
        <v>573</v>
      </c>
      <c r="B574" t="s">
        <v>1676</v>
      </c>
      <c r="C574" t="s">
        <v>1684</v>
      </c>
      <c r="D574" t="s">
        <v>1786</v>
      </c>
      <c r="E574" t="str" cm="1">
        <f t="array" ref="E574">INDEX(municipalities!B:B, MATCH(D574,municipalities!C:C,0),0)</f>
        <v>GM1773</v>
      </c>
      <c r="F574" t="s">
        <v>5077</v>
      </c>
      <c r="G574" t="s">
        <v>5078</v>
      </c>
      <c r="H574" t="s">
        <v>5079</v>
      </c>
      <c r="I574" t="str">
        <f t="shared" si="10"/>
        <v>8131</v>
      </c>
      <c r="J574">
        <v>2020</v>
      </c>
      <c r="K574">
        <v>80232744</v>
      </c>
      <c r="L574" t="s">
        <v>5047</v>
      </c>
    </row>
    <row r="575" spans="1:15">
      <c r="A575">
        <v>574</v>
      </c>
      <c r="B575" t="s">
        <v>1676</v>
      </c>
      <c r="C575" t="s">
        <v>1684</v>
      </c>
      <c r="D575" t="s">
        <v>1786</v>
      </c>
      <c r="E575" t="str" cm="1">
        <f t="array" ref="E575">INDEX(municipalities!B:B, MATCH(D575,municipalities!C:C,0),0)</f>
        <v>GM1773</v>
      </c>
      <c r="F575" t="s">
        <v>5080</v>
      </c>
      <c r="G575" t="s">
        <v>5081</v>
      </c>
      <c r="H575" t="s">
        <v>5082</v>
      </c>
      <c r="I575" t="str">
        <f t="shared" si="10"/>
        <v>8124</v>
      </c>
      <c r="J575">
        <v>2019</v>
      </c>
      <c r="K575">
        <v>75955261</v>
      </c>
      <c r="L575" t="s">
        <v>5047</v>
      </c>
    </row>
    <row r="576" spans="1:15">
      <c r="A576">
        <v>575</v>
      </c>
      <c r="B576" t="s">
        <v>1676</v>
      </c>
      <c r="C576" t="s">
        <v>1684</v>
      </c>
      <c r="D576" t="s">
        <v>1795</v>
      </c>
      <c r="E576" t="str" cm="1">
        <f t="array" ref="E576">INDEX(municipalities!B:B, MATCH(D576,municipalities!C:C,0),0)</f>
        <v>GM0177</v>
      </c>
      <c r="F576" t="s">
        <v>5083</v>
      </c>
      <c r="G576" t="s">
        <v>5084</v>
      </c>
      <c r="H576" t="s">
        <v>5085</v>
      </c>
      <c r="I576" t="str">
        <f t="shared" si="10"/>
        <v>8107</v>
      </c>
      <c r="J576">
        <v>2020</v>
      </c>
      <c r="K576">
        <v>80032575</v>
      </c>
      <c r="L576" t="s">
        <v>5047</v>
      </c>
    </row>
    <row r="577" spans="1:12">
      <c r="A577">
        <v>576</v>
      </c>
      <c r="B577" t="s">
        <v>1862</v>
      </c>
      <c r="C577" t="s">
        <v>1879</v>
      </c>
      <c r="D577" t="s">
        <v>1908</v>
      </c>
      <c r="E577" t="str" cm="1">
        <f t="array" ref="E577">INDEX(municipalities!B:B, MATCH(D577,municipalities!C:C,0),0)</f>
        <v>GM0321</v>
      </c>
      <c r="G577" t="s">
        <v>5086</v>
      </c>
      <c r="H577" t="s">
        <v>5087</v>
      </c>
      <c r="I577" t="str">
        <f t="shared" si="10"/>
        <v>3992</v>
      </c>
      <c r="J577">
        <v>2016</v>
      </c>
      <c r="K577">
        <v>66848938</v>
      </c>
      <c r="L577" t="s">
        <v>5047</v>
      </c>
    </row>
    <row r="578" spans="1:12">
      <c r="A578">
        <v>577</v>
      </c>
      <c r="B578" t="s">
        <v>2023</v>
      </c>
      <c r="C578" t="s">
        <v>2023</v>
      </c>
      <c r="D578" t="s">
        <v>2081</v>
      </c>
      <c r="E578" t="str" cm="1">
        <f t="array" ref="E578">INDEX(municipalities!B:B, MATCH(D578,municipalities!C:C,0),0)</f>
        <v>GM1714</v>
      </c>
      <c r="F578" t="s">
        <v>2084</v>
      </c>
      <c r="G578" t="s">
        <v>5088</v>
      </c>
      <c r="H578" t="s">
        <v>5089</v>
      </c>
      <c r="I578" t="str">
        <f t="shared" si="10"/>
        <v>4503</v>
      </c>
      <c r="J578">
        <v>2013</v>
      </c>
      <c r="K578">
        <v>58125434</v>
      </c>
      <c r="L578" t="s">
        <v>5047</v>
      </c>
    </row>
    <row r="579" spans="1:12">
      <c r="A579">
        <v>578</v>
      </c>
      <c r="B579" t="s">
        <v>2127</v>
      </c>
      <c r="C579" t="s">
        <v>2173</v>
      </c>
      <c r="D579" t="s">
        <v>2177</v>
      </c>
      <c r="E579" t="str" cm="1">
        <f t="array" ref="E579">INDEX(municipalities!B:B, MATCH(D579,municipalities!C:C,0),0)</f>
        <v>GM0503</v>
      </c>
      <c r="G579" t="s">
        <v>5090</v>
      </c>
      <c r="H579" t="s">
        <v>5091</v>
      </c>
      <c r="I579" t="str">
        <f t="shared" ref="I579:I580" si="11">LEFT(H579,4)</f>
        <v>2628</v>
      </c>
      <c r="J579">
        <v>2017</v>
      </c>
      <c r="K579">
        <v>70372500</v>
      </c>
      <c r="L579" t="s">
        <v>5047</v>
      </c>
    </row>
    <row r="580" spans="1:12">
      <c r="A580">
        <v>579</v>
      </c>
      <c r="B580" t="s">
        <v>2127</v>
      </c>
      <c r="C580" t="s">
        <v>2173</v>
      </c>
      <c r="D580" t="s">
        <v>2433</v>
      </c>
      <c r="E580" t="str" cm="1">
        <f t="array" ref="E580">INDEX(municipalities!B:B, MATCH(D580,municipalities!C:C,0),0)</f>
        <v>GM1783</v>
      </c>
      <c r="F580" t="s">
        <v>5092</v>
      </c>
      <c r="G580" t="s">
        <v>5093</v>
      </c>
      <c r="H580" t="s">
        <v>5094</v>
      </c>
      <c r="I580" t="str">
        <f t="shared" si="11"/>
        <v>2291</v>
      </c>
      <c r="J580">
        <v>2019</v>
      </c>
      <c r="K580">
        <v>75788047</v>
      </c>
      <c r="L580" t="s">
        <v>5047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zoomScaleNormal="100" workbookViewId="0">
      <pane ySplit="1" topLeftCell="A1661" activePane="bottomLeft" state="frozen"/>
      <selection pane="bottomLeft" activeCell="G1672" sqref="G1672"/>
    </sheetView>
  </sheetViews>
  <sheetFormatPr defaultRowHeight="14.25"/>
  <cols>
    <col min="12" max="12" width="16.875" customWidth="1"/>
    <col min="16" max="16" width="10.375" style="1" bestFit="1" customWidth="1"/>
    <col min="18" max="18" width="10.375" style="1" bestFit="1" customWidth="1"/>
    <col min="29" max="30" width="16.75" customWidth="1"/>
    <col min="31" max="34" width="10.25" style="5"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s="1" t="s">
        <v>5623</v>
      </c>
      <c r="Q1" t="s">
        <v>15</v>
      </c>
      <c r="R1" s="1" t="s">
        <v>5624</v>
      </c>
      <c r="S1" t="s">
        <v>16</v>
      </c>
      <c r="T1" t="s">
        <v>17</v>
      </c>
      <c r="U1" t="s">
        <v>18</v>
      </c>
      <c r="V1" t="s">
        <v>19</v>
      </c>
      <c r="W1" t="s">
        <v>20</v>
      </c>
      <c r="X1" t="s">
        <v>21</v>
      </c>
      <c r="Y1" t="s">
        <v>22</v>
      </c>
      <c r="AD1" t="s">
        <v>6918</v>
      </c>
      <c r="AE1" s="5" t="s">
        <v>6385</v>
      </c>
      <c r="AF1" s="5" t="s">
        <v>6379</v>
      </c>
      <c r="AG1" s="5" t="s">
        <v>6380</v>
      </c>
      <c r="AH1" s="5" t="s">
        <v>6917</v>
      </c>
      <c r="AI1" s="5" t="s">
        <v>6392</v>
      </c>
      <c r="AJ1" s="5" t="s">
        <v>6393</v>
      </c>
      <c r="AL1" s="5" t="s">
        <v>6386</v>
      </c>
      <c r="AM1" s="5" t="s">
        <v>6388</v>
      </c>
      <c r="AN1" s="5" t="s">
        <v>6389</v>
      </c>
      <c r="AO1" s="5" t="s">
        <v>6390</v>
      </c>
      <c r="AP1" s="5" t="s">
        <v>6391</v>
      </c>
      <c r="AS1" s="5" t="s">
        <v>6388</v>
      </c>
      <c r="AT1" s="5" t="s">
        <v>6389</v>
      </c>
      <c r="AU1" s="5" t="s">
        <v>6390</v>
      </c>
      <c r="AV1" s="5" t="s">
        <v>6400</v>
      </c>
    </row>
    <row r="2" spans="1:48">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6381</v>
      </c>
      <c r="AD2">
        <f>COUNTIFS(G:G, "gerealiseerd", I:I, "PV", J:J, "dak") / COUNTIFS(G:G, "gerealiseerd")</f>
        <v>0.8324873096446701</v>
      </c>
      <c r="AE2" s="5">
        <f>AVERAGEIFS(P:P,P:P, "&gt;0", I:I,"PV",J:J, "dak",G:G,"gerealiseerd")</f>
        <v>129.60165359477131</v>
      </c>
      <c r="AF2" s="5">
        <f>_xlfn.MAXIFS(P:P,I:I,"PV",J:J, "dak",G:G,"gerealiseerd")</f>
        <v>3120</v>
      </c>
      <c r="AG2" s="5">
        <f>_xlfn.MINIFS(P:P,I:I,"PV",J:J, "dak",G:G,"gerealiseerd", P:P, "&gt;0")</f>
        <v>2.2879999999999998</v>
      </c>
      <c r="AH2" s="5">
        <v>15</v>
      </c>
      <c r="AI2">
        <f>COUNTIFS(I:I,"PV",J:J, "dak",G:G,"gerealiseerd")</f>
        <v>1148</v>
      </c>
      <c r="AJ2">
        <f>COUNTIFS(I:I,"PV",J:J, "dak",G:G,"gerealiseerd",P:P, "&gt;0")</f>
        <v>1139</v>
      </c>
      <c r="AL2" t="s">
        <v>36</v>
      </c>
      <c r="AM2">
        <f>COUNTIFS($I:$I,"PV",$J:$J,"dak",$G:$G,"gerealiseerd",$P:$P,"&gt;0",$U:$U,$AL2)</f>
        <v>576</v>
      </c>
      <c r="AN2">
        <f>COUNTIFS($I:$I,"PV",$J:$J,"&lt;&gt;dak",$G:$G,"gerealiseerd",$P:$P,"&gt;0",$U:$U,AL2)</f>
        <v>19</v>
      </c>
      <c r="AO2">
        <f>COUNTIFS($I:$I,"wind",$J:$J,"&lt;&gt;grootschalig",$G:$G,"gerealiseerd",$P:$P,"&gt;0",$U:$U,$AL2)</f>
        <v>9</v>
      </c>
      <c r="AP2">
        <f>COUNTIFS($I:$I,"wind",$J:$J,"grootschalig",$G:$G,"gerealiseerd",$P:$P,"&gt;0",$U:$U,$AL2)</f>
        <v>0</v>
      </c>
      <c r="AR2" t="s">
        <v>6396</v>
      </c>
      <c r="AS2">
        <f>AM4</f>
        <v>188</v>
      </c>
      <c r="AT2">
        <f t="shared" ref="AT2:AV2" si="0">AN4</f>
        <v>48</v>
      </c>
      <c r="AU2">
        <f t="shared" si="0"/>
        <v>0</v>
      </c>
      <c r="AV2">
        <f t="shared" si="0"/>
        <v>84</v>
      </c>
    </row>
    <row r="3" spans="1:48">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6382</v>
      </c>
      <c r="AD3">
        <f>COUNTIFS(G:G, "gerealiseerd", I:I, "PV", J:J, "&lt;&gt;dak") / COUNTIFS(G:G, "gerealiseerd")</f>
        <v>7.6867295141406819E-2</v>
      </c>
      <c r="AE3" s="5">
        <f>AVERAGEIFS(P:P,P:P, "&gt;0",I:I,"PV",J:J, "&lt;&gt;dak",G:G,"gerealiseerd")</f>
        <v>1948.8814676767679</v>
      </c>
      <c r="AF3" s="5">
        <f>_xlfn.MAXIFS(P:P,I:I,"PV",J:J, "&lt;&gt;dak",G:G,"gerealiseerd")</f>
        <v>16440</v>
      </c>
      <c r="AG3" s="5">
        <f>_xlfn.MINIFS(P:P,I:I,"PV",J:J, "&lt;&gt;dak",G:G,"gerealiseerd", P:P, "&gt;0")</f>
        <v>54</v>
      </c>
      <c r="AH3" s="5">
        <v>200</v>
      </c>
      <c r="AI3">
        <f>COUNTIFS(I:I,"PV",J:J, "&lt;&gt;dak",G:G,"gerealiseerd")</f>
        <v>106</v>
      </c>
      <c r="AJ3">
        <f>COUNTIFS(I:I,"PV",J:J, "&lt;&gt;dak",G:G,"gerealiseerd", P:P, "&gt;0")</f>
        <v>88</v>
      </c>
      <c r="AL3" t="s">
        <v>32</v>
      </c>
      <c r="AM3">
        <f>COUNTIFS($I:$I,"PV",$J:$J,"dak",$G:$G,"gerealiseerd",$P:$P,"&gt;0",$U:$U,$AL3)</f>
        <v>291</v>
      </c>
      <c r="AN3">
        <f>COUNTIFS($I:$I,"PV",$J:$J,"&lt;&gt;dak",$G:$G,"gerealiseerd",$P:$P,"&gt;0",$U:$U,AL3)</f>
        <v>11</v>
      </c>
      <c r="AO3">
        <f>COUNTIFS($I:$I,"wind",$J:$J,"&lt;&gt;grootschalig",$G:$G,"gerealiseerd",$P:$P,"&gt;0",$U:$U,$AL3)</f>
        <v>3</v>
      </c>
      <c r="AP3">
        <f>COUNTIFS($I:$I,"wind",$J:$J,"grootschalig",$G:$G,"gerealiseerd",$P:$P,"&gt;0",$U:$U,$AL3)</f>
        <v>0</v>
      </c>
      <c r="AR3" t="s">
        <v>6397</v>
      </c>
      <c r="AS3">
        <f>AM2+AM3</f>
        <v>867</v>
      </c>
      <c r="AT3">
        <f t="shared" ref="AT3:AV3" si="2">AN2+AN3</f>
        <v>30</v>
      </c>
      <c r="AU3">
        <f t="shared" si="2"/>
        <v>12</v>
      </c>
      <c r="AV3">
        <f t="shared" si="2"/>
        <v>0</v>
      </c>
    </row>
    <row r="4" spans="1:48">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6383</v>
      </c>
      <c r="AD4">
        <f>COUNTIFS(G:G, "gerealiseerd", I:I, "wind", J:J, "&lt;&gt;grootschalig") / COUNTIFS(G:G, "gerealiseerd")</f>
        <v>1.8854242204496011E-2</v>
      </c>
      <c r="AE4" s="5">
        <f>AVERAGEIFS(P:P,P:P, "&gt;0",I:I,"wind",J:J, "&lt;&gt;grootschalig",G:G,"gerealiseerd")</f>
        <v>316.5625</v>
      </c>
      <c r="AF4" s="5">
        <f>_xlfn.MAXIFS(P:P,I:I,"wind",J:J, "&lt;&gt;grootschalig",G:G,"gerealiseerd")</f>
        <v>1500</v>
      </c>
      <c r="AG4" s="5">
        <f>_xlfn.MINIFS(P:P,I:I,"wind",J:J, "&lt;&gt;grootschalig",G:G,"gerealiseerd", P:P, "&gt;0")</f>
        <v>10</v>
      </c>
      <c r="AH4" s="5">
        <v>50</v>
      </c>
      <c r="AI4">
        <f>COUNTIFS(I:I,"wind",J:J, "&lt;&gt;grootschalig",G:G,"gerealiseerd")</f>
        <v>26</v>
      </c>
      <c r="AJ4">
        <f>COUNTIFS(I:I,"wind",J:J, "&lt;&gt;grootschalig",G:G,"gerealiseerd", P:P, "&gt;0")</f>
        <v>16</v>
      </c>
      <c r="AL4" t="s">
        <v>65</v>
      </c>
      <c r="AM4">
        <f>COUNTIFS($I:$I,"PV",$J:$J,"dak",$G:$G,"gerealiseerd",$P:$P,"&gt;0",$U:$U,$AL4)</f>
        <v>188</v>
      </c>
      <c r="AN4">
        <f>COUNTIFS($I:$I,"PV",$J:$J,"&lt;&gt;dak",$G:$G,"gerealiseerd",$P:$P,"&gt;0",$U:$U,AL4)</f>
        <v>48</v>
      </c>
      <c r="AO4">
        <f>COUNTIFS($I:$I,"wind",$J:$J,"&lt;&gt;grootschalig",$G:$G,"gerealiseerd",$P:$P,"&gt;0",$U:$U,$AL4)</f>
        <v>0</v>
      </c>
      <c r="AP4">
        <f>COUNTIFS($I:$I,"wind",$J:$J,"grootschalig",$G:$G,"gerealiseerd",$P:$P,"&gt;0",$U:$U,$AL4)</f>
        <v>84</v>
      </c>
      <c r="AR4" t="s">
        <v>6398</v>
      </c>
      <c r="AS4">
        <f>AM5</f>
        <v>77</v>
      </c>
      <c r="AT4">
        <f t="shared" ref="AT4:AV5" si="3">AN5</f>
        <v>0</v>
      </c>
      <c r="AU4">
        <f t="shared" si="3"/>
        <v>0</v>
      </c>
      <c r="AV4">
        <f t="shared" si="3"/>
        <v>0</v>
      </c>
    </row>
    <row r="5" spans="1:48">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6384</v>
      </c>
      <c r="AD5">
        <f>COUNTIFS(G:G, "gerealiseerd", I:I, "wind", J:J, "grootschalig") / COUNTIFS(G:G, "gerealiseerd")</f>
        <v>7.1791153009427122E-2</v>
      </c>
      <c r="AE5" s="5">
        <f>AVERAGEIFS(P:P,P:P, "&gt;0",I:I,"wind",J:J, "grootschalig",G:G,"gerealiseerd")</f>
        <v>4328.900209336829</v>
      </c>
      <c r="AF5" s="5">
        <f>_xlfn.MAXIFS(P:P,I:I,"wind",J:J, "grootschalig",G:G,"gerealiseerd")</f>
        <v>35190</v>
      </c>
      <c r="AG5" s="5">
        <f>_xlfn.MINIFS(P:P,I:I,"wind",J:J, "grootschalig",G:G,"gerealiseerd", P:P, "&gt;0")</f>
        <v>80</v>
      </c>
      <c r="AH5" s="5">
        <v>1000</v>
      </c>
      <c r="AI5">
        <f>COUNTIFS(I:I,"wind",J:J, "grootschalig",G:G,"gerealiseerd")</f>
        <v>99</v>
      </c>
      <c r="AJ5">
        <f>COUNTIFS(I:I,"wind",J:J, "grootschalig",G:G,"gerealiseerd", P:P, "&gt;0")</f>
        <v>84</v>
      </c>
      <c r="AL5" t="s">
        <v>6387</v>
      </c>
      <c r="AM5">
        <f>COUNTIFS($I:$I,"PV",$J:$J,"dak",$G:$G,"gerealiseerd",$P:$P,"&gt;0",$U:$U,$AL5)</f>
        <v>77</v>
      </c>
      <c r="AN5">
        <f>COUNTIFS($I:$I,"PV",$J:$J,"&lt;&gt;dak",$G:$G,"gerealiseerd",$P:$P,"&gt;0",$U:$U,AL5)</f>
        <v>0</v>
      </c>
      <c r="AO5">
        <f>COUNTIFS($I:$I,"wind",$J:$J,"&lt;&gt;grootschalig",$G:$G,"gerealiseerd",$P:$P,"&gt;0",$U:$U,$AL5)</f>
        <v>0</v>
      </c>
      <c r="AP5">
        <f>COUNTIFS($I:$I,"wind",$J:$J,"grootschalig",$G:$G,"gerealiseerd",$P:$P,"&gt;0",$U:$U,$AL5)</f>
        <v>0</v>
      </c>
      <c r="AR5" t="s">
        <v>6399</v>
      </c>
      <c r="AS5">
        <f>AM6</f>
        <v>7</v>
      </c>
      <c r="AT5">
        <f t="shared" si="3"/>
        <v>10</v>
      </c>
      <c r="AU5">
        <f t="shared" si="3"/>
        <v>4</v>
      </c>
      <c r="AV5">
        <f t="shared" si="3"/>
        <v>0</v>
      </c>
    </row>
    <row r="6" spans="1:48">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D6">
        <f>SUM(AD2:AD5)</f>
        <v>1</v>
      </c>
      <c r="AE6" s="5">
        <f>AVERAGEIFS(P:P,P:P, "&gt;0",G:G,"gerealiseerd")</f>
        <v>518.31987203036454</v>
      </c>
      <c r="AL6" t="s">
        <v>6394</v>
      </c>
      <c r="AM6">
        <f>AJ2-SUM(AM2:AM5)</f>
        <v>7</v>
      </c>
      <c r="AN6">
        <f>AJ3-SUM(AN2:AN5)</f>
        <v>10</v>
      </c>
      <c r="AO6">
        <f>AJ4-SUM(AO2:AO5)</f>
        <v>4</v>
      </c>
      <c r="AP6">
        <f>AJ5-SUM(AP2:AP5)</f>
        <v>0</v>
      </c>
    </row>
    <row r="7" spans="1:48">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E7" s="5">
        <f>131000/COUNTIFS(G:G, "gerealiseerd", P:P, "&gt;0")</f>
        <v>98.718914845516196</v>
      </c>
      <c r="AL7" t="s">
        <v>6395</v>
      </c>
      <c r="AM7">
        <v>1139</v>
      </c>
      <c r="AN7">
        <v>88</v>
      </c>
      <c r="AO7">
        <v>16</v>
      </c>
      <c r="AP7">
        <v>84</v>
      </c>
    </row>
    <row r="8" spans="1:48">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C8" t="s">
        <v>6381</v>
      </c>
      <c r="AD8" s="22">
        <f>SUMIFS(P:P, G:G, "gerealiseerd", I:I, "PV", J:J, "dak") / SUMIFS(P:P, G:G, "gerealiseerd")</f>
        <v>0.21461767426263778</v>
      </c>
      <c r="AE8" s="5">
        <f>SUMIFS(P:P,G:G, "gerealiseerd")</f>
        <v>687810.47018429381</v>
      </c>
      <c r="AF8" s="21">
        <f>AE8/131000</f>
        <v>5.2504616044602583</v>
      </c>
      <c r="AS8" s="5" t="s">
        <v>6388</v>
      </c>
      <c r="AT8" s="5" t="s">
        <v>6389</v>
      </c>
      <c r="AU8" s="5" t="s">
        <v>6390</v>
      </c>
      <c r="AV8" s="5" t="s">
        <v>6400</v>
      </c>
    </row>
    <row r="9" spans="1:48">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C9" t="s">
        <v>6382</v>
      </c>
      <c r="AD9" s="22">
        <f>SUMIFS(P:P, G:G, "gerealiseerd", I:I, "PV", J:J, "&lt;&gt;dak") / SUMIFS(P:P, G:G, "gerealiseerd")</f>
        <v>0.24934422575684689</v>
      </c>
      <c r="AR9" t="s">
        <v>6396</v>
      </c>
      <c r="AS9" s="6">
        <f>AS2/AM$7</f>
        <v>0.16505706760316066</v>
      </c>
      <c r="AT9" s="6">
        <f t="shared" ref="AT9:AV9" si="4">AT2/AN$7</f>
        <v>0.54545454545454541</v>
      </c>
      <c r="AU9" s="6">
        <f t="shared" si="4"/>
        <v>0</v>
      </c>
      <c r="AV9" s="6">
        <f t="shared" si="4"/>
        <v>1</v>
      </c>
    </row>
    <row r="10" spans="1:48">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C10" t="s">
        <v>6383</v>
      </c>
      <c r="AD10" s="22">
        <f>SUMIFS(P:P, G:G, "gerealiseerd", I:I, "wind", J:J, "&lt;&gt;grootschalig") / SUMIFS(P:P, G:G, "gerealiseerd")</f>
        <v>7.3639472202900172E-3</v>
      </c>
      <c r="AR10" t="s">
        <v>6397</v>
      </c>
      <c r="AS10" s="6">
        <f t="shared" ref="AS10:AS12" si="5">AS3/AM$7</f>
        <v>0.76119402985074625</v>
      </c>
      <c r="AT10" s="6">
        <f t="shared" ref="AT10:AT12" si="6">AT3/AN$7</f>
        <v>0.34090909090909088</v>
      </c>
      <c r="AU10" s="6">
        <f t="shared" ref="AU10:AU12" si="7">AU3/AO$7</f>
        <v>0.75</v>
      </c>
      <c r="AV10" s="6">
        <f t="shared" ref="AV10:AV12" si="8">AV3/AP$7</f>
        <v>0</v>
      </c>
    </row>
    <row r="11" spans="1:48">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C11" t="s">
        <v>6384</v>
      </c>
      <c r="AD11" s="22">
        <f>SUMIFS(P:P, G:G, "gerealiseerd", I:I, "wind", J:J, "grootschalig") / SUMIFS(P:P, G:G, "gerealiseerd")</f>
        <v>0.52867415276022522</v>
      </c>
      <c r="AR11" t="s">
        <v>6398</v>
      </c>
      <c r="AS11" s="6">
        <f t="shared" si="5"/>
        <v>6.7603160667251971E-2</v>
      </c>
      <c r="AT11" s="6">
        <f t="shared" si="6"/>
        <v>0</v>
      </c>
      <c r="AU11" s="6">
        <f t="shared" si="7"/>
        <v>0</v>
      </c>
      <c r="AV11" s="6">
        <f t="shared" si="8"/>
        <v>0</v>
      </c>
    </row>
    <row r="12" spans="1:48">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D12">
        <f>SUM(AD8:AD11)</f>
        <v>0.99999999999999989</v>
      </c>
      <c r="AR12" t="s">
        <v>6399</v>
      </c>
      <c r="AS12" s="6">
        <f t="shared" si="5"/>
        <v>6.145741878841089E-3</v>
      </c>
      <c r="AT12" s="6">
        <f t="shared" si="6"/>
        <v>0.11363636363636363</v>
      </c>
      <c r="AU12" s="6">
        <f t="shared" si="7"/>
        <v>0.25</v>
      </c>
      <c r="AV12" s="6">
        <f t="shared" si="8"/>
        <v>0</v>
      </c>
    </row>
    <row r="13" spans="1:48">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8">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8">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8">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t="str">
        <v>Poask</v>
      </c>
    </row>
    <row r="44" spans="1:30">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t="str">
        <v>(EKA)</v>
      </c>
    </row>
    <row r="54" spans="1:30">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t="str">
        <v>(GEKE)</v>
      </c>
      <c r="AE91" s="5" t="str">
        <v/>
      </c>
    </row>
    <row r="92" spans="1:31">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t="str">
        <v>(de)</v>
      </c>
      <c r="AE120" s="5" t="str">
        <v>Noorderpolder</v>
      </c>
    </row>
    <row r="121" spans="1:31">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t="str">
        <v>(de)</v>
      </c>
      <c r="AE121" s="5" t="str">
        <v>Noorderpolder</v>
      </c>
    </row>
    <row r="122" spans="1:31">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t="str">
        <v>De</v>
      </c>
      <c r="AE139" s="5" t="str">
        <v>Naald</v>
      </c>
    </row>
    <row r="140" spans="1:31">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t="str">
        <v>De</v>
      </c>
      <c r="AE140" s="5" t="str">
        <v>Naald</v>
      </c>
    </row>
    <row r="141" spans="1:31">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t="str">
        <v>op</v>
      </c>
      <c r="AE292" s="5" t="str">
        <v>Zon</v>
      </c>
      <c r="AF292" s="5" t="str">
        <v/>
      </c>
    </row>
    <row r="293" spans="1:32">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t="str">
        <v>op</v>
      </c>
      <c r="AE293" s="5" t="str">
        <v>Zon</v>
      </c>
      <c r="AF293" s="5" t="str">
        <v/>
      </c>
    </row>
    <row r="294" spans="1:32">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t="str">
        <v>op</v>
      </c>
      <c r="AE294" s="5" t="str">
        <v>Zon</v>
      </c>
      <c r="AF294" s="5" t="str">
        <v/>
      </c>
    </row>
    <row r="295" spans="1:32">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ht="15">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ht="15">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ht="15">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ht="15">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ht="15">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t="str">
        <v>BAT</v>
      </c>
    </row>
    <row r="314" spans="1:30">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ht="15">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c r="A507" t="s">
        <v>1006</v>
      </c>
      <c r="B507" t="s">
        <v>1017</v>
      </c>
      <c r="C507" t="s">
        <v>6081</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ht="15">
      <c r="A526" t="s">
        <v>1006</v>
      </c>
      <c r="B526" t="s">
        <v>1027</v>
      </c>
      <c r="C526" s="4" t="s">
        <v>3455</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t="str">
        <v>Gruyter</v>
      </c>
    </row>
    <row r="527" spans="1:30" ht="15">
      <c r="A527" t="s">
        <v>1006</v>
      </c>
      <c r="B527" t="s">
        <v>1027</v>
      </c>
      <c r="C527" s="4" t="s">
        <v>3455</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t="str">
        <v>Gruyter</v>
      </c>
    </row>
    <row r="528" spans="1:30" ht="15">
      <c r="A528" t="s">
        <v>1006</v>
      </c>
      <c r="B528" t="s">
        <v>1027</v>
      </c>
      <c r="C528" s="4" t="s">
        <v>3455</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ht="15">
      <c r="A531" t="s">
        <v>1006</v>
      </c>
      <c r="B531" t="s">
        <v>1027</v>
      </c>
      <c r="C531" s="4" t="s">
        <v>4415</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t="str">
        <v>EC</v>
      </c>
      <c r="AE538" s="5" t="str">
        <v>Berkel-Enschot</v>
      </c>
    </row>
    <row r="539" spans="1:31">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t="str">
        <v>Rijp</v>
      </c>
    </row>
    <row r="559" spans="1:30">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t="str">
        <v>(VVE)</v>
      </c>
    </row>
    <row r="603" spans="1:30">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t="str">
        <v>(VVE)</v>
      </c>
    </row>
    <row r="604" spans="1:30">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t="str">
        <v>Hoytema</v>
      </c>
    </row>
    <row r="605" spans="1:30">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t="str">
        <v>(VVE)</v>
      </c>
    </row>
    <row r="614" spans="1:30">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t="str">
        <v>Amstel</v>
      </c>
    </row>
    <row r="615" spans="1:30">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ht="1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ht="15">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ht="15">
      <c r="A719" t="s">
        <v>1281</v>
      </c>
      <c r="B719" t="s">
        <v>1287</v>
      </c>
      <c r="C719" s="4" t="s">
        <v>4540</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t="str">
        <v>Stichting</v>
      </c>
      <c r="AE741" s="5" t="str">
        <v>Duurzaam</v>
      </c>
      <c r="AF741" s="5" t="str">
        <v>Waterland</v>
      </c>
    </row>
    <row r="742" spans="1:32">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t="str">
        <v>Rozen</v>
      </c>
    </row>
    <row r="819" spans="1:30">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t="str">
        <v>Rozen</v>
      </c>
    </row>
    <row r="820" spans="1:30">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t="str">
        <v>Rozen</v>
      </c>
    </row>
    <row r="821" spans="1:30">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t="str">
        <v>Rozen</v>
      </c>
    </row>
    <row r="822" spans="1:30">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t="str">
        <v>Rozen</v>
      </c>
    </row>
    <row r="823" spans="1:30">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t="str">
        <v>Rozen</v>
      </c>
    </row>
    <row r="824" spans="1:30">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t="str">
        <v/>
      </c>
    </row>
    <row r="866" spans="1:30">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t="str">
        <v>Venen</v>
      </c>
    </row>
    <row r="879" spans="1:30">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t="str">
        <v>Venen</v>
      </c>
    </row>
    <row r="880" spans="1:30">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t="str">
        <v>Venen</v>
      </c>
    </row>
    <row r="881" spans="1:30">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t="str">
        <v>Venen</v>
      </c>
    </row>
    <row r="882" spans="1:30">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t="str">
        <v>Schouwen-Duiveland</v>
      </c>
      <c r="AE959" s="5" t="str">
        <v>(EWSD)</v>
      </c>
    </row>
    <row r="960" spans="1:31">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t="str">
        <v>Schouwen-Duiveland</v>
      </c>
      <c r="AE960" s="5" t="str">
        <v>(EWSD)</v>
      </c>
    </row>
    <row r="961" spans="1:31">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t="str">
        <v>Schouwen-Duiveland</v>
      </c>
      <c r="AE961" s="5" t="str">
        <v>(EWSD)</v>
      </c>
    </row>
    <row r="962" spans="1:31">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t="str">
        <v>Bataaf</v>
      </c>
    </row>
    <row r="1040" spans="1:30">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t="str">
        <v>Lansingerzon</v>
      </c>
    </row>
    <row r="1063" spans="1:30">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t="str">
        <v>Lansingerzon</v>
      </c>
    </row>
    <row r="1064" spans="1:30">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t="str">
        <v>Lansingerzon</v>
      </c>
    </row>
    <row r="1065" spans="1:30">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t="str">
        <v>Lansingerzon</v>
      </c>
    </row>
    <row r="1066" spans="1:30">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t="str">
        <v>Verlaat</v>
      </c>
    </row>
    <row r="1104" spans="1:30">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t="str">
        <v>op</v>
      </c>
      <c r="AE1197" s="5" t="str">
        <v>Zon</v>
      </c>
      <c r="AF1197" s="5" t="str">
        <v/>
      </c>
    </row>
    <row r="1198" spans="1:32">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t="str">
        <v>Venen</v>
      </c>
    </row>
    <row r="1340" spans="1:30">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t="str">
        <v>Venen</v>
      </c>
    </row>
    <row r="1341" spans="1:30">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ht="15">
      <c r="A1360" t="s">
        <v>2127</v>
      </c>
      <c r="B1360" t="s">
        <v>2173</v>
      </c>
      <c r="C1360" s="4" t="s">
        <v>5871</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ht="15">
      <c r="A1361" t="s">
        <v>2127</v>
      </c>
      <c r="B1361" t="s">
        <v>2173</v>
      </c>
      <c r="C1361" s="4" t="s">
        <v>5871</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ht="15">
      <c r="A1362" t="s">
        <v>2127</v>
      </c>
      <c r="B1362" t="s">
        <v>2173</v>
      </c>
      <c r="C1362" s="4" t="s">
        <v>5871</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ht="15">
      <c r="A1363" t="s">
        <v>2127</v>
      </c>
      <c r="B1363" t="s">
        <v>2173</v>
      </c>
      <c r="C1363" s="4" t="s">
        <v>5871</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t="str">
        <v>Krigel</v>
      </c>
    </row>
    <row r="1407" spans="1:30">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t="str">
        <v>Zonne-energiepark</v>
      </c>
      <c r="AE1440" s="5" t="str">
        <v>Meeden</v>
      </c>
      <c r="AF1440" s="5" t="str">
        <v>of</v>
      </c>
      <c r="AG1440" s="5" t="str">
        <v>Stichting</v>
      </c>
      <c r="AH1440" s="5" t="str">
        <v>Zonniger</v>
      </c>
    </row>
    <row r="1441" spans="1:32">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t="str">
        <v>O3Energie,</v>
      </c>
      <c r="AE1451" s="5" t="str">
        <v>KempenEnergie,</v>
      </c>
      <c r="AF1451" s="5" t="str">
        <v>VeldhovenDuurzaam</v>
      </c>
    </row>
    <row r="1452" spans="1:32">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t="str">
        <v>VET</v>
      </c>
      <c r="AE1457" s="5" t="str">
        <v>Vught</v>
      </c>
    </row>
    <row r="1458" spans="1:31">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t="str">
        <v>terbregge</v>
      </c>
    </row>
    <row r="1496" spans="1:30">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ht="15">
      <c r="A1576" t="s">
        <v>1006</v>
      </c>
      <c r="B1576" t="s">
        <v>1027</v>
      </c>
      <c r="C1576" s="4" t="s">
        <v>3455</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ht="15">
      <c r="A1577" t="s">
        <v>1006</v>
      </c>
      <c r="B1577" t="s">
        <v>1027</v>
      </c>
      <c r="C1577" s="4" t="s">
        <v>3455</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t="str">
        <v>De</v>
      </c>
      <c r="AE1636" s="5" t="str">
        <v>Groene</v>
      </c>
      <c r="AF1636" s="5" t="str">
        <v>Reus</v>
      </c>
      <c r="AG1636" s="5" t="str">
        <v>(Almere)</v>
      </c>
      <c r="AH1636" s="5"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c r="A1637" t="s">
        <v>87</v>
      </c>
      <c r="B1637" t="s">
        <v>87</v>
      </c>
      <c r="C1637" t="s">
        <v>118</v>
      </c>
      <c r="E1637" t="s">
        <v>3391</v>
      </c>
      <c r="F1637">
        <v>1</v>
      </c>
      <c r="G1637" t="s">
        <v>27</v>
      </c>
      <c r="H1637">
        <v>2022</v>
      </c>
      <c r="I1637" t="s">
        <v>3383</v>
      </c>
      <c r="J1637" t="s">
        <v>3384</v>
      </c>
      <c r="L1637" t="s">
        <v>3392</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c r="A1638" t="s">
        <v>87</v>
      </c>
      <c r="B1638" t="s">
        <v>87</v>
      </c>
      <c r="C1638" t="s">
        <v>118</v>
      </c>
      <c r="E1638" t="s">
        <v>3393</v>
      </c>
      <c r="F1638">
        <v>1</v>
      </c>
      <c r="G1638" t="s">
        <v>27</v>
      </c>
      <c r="H1638">
        <v>2022</v>
      </c>
      <c r="I1638" t="s">
        <v>3383</v>
      </c>
      <c r="J1638" t="s">
        <v>3384</v>
      </c>
      <c r="L1638" t="s">
        <v>3394</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c r="A1639" t="s">
        <v>87</v>
      </c>
      <c r="B1639" t="s">
        <v>87</v>
      </c>
      <c r="C1639" t="s">
        <v>118</v>
      </c>
      <c r="E1639" t="s">
        <v>3395</v>
      </c>
      <c r="F1639">
        <v>1</v>
      </c>
      <c r="G1639" t="s">
        <v>27</v>
      </c>
      <c r="H1639">
        <v>2022</v>
      </c>
      <c r="I1639" t="s">
        <v>3383</v>
      </c>
      <c r="J1639" t="s">
        <v>3384</v>
      </c>
      <c r="L1639" t="s">
        <v>3396</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c r="A1640" t="s">
        <v>87</v>
      </c>
      <c r="B1640" t="s">
        <v>87</v>
      </c>
      <c r="C1640" t="s">
        <v>118</v>
      </c>
      <c r="E1640" t="s">
        <v>3397</v>
      </c>
      <c r="F1640">
        <v>1</v>
      </c>
      <c r="G1640" t="s">
        <v>27</v>
      </c>
      <c r="H1640" t="s">
        <v>3398</v>
      </c>
      <c r="I1640" t="s">
        <v>3383</v>
      </c>
      <c r="J1640" t="s">
        <v>3384</v>
      </c>
      <c r="L1640" t="s">
        <v>3396</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c r="A1641" t="s">
        <v>126</v>
      </c>
      <c r="B1641" t="s">
        <v>126</v>
      </c>
      <c r="C1641" t="s">
        <v>207</v>
      </c>
      <c r="D1641" t="s">
        <v>3399</v>
      </c>
      <c r="E1641" t="s">
        <v>3400</v>
      </c>
      <c r="F1641">
        <v>1</v>
      </c>
      <c r="G1641" t="s">
        <v>27</v>
      </c>
      <c r="H1641">
        <v>2016</v>
      </c>
      <c r="I1641" t="s">
        <v>3383</v>
      </c>
      <c r="J1641" t="s">
        <v>3384</v>
      </c>
      <c r="L1641" t="s">
        <v>3401</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ht="15">
      <c r="A1642" t="s">
        <v>126</v>
      </c>
      <c r="B1642" t="s">
        <v>126</v>
      </c>
      <c r="C1642" s="4" t="s">
        <v>249</v>
      </c>
      <c r="D1642" t="s">
        <v>3402</v>
      </c>
      <c r="E1642" t="s">
        <v>3403</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ht="15">
      <c r="A1643" t="s">
        <v>126</v>
      </c>
      <c r="B1643" t="s">
        <v>126</v>
      </c>
      <c r="C1643" s="4" t="s">
        <v>249</v>
      </c>
      <c r="D1643" t="s">
        <v>3402</v>
      </c>
      <c r="E1643" t="s">
        <v>3404</v>
      </c>
      <c r="F1643">
        <v>1</v>
      </c>
      <c r="G1643" t="s">
        <v>27</v>
      </c>
      <c r="H1643">
        <v>2009</v>
      </c>
      <c r="I1643" t="s">
        <v>3383</v>
      </c>
      <c r="J1643" t="s">
        <v>3384</v>
      </c>
      <c r="L1643" t="s">
        <v>3405</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c r="A1644" t="s">
        <v>344</v>
      </c>
      <c r="B1644" t="s">
        <v>375</v>
      </c>
      <c r="C1644" t="s">
        <v>376</v>
      </c>
      <c r="E1644" t="s">
        <v>3406</v>
      </c>
      <c r="F1644">
        <v>1</v>
      </c>
      <c r="G1644" t="s">
        <v>27</v>
      </c>
      <c r="H1644">
        <v>2022</v>
      </c>
      <c r="I1644" t="s">
        <v>3383</v>
      </c>
      <c r="J1644" t="s">
        <v>3384</v>
      </c>
      <c r="L1644" t="s">
        <v>3407</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c r="A1645" t="s">
        <v>344</v>
      </c>
      <c r="B1645" t="s">
        <v>459</v>
      </c>
      <c r="C1645" t="s">
        <v>466</v>
      </c>
      <c r="E1645" t="s">
        <v>3408</v>
      </c>
      <c r="F1645">
        <v>1</v>
      </c>
      <c r="G1645" t="s">
        <v>27</v>
      </c>
      <c r="H1645">
        <v>2013</v>
      </c>
      <c r="I1645" t="s">
        <v>3383</v>
      </c>
      <c r="J1645" t="s">
        <v>3384</v>
      </c>
      <c r="L1645" t="s">
        <v>3401</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c r="A1646" t="s">
        <v>344</v>
      </c>
      <c r="B1646" t="s">
        <v>459</v>
      </c>
      <c r="C1646" t="s">
        <v>466</v>
      </c>
      <c r="E1646" t="s">
        <v>3409</v>
      </c>
      <c r="F1646">
        <v>1</v>
      </c>
      <c r="G1646" t="s">
        <v>27</v>
      </c>
      <c r="H1646">
        <v>2013</v>
      </c>
      <c r="I1646" t="s">
        <v>3383</v>
      </c>
      <c r="J1646" t="s">
        <v>3384</v>
      </c>
      <c r="L1646" t="s">
        <v>3401</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c r="A1647" t="s">
        <v>344</v>
      </c>
      <c r="B1647" t="s">
        <v>459</v>
      </c>
      <c r="C1647" t="s">
        <v>466</v>
      </c>
      <c r="E1647" t="s">
        <v>3410</v>
      </c>
      <c r="F1647">
        <v>1</v>
      </c>
      <c r="G1647" t="s">
        <v>27</v>
      </c>
      <c r="H1647">
        <v>2013</v>
      </c>
      <c r="I1647" t="s">
        <v>3383</v>
      </c>
      <c r="J1647" t="s">
        <v>3384</v>
      </c>
      <c r="L1647" t="s">
        <v>3401</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c r="A1648" t="s">
        <v>344</v>
      </c>
      <c r="B1648" t="s">
        <v>375</v>
      </c>
      <c r="C1648" t="s">
        <v>597</v>
      </c>
      <c r="E1648" t="s">
        <v>3411</v>
      </c>
      <c r="F1648">
        <v>1</v>
      </c>
      <c r="G1648" t="s">
        <v>27</v>
      </c>
      <c r="H1648">
        <v>2016</v>
      </c>
      <c r="I1648" t="s">
        <v>3383</v>
      </c>
      <c r="J1648" t="s">
        <v>3384</v>
      </c>
      <c r="L1648" t="s">
        <v>3412</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c r="A1649" t="s">
        <v>344</v>
      </c>
      <c r="B1649" t="s">
        <v>345</v>
      </c>
      <c r="C1649" t="s">
        <v>3413</v>
      </c>
      <c r="E1649" t="s">
        <v>3414</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c r="A1650" t="s">
        <v>344</v>
      </c>
      <c r="B1650" t="s">
        <v>459</v>
      </c>
      <c r="C1650" t="s">
        <v>701</v>
      </c>
      <c r="D1650" t="s">
        <v>508</v>
      </c>
      <c r="E1650" t="s">
        <v>3415</v>
      </c>
      <c r="F1650">
        <v>1</v>
      </c>
      <c r="G1650" t="s">
        <v>27</v>
      </c>
      <c r="H1650">
        <v>2019</v>
      </c>
      <c r="I1650" t="s">
        <v>3383</v>
      </c>
      <c r="J1650" t="s">
        <v>3384</v>
      </c>
      <c r="L1650" t="s">
        <v>3416</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c r="A1651" t="s">
        <v>344</v>
      </c>
      <c r="B1651" t="s">
        <v>459</v>
      </c>
      <c r="C1651" t="s">
        <v>701</v>
      </c>
      <c r="D1651" t="s">
        <v>709</v>
      </c>
      <c r="E1651" t="s">
        <v>3417</v>
      </c>
      <c r="F1651">
        <v>1</v>
      </c>
      <c r="G1651" t="s">
        <v>27</v>
      </c>
      <c r="H1651">
        <v>2020</v>
      </c>
      <c r="I1651" t="s">
        <v>3383</v>
      </c>
      <c r="J1651" t="s">
        <v>3384</v>
      </c>
      <c r="L1651" t="s">
        <v>3418</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t="str">
        <v/>
      </c>
    </row>
    <row r="1652" spans="1:31">
      <c r="A1652" t="s">
        <v>753</v>
      </c>
      <c r="B1652" t="s">
        <v>753</v>
      </c>
      <c r="C1652" t="s">
        <v>754</v>
      </c>
      <c r="D1652" t="s">
        <v>3419</v>
      </c>
      <c r="E1652" t="s">
        <v>3420</v>
      </c>
      <c r="F1652">
        <v>1</v>
      </c>
      <c r="G1652" t="s">
        <v>27</v>
      </c>
      <c r="H1652">
        <v>2012</v>
      </c>
      <c r="I1652" t="s">
        <v>3383</v>
      </c>
      <c r="J1652" t="s">
        <v>3384</v>
      </c>
      <c r="L1652" t="s">
        <v>3401</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c r="A1653" t="s">
        <v>753</v>
      </c>
      <c r="B1653" t="s">
        <v>753</v>
      </c>
      <c r="C1653" t="s">
        <v>754</v>
      </c>
      <c r="E1653" t="s">
        <v>3421</v>
      </c>
      <c r="F1653">
        <v>1</v>
      </c>
      <c r="G1653" t="s">
        <v>27</v>
      </c>
      <c r="H1653">
        <v>2012</v>
      </c>
      <c r="I1653" t="s">
        <v>3383</v>
      </c>
      <c r="J1653" t="s">
        <v>3384</v>
      </c>
      <c r="L1653" t="s">
        <v>3401</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c r="A1654" t="s">
        <v>753</v>
      </c>
      <c r="B1654" t="s">
        <v>753</v>
      </c>
      <c r="C1654" t="s">
        <v>816</v>
      </c>
      <c r="E1654" t="s">
        <v>3422</v>
      </c>
      <c r="F1654">
        <v>1</v>
      </c>
      <c r="G1654" t="s">
        <v>27</v>
      </c>
      <c r="H1654">
        <v>2021</v>
      </c>
      <c r="I1654" t="s">
        <v>3383</v>
      </c>
      <c r="J1654" t="s">
        <v>3384</v>
      </c>
      <c r="L1654" t="s">
        <v>3423</v>
      </c>
      <c r="O1654" t="str">
        <f t="shared" si="34"/>
        <v/>
      </c>
      <c r="P1654" s="1">
        <f t="shared" si="33"/>
        <v>0</v>
      </c>
      <c r="R1654" s="1">
        <f t="shared" si="33"/>
        <v>0</v>
      </c>
      <c r="S1654">
        <v>0</v>
      </c>
      <c r="T1654" t="s">
        <v>3424</v>
      </c>
      <c r="U1654" t="s">
        <v>65</v>
      </c>
      <c r="V1654" t="str">
        <f t="shared" si="35"/>
        <v>ja</v>
      </c>
      <c r="X1654">
        <v>21</v>
      </c>
      <c r="Z1654" t="str" cm="1">
        <f t="array" ref="Z1654:AE1654">_xlfn.TEXTSPLIT(L1654, " ")</f>
        <v>Energie</v>
      </c>
      <c r="AA1654" t="str">
        <v>Cooperatie</v>
      </c>
      <c r="AB1654" t="str">
        <v>Oudeschip</v>
      </c>
      <c r="AC1654" t="str">
        <v>en</v>
      </c>
      <c r="AD1654" t="str">
        <v>omstreken</v>
      </c>
      <c r="AE1654" s="5" t="str">
        <v>U.A.</v>
      </c>
    </row>
    <row r="1655" spans="1:31">
      <c r="A1655" t="s">
        <v>922</v>
      </c>
      <c r="B1655" t="s">
        <v>927</v>
      </c>
      <c r="C1655" t="s">
        <v>946</v>
      </c>
      <c r="E1655" t="s">
        <v>3425</v>
      </c>
      <c r="F1655">
        <v>1</v>
      </c>
      <c r="G1655" t="s">
        <v>27</v>
      </c>
      <c r="H1655">
        <v>2021</v>
      </c>
      <c r="I1655" t="s">
        <v>3383</v>
      </c>
      <c r="J1655" t="s">
        <v>3384</v>
      </c>
      <c r="L1655" t="s">
        <v>3426</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c r="A1656" t="s">
        <v>922</v>
      </c>
      <c r="B1656" t="s">
        <v>927</v>
      </c>
      <c r="C1656" t="s">
        <v>946</v>
      </c>
      <c r="D1656" t="s">
        <v>952</v>
      </c>
      <c r="E1656" t="s">
        <v>3427</v>
      </c>
      <c r="F1656">
        <v>1</v>
      </c>
      <c r="G1656" t="s">
        <v>27</v>
      </c>
      <c r="H1656">
        <v>2015</v>
      </c>
      <c r="I1656" t="s">
        <v>3383</v>
      </c>
      <c r="J1656" t="s">
        <v>3384</v>
      </c>
      <c r="L1656" t="s">
        <v>3428</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c r="A1657" t="s">
        <v>922</v>
      </c>
      <c r="B1657" t="s">
        <v>927</v>
      </c>
      <c r="C1657" t="s">
        <v>946</v>
      </c>
      <c r="D1657" t="s">
        <v>952</v>
      </c>
      <c r="E1657" t="s">
        <v>3429</v>
      </c>
      <c r="F1657">
        <v>1</v>
      </c>
      <c r="G1657" t="s">
        <v>27</v>
      </c>
      <c r="H1657">
        <v>2020</v>
      </c>
      <c r="I1657" t="s">
        <v>3383</v>
      </c>
      <c r="J1657" t="s">
        <v>3384</v>
      </c>
      <c r="L1657" t="s">
        <v>3428</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c r="A1658" t="s">
        <v>922</v>
      </c>
      <c r="B1658" t="s">
        <v>927</v>
      </c>
      <c r="C1658" t="s">
        <v>967</v>
      </c>
      <c r="E1658" t="s">
        <v>3430</v>
      </c>
      <c r="F1658">
        <v>1</v>
      </c>
      <c r="G1658" t="s">
        <v>27</v>
      </c>
      <c r="H1658">
        <v>2021</v>
      </c>
      <c r="I1658" t="s">
        <v>3383</v>
      </c>
      <c r="J1658" t="s">
        <v>3384</v>
      </c>
      <c r="L1658" t="s">
        <v>3431</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c r="A1659" t="s">
        <v>922</v>
      </c>
      <c r="B1659" t="s">
        <v>927</v>
      </c>
      <c r="C1659" t="s">
        <v>973</v>
      </c>
      <c r="E1659" t="s">
        <v>3432</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c r="A1660" t="s">
        <v>922</v>
      </c>
      <c r="B1660" t="s">
        <v>927</v>
      </c>
      <c r="C1660" t="s">
        <v>3433</v>
      </c>
      <c r="D1660" t="s">
        <v>3434</v>
      </c>
      <c r="E1660" t="s">
        <v>3435</v>
      </c>
      <c r="F1660">
        <v>2</v>
      </c>
      <c r="G1660" t="s">
        <v>3436</v>
      </c>
      <c r="H1660">
        <v>2024</v>
      </c>
      <c r="I1660" t="s">
        <v>3383</v>
      </c>
      <c r="J1660" t="s">
        <v>3384</v>
      </c>
      <c r="L1660" t="s">
        <v>3437</v>
      </c>
      <c r="O1660" t="str">
        <f t="shared" si="34"/>
        <v/>
      </c>
      <c r="P1660" s="1">
        <f t="shared" si="33"/>
        <v>0</v>
      </c>
      <c r="R1660" s="1">
        <f t="shared" si="33"/>
        <v>0</v>
      </c>
      <c r="S1660">
        <v>0</v>
      </c>
      <c r="T1660" t="s">
        <v>3438</v>
      </c>
      <c r="U1660" t="s">
        <v>65</v>
      </c>
      <c r="V1660" t="str">
        <f t="shared" si="35"/>
        <v>ja</v>
      </c>
      <c r="W1660">
        <v>34000</v>
      </c>
      <c r="X1660">
        <v>9</v>
      </c>
      <c r="Y1660" t="s">
        <v>2868</v>
      </c>
      <c r="Z1660" t="str" cm="1">
        <f t="array" ref="Z1660:AA1660">_xlfn.TEXTSPLIT(L1660, " ")</f>
        <v>Samenstroom/</v>
      </c>
      <c r="AA1660" t="str">
        <v>ReindonkEnergie</v>
      </c>
    </row>
    <row r="1661" spans="1:31">
      <c r="A1661" t="s">
        <v>922</v>
      </c>
      <c r="B1661" t="s">
        <v>927</v>
      </c>
      <c r="C1661" t="s">
        <v>997</v>
      </c>
      <c r="E1661" t="s">
        <v>3439</v>
      </c>
      <c r="F1661">
        <v>1</v>
      </c>
      <c r="G1661" t="s">
        <v>27</v>
      </c>
      <c r="H1661">
        <v>2022</v>
      </c>
      <c r="I1661" t="s">
        <v>3383</v>
      </c>
      <c r="J1661" t="s">
        <v>3384</v>
      </c>
      <c r="L1661" t="s">
        <v>3440</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c r="A1662" t="s">
        <v>1006</v>
      </c>
      <c r="B1662" t="s">
        <v>1007</v>
      </c>
      <c r="C1662" t="s">
        <v>3441</v>
      </c>
      <c r="D1662" t="s">
        <v>3442</v>
      </c>
      <c r="E1662" t="s">
        <v>3443</v>
      </c>
      <c r="F1662">
        <v>1</v>
      </c>
      <c r="G1662" t="s">
        <v>27</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c r="A1663" t="s">
        <v>1006</v>
      </c>
      <c r="B1663" t="s">
        <v>1007</v>
      </c>
      <c r="C1663" t="s">
        <v>1052</v>
      </c>
      <c r="D1663" t="s">
        <v>3444</v>
      </c>
      <c r="E1663" t="s">
        <v>3445</v>
      </c>
      <c r="F1663">
        <v>1</v>
      </c>
      <c r="G1663" t="s">
        <v>27</v>
      </c>
      <c r="H1663">
        <v>2016</v>
      </c>
      <c r="I1663" t="s">
        <v>3383</v>
      </c>
      <c r="J1663" t="s">
        <v>3384</v>
      </c>
      <c r="L1663" t="s">
        <v>3446</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c r="A1664" t="s">
        <v>1006</v>
      </c>
      <c r="B1664" t="s">
        <v>1007</v>
      </c>
      <c r="C1664" t="s">
        <v>1079</v>
      </c>
      <c r="E1664" t="s">
        <v>3447</v>
      </c>
      <c r="F1664">
        <v>1</v>
      </c>
      <c r="G1664" t="s">
        <v>27</v>
      </c>
      <c r="H1664">
        <v>2023</v>
      </c>
      <c r="I1664" t="s">
        <v>3383</v>
      </c>
      <c r="J1664" t="s">
        <v>3384</v>
      </c>
      <c r="L1664" t="s">
        <v>3448</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c r="A1665" t="s">
        <v>1006</v>
      </c>
      <c r="B1665" t="s">
        <v>1007</v>
      </c>
      <c r="C1665" t="s">
        <v>1079</v>
      </c>
      <c r="E1665" t="s">
        <v>3449</v>
      </c>
      <c r="F1665">
        <v>1</v>
      </c>
      <c r="G1665" t="s">
        <v>27</v>
      </c>
      <c r="H1665">
        <v>2023</v>
      </c>
      <c r="I1665" t="s">
        <v>3383</v>
      </c>
      <c r="J1665" t="s">
        <v>3384</v>
      </c>
      <c r="L1665" t="s">
        <v>3448</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c r="A1666" t="s">
        <v>1006</v>
      </c>
      <c r="B1666" t="s">
        <v>1007</v>
      </c>
      <c r="C1666" t="s">
        <v>1079</v>
      </c>
      <c r="D1666" t="s">
        <v>1085</v>
      </c>
      <c r="E1666" t="s">
        <v>3450</v>
      </c>
      <c r="F1666">
        <v>1</v>
      </c>
      <c r="G1666" t="s">
        <v>27</v>
      </c>
      <c r="H1666">
        <v>2023</v>
      </c>
      <c r="I1666" t="s">
        <v>3383</v>
      </c>
      <c r="J1666" t="s">
        <v>3384</v>
      </c>
      <c r="L1666" t="s">
        <v>3451</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c r="A1667" t="s">
        <v>1006</v>
      </c>
      <c r="B1667" t="s">
        <v>1007</v>
      </c>
      <c r="C1667" t="s">
        <v>3452</v>
      </c>
      <c r="E1667" t="s">
        <v>3453</v>
      </c>
      <c r="F1667">
        <v>1</v>
      </c>
      <c r="G1667" t="s">
        <v>27</v>
      </c>
      <c r="H1667">
        <v>2023</v>
      </c>
      <c r="I1667" t="s">
        <v>3383</v>
      </c>
      <c r="J1667" t="s">
        <v>3384</v>
      </c>
      <c r="L1667" t="s">
        <v>3448</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c r="A1668" t="s">
        <v>1006</v>
      </c>
      <c r="B1668" t="s">
        <v>1007</v>
      </c>
      <c r="C1668" t="s">
        <v>3452</v>
      </c>
      <c r="E1668" t="s">
        <v>3454</v>
      </c>
      <c r="F1668">
        <v>1</v>
      </c>
      <c r="G1668" t="s">
        <v>27</v>
      </c>
      <c r="H1668">
        <v>2023</v>
      </c>
      <c r="I1668" t="s">
        <v>3383</v>
      </c>
      <c r="J1668" t="s">
        <v>3384</v>
      </c>
      <c r="L1668" t="s">
        <v>3448</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c r="A1669" t="s">
        <v>1006</v>
      </c>
      <c r="B1669" t="s">
        <v>1027</v>
      </c>
      <c r="C1669" t="s">
        <v>3455</v>
      </c>
      <c r="E1669" t="s">
        <v>3456</v>
      </c>
      <c r="F1669">
        <v>1</v>
      </c>
      <c r="G1669" t="s">
        <v>27</v>
      </c>
      <c r="H1669">
        <v>2021</v>
      </c>
      <c r="I1669" t="s">
        <v>3383</v>
      </c>
      <c r="J1669" t="s">
        <v>3384</v>
      </c>
      <c r="L1669" t="s">
        <v>3457</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c r="A1670" t="s">
        <v>1006</v>
      </c>
      <c r="B1670" t="s">
        <v>1074</v>
      </c>
      <c r="C1670" t="s">
        <v>1247</v>
      </c>
      <c r="E1670" t="s">
        <v>3458</v>
      </c>
      <c r="F1670">
        <v>1</v>
      </c>
      <c r="G1670" t="s">
        <v>27</v>
      </c>
      <c r="H1670">
        <v>2019</v>
      </c>
      <c r="I1670" t="s">
        <v>3383</v>
      </c>
      <c r="J1670" t="s">
        <v>3384</v>
      </c>
      <c r="L1670" t="s">
        <v>3459</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t="str">
        <v>Energie</v>
      </c>
      <c r="AE1670" s="5" t="str">
        <v>Coöperatie,</v>
      </c>
      <c r="AF1670" s="5" t="str">
        <v/>
      </c>
      <c r="AG1670" s="5" t="str">
        <v>Energiecoöperatie</v>
      </c>
      <c r="AH1670" s="5"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c r="A1671" t="s">
        <v>1006</v>
      </c>
      <c r="B1671" t="s">
        <v>1007</v>
      </c>
      <c r="C1671" t="s">
        <v>2624</v>
      </c>
      <c r="D1671" t="s">
        <v>3460</v>
      </c>
      <c r="E1671" t="s">
        <v>3461</v>
      </c>
      <c r="F1671">
        <v>1</v>
      </c>
      <c r="G1671" t="s">
        <v>27</v>
      </c>
      <c r="H1671">
        <v>2023</v>
      </c>
      <c r="I1671" t="s">
        <v>3383</v>
      </c>
      <c r="J1671" t="s">
        <v>3384</v>
      </c>
      <c r="L1671" t="s">
        <v>3448</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c r="A1672" t="s">
        <v>1006</v>
      </c>
      <c r="B1672" t="s">
        <v>1007</v>
      </c>
      <c r="C1672" t="s">
        <v>2624</v>
      </c>
      <c r="D1672" t="s">
        <v>3460</v>
      </c>
      <c r="E1672" t="s">
        <v>3462</v>
      </c>
      <c r="F1672">
        <v>1</v>
      </c>
      <c r="G1672" t="s">
        <v>27</v>
      </c>
      <c r="H1672">
        <v>2023</v>
      </c>
      <c r="I1672" t="s">
        <v>3383</v>
      </c>
      <c r="J1672" t="s">
        <v>3384</v>
      </c>
      <c r="L1672" t="s">
        <v>3448</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c r="A1673" t="s">
        <v>1006</v>
      </c>
      <c r="B1673" t="s">
        <v>1007</v>
      </c>
      <c r="C1673" t="s">
        <v>2624</v>
      </c>
      <c r="D1673" t="s">
        <v>3460</v>
      </c>
      <c r="E1673" t="s">
        <v>3463</v>
      </c>
      <c r="F1673">
        <v>2</v>
      </c>
      <c r="G1673" t="s">
        <v>3436</v>
      </c>
      <c r="H1673">
        <v>2024</v>
      </c>
      <c r="I1673" t="s">
        <v>3383</v>
      </c>
      <c r="J1673" t="s">
        <v>3384</v>
      </c>
      <c r="L1673" t="s">
        <v>3448</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c r="A1674" t="s">
        <v>1281</v>
      </c>
      <c r="B1674" t="s">
        <v>1287</v>
      </c>
      <c r="C1674" t="s">
        <v>1288</v>
      </c>
      <c r="E1674" t="s">
        <v>3464</v>
      </c>
      <c r="F1674">
        <v>1</v>
      </c>
      <c r="G1674" t="s">
        <v>27</v>
      </c>
      <c r="H1674">
        <v>2017</v>
      </c>
      <c r="I1674" t="s">
        <v>3383</v>
      </c>
      <c r="J1674" t="s">
        <v>3384</v>
      </c>
      <c r="L1674" t="s">
        <v>3465</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t="str">
        <v>CALorie,</v>
      </c>
      <c r="AE1674" s="5" t="str">
        <v>Heiloo</v>
      </c>
      <c r="AF1674" s="5" t="str">
        <v>Energie</v>
      </c>
      <c r="AG1674" s="5" t="str">
        <v/>
      </c>
    </row>
    <row r="1675" spans="1:71">
      <c r="A1675" t="s">
        <v>1281</v>
      </c>
      <c r="B1675" t="s">
        <v>1287</v>
      </c>
      <c r="C1675" t="s">
        <v>1451</v>
      </c>
      <c r="E1675" t="s">
        <v>3466</v>
      </c>
      <c r="F1675">
        <v>1</v>
      </c>
      <c r="G1675" t="s">
        <v>27</v>
      </c>
      <c r="H1675" t="s">
        <v>3398</v>
      </c>
      <c r="I1675" t="s">
        <v>3383</v>
      </c>
      <c r="J1675" t="s">
        <v>3384</v>
      </c>
      <c r="L1675" t="s">
        <v>3467</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c r="A1676" t="s">
        <v>1281</v>
      </c>
      <c r="B1676" t="s">
        <v>1287</v>
      </c>
      <c r="C1676" t="s">
        <v>1451</v>
      </c>
      <c r="E1676" t="s">
        <v>3468</v>
      </c>
      <c r="F1676">
        <v>1</v>
      </c>
      <c r="G1676" t="s">
        <v>27</v>
      </c>
      <c r="H1676">
        <v>2006</v>
      </c>
      <c r="I1676" t="s">
        <v>3383</v>
      </c>
      <c r="J1676" t="s">
        <v>3384</v>
      </c>
      <c r="L1676" t="s">
        <v>3467</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c r="A1677" t="s">
        <v>1281</v>
      </c>
      <c r="B1677" t="s">
        <v>1287</v>
      </c>
      <c r="C1677" t="s">
        <v>1451</v>
      </c>
      <c r="E1677" t="s">
        <v>3469</v>
      </c>
      <c r="F1677">
        <v>1</v>
      </c>
      <c r="G1677" t="s">
        <v>27</v>
      </c>
      <c r="H1677">
        <v>2002</v>
      </c>
      <c r="I1677" t="s">
        <v>3383</v>
      </c>
      <c r="J1677" t="s">
        <v>3384</v>
      </c>
      <c r="L1677" t="s">
        <v>3467</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c r="A1678" t="s">
        <v>1281</v>
      </c>
      <c r="B1678" t="s">
        <v>1287</v>
      </c>
      <c r="C1678" t="s">
        <v>1625</v>
      </c>
      <c r="E1678" t="s">
        <v>3470</v>
      </c>
      <c r="F1678">
        <v>1</v>
      </c>
      <c r="G1678" t="s">
        <v>27</v>
      </c>
      <c r="H1678">
        <v>2021</v>
      </c>
      <c r="I1678" t="s">
        <v>3383</v>
      </c>
      <c r="J1678" t="s">
        <v>3384</v>
      </c>
      <c r="L1678" t="s">
        <v>3471</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c r="A1679" t="s">
        <v>1281</v>
      </c>
      <c r="B1679" t="s">
        <v>1287</v>
      </c>
      <c r="C1679" t="s">
        <v>1313</v>
      </c>
      <c r="E1679" t="s">
        <v>3472</v>
      </c>
      <c r="F1679">
        <v>1</v>
      </c>
      <c r="G1679" t="s">
        <v>27</v>
      </c>
      <c r="H1679" t="s">
        <v>3398</v>
      </c>
      <c r="I1679" t="s">
        <v>3383</v>
      </c>
      <c r="J1679" t="s">
        <v>3384</v>
      </c>
      <c r="L1679" t="s">
        <v>3473</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c r="A1680" t="s">
        <v>1281</v>
      </c>
      <c r="B1680" t="s">
        <v>1287</v>
      </c>
      <c r="C1680" t="s">
        <v>1576</v>
      </c>
      <c r="D1680" t="s">
        <v>1577</v>
      </c>
      <c r="E1680" t="s">
        <v>3474</v>
      </c>
      <c r="F1680">
        <v>1</v>
      </c>
      <c r="G1680" t="s">
        <v>27</v>
      </c>
      <c r="H1680">
        <v>2006</v>
      </c>
      <c r="I1680" t="s">
        <v>3383</v>
      </c>
      <c r="J1680" t="s">
        <v>3384</v>
      </c>
      <c r="L1680" t="s">
        <v>3475</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c r="A1681" t="s">
        <v>1281</v>
      </c>
      <c r="B1681" t="s">
        <v>1287</v>
      </c>
      <c r="C1681" t="s">
        <v>1576</v>
      </c>
      <c r="D1681" t="s">
        <v>3476</v>
      </c>
      <c r="E1681" t="s">
        <v>3477</v>
      </c>
      <c r="F1681">
        <v>1</v>
      </c>
      <c r="G1681" t="s">
        <v>27</v>
      </c>
      <c r="H1681">
        <v>2019</v>
      </c>
      <c r="I1681" t="s">
        <v>3383</v>
      </c>
      <c r="J1681" t="s">
        <v>3384</v>
      </c>
      <c r="L1681" t="s">
        <v>3475</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c r="A1682" t="s">
        <v>1281</v>
      </c>
      <c r="B1682" t="s">
        <v>1287</v>
      </c>
      <c r="C1682" t="s">
        <v>1576</v>
      </c>
      <c r="E1682" t="s">
        <v>3478</v>
      </c>
      <c r="F1682">
        <v>1</v>
      </c>
      <c r="G1682" t="s">
        <v>27</v>
      </c>
      <c r="H1682">
        <v>1988</v>
      </c>
      <c r="I1682" t="s">
        <v>3383</v>
      </c>
      <c r="J1682" t="s">
        <v>3384</v>
      </c>
      <c r="L1682" t="s">
        <v>3475</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c r="A1683" t="s">
        <v>1281</v>
      </c>
      <c r="B1683" t="s">
        <v>1287</v>
      </c>
      <c r="C1683" t="s">
        <v>1576</v>
      </c>
      <c r="E1683" t="s">
        <v>3479</v>
      </c>
      <c r="F1683">
        <v>7</v>
      </c>
      <c r="G1683" t="s">
        <v>3480</v>
      </c>
      <c r="H1683">
        <v>2019</v>
      </c>
      <c r="I1683" t="s">
        <v>3383</v>
      </c>
      <c r="J1683" t="s">
        <v>3384</v>
      </c>
      <c r="L1683" t="s">
        <v>3475</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c r="A1684" t="s">
        <v>1281</v>
      </c>
      <c r="B1684" t="s">
        <v>1282</v>
      </c>
      <c r="C1684" t="s">
        <v>2644</v>
      </c>
      <c r="E1684" t="s">
        <v>3482</v>
      </c>
      <c r="F1684">
        <v>1</v>
      </c>
      <c r="G1684" t="s">
        <v>27</v>
      </c>
      <c r="H1684">
        <v>2013</v>
      </c>
      <c r="I1684" t="s">
        <v>3383</v>
      </c>
      <c r="J1684" t="s">
        <v>3384</v>
      </c>
      <c r="L1684" t="s">
        <v>3483</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c r="A1685" t="s">
        <v>1281</v>
      </c>
      <c r="B1685" t="s">
        <v>1282</v>
      </c>
      <c r="C1685" t="s">
        <v>2644</v>
      </c>
      <c r="E1685" t="s">
        <v>3484</v>
      </c>
      <c r="F1685">
        <v>1</v>
      </c>
      <c r="G1685" t="s">
        <v>27</v>
      </c>
      <c r="H1685">
        <v>1993</v>
      </c>
      <c r="I1685" t="s">
        <v>3383</v>
      </c>
      <c r="J1685" t="s">
        <v>3384</v>
      </c>
      <c r="L1685" t="s">
        <v>3483</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c r="A1686" t="s">
        <v>1281</v>
      </c>
      <c r="B1686" t="s">
        <v>1282</v>
      </c>
      <c r="C1686" t="s">
        <v>2644</v>
      </c>
      <c r="E1686" t="s">
        <v>3485</v>
      </c>
      <c r="F1686">
        <v>1</v>
      </c>
      <c r="G1686" t="s">
        <v>27</v>
      </c>
      <c r="H1686">
        <v>2013</v>
      </c>
      <c r="I1686" t="s">
        <v>3383</v>
      </c>
      <c r="J1686" t="s">
        <v>3384</v>
      </c>
      <c r="L1686" t="s">
        <v>3483</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c r="A1687" t="s">
        <v>1281</v>
      </c>
      <c r="B1687" t="s">
        <v>1282</v>
      </c>
      <c r="C1687" t="s">
        <v>2644</v>
      </c>
      <c r="E1687" t="s">
        <v>3486</v>
      </c>
      <c r="F1687">
        <v>7</v>
      </c>
      <c r="G1687" t="s">
        <v>3480</v>
      </c>
      <c r="H1687">
        <v>2023</v>
      </c>
      <c r="I1687" t="s">
        <v>3383</v>
      </c>
      <c r="J1687" t="s">
        <v>3384</v>
      </c>
      <c r="L1687" t="s">
        <v>3483</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c r="A1688" t="s">
        <v>1281</v>
      </c>
      <c r="B1688" t="s">
        <v>1282</v>
      </c>
      <c r="C1688" t="s">
        <v>1581</v>
      </c>
      <c r="D1688" t="s">
        <v>3487</v>
      </c>
      <c r="E1688" t="s">
        <v>3488</v>
      </c>
      <c r="F1688">
        <v>1</v>
      </c>
      <c r="G1688" t="s">
        <v>27</v>
      </c>
      <c r="H1688" t="s">
        <v>3398</v>
      </c>
      <c r="I1688" t="s">
        <v>3383</v>
      </c>
      <c r="J1688" t="s">
        <v>3384</v>
      </c>
      <c r="L1688" t="s">
        <v>3396</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c r="A1689" t="s">
        <v>1281</v>
      </c>
      <c r="B1689" t="s">
        <v>1287</v>
      </c>
      <c r="C1689" t="s">
        <v>1594</v>
      </c>
      <c r="D1689" t="s">
        <v>3489</v>
      </c>
      <c r="E1689" t="s">
        <v>3490</v>
      </c>
      <c r="F1689">
        <v>1</v>
      </c>
      <c r="G1689" t="s">
        <v>27</v>
      </c>
      <c r="H1689" t="s">
        <v>3398</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c r="A1690" t="s">
        <v>1281</v>
      </c>
      <c r="B1690" t="s">
        <v>1287</v>
      </c>
      <c r="C1690" t="s">
        <v>1594</v>
      </c>
      <c r="D1690" t="s">
        <v>3491</v>
      </c>
      <c r="E1690" t="s">
        <v>3492</v>
      </c>
      <c r="F1690">
        <v>1</v>
      </c>
      <c r="G1690" t="s">
        <v>27</v>
      </c>
      <c r="H1690" t="s">
        <v>3398</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c r="A1691" t="s">
        <v>1281</v>
      </c>
      <c r="B1691" t="s">
        <v>1287</v>
      </c>
      <c r="C1691" t="s">
        <v>1594</v>
      </c>
      <c r="D1691" t="s">
        <v>2998</v>
      </c>
      <c r="E1691" t="s">
        <v>3493</v>
      </c>
      <c r="F1691">
        <v>1</v>
      </c>
      <c r="G1691" t="s">
        <v>27</v>
      </c>
      <c r="H1691">
        <v>2014</v>
      </c>
      <c r="I1691" t="s">
        <v>3383</v>
      </c>
      <c r="J1691" t="s">
        <v>3384</v>
      </c>
      <c r="L1691" t="s">
        <v>3401</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c r="A1692" t="s">
        <v>1281</v>
      </c>
      <c r="B1692" t="s">
        <v>1287</v>
      </c>
      <c r="C1692" t="s">
        <v>1594</v>
      </c>
      <c r="D1692" t="s">
        <v>2998</v>
      </c>
      <c r="E1692" t="s">
        <v>3494</v>
      </c>
      <c r="F1692">
        <v>1</v>
      </c>
      <c r="G1692" t="s">
        <v>27</v>
      </c>
      <c r="H1692">
        <v>2013</v>
      </c>
      <c r="I1692" t="s">
        <v>3383</v>
      </c>
      <c r="J1692" t="s">
        <v>3384</v>
      </c>
      <c r="L1692" t="s">
        <v>3401</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c r="A1693" t="s">
        <v>1281</v>
      </c>
      <c r="B1693" t="s">
        <v>1287</v>
      </c>
      <c r="C1693" t="s">
        <v>1594</v>
      </c>
      <c r="D1693" t="s">
        <v>2998</v>
      </c>
      <c r="E1693" t="s">
        <v>3495</v>
      </c>
      <c r="F1693">
        <v>1</v>
      </c>
      <c r="G1693" t="s">
        <v>27</v>
      </c>
      <c r="H1693">
        <v>2013</v>
      </c>
      <c r="I1693" t="s">
        <v>3383</v>
      </c>
      <c r="J1693" t="s">
        <v>3384</v>
      </c>
      <c r="L1693" t="s">
        <v>3401</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c r="A1694" t="s">
        <v>1281</v>
      </c>
      <c r="B1694" t="s">
        <v>1287</v>
      </c>
      <c r="C1694" t="s">
        <v>1594</v>
      </c>
      <c r="D1694" t="s">
        <v>2998</v>
      </c>
      <c r="E1694" t="s">
        <v>3496</v>
      </c>
      <c r="F1694">
        <v>1</v>
      </c>
      <c r="G1694" t="s">
        <v>27</v>
      </c>
      <c r="H1694">
        <v>2013</v>
      </c>
      <c r="I1694" t="s">
        <v>3383</v>
      </c>
      <c r="J1694" t="s">
        <v>3384</v>
      </c>
      <c r="L1694" t="s">
        <v>3401</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c r="A1695" t="s">
        <v>1281</v>
      </c>
      <c r="B1695" t="s">
        <v>1287</v>
      </c>
      <c r="C1695" t="s">
        <v>1594</v>
      </c>
      <c r="D1695" t="s">
        <v>3491</v>
      </c>
      <c r="E1695" t="s">
        <v>3497</v>
      </c>
      <c r="F1695">
        <v>7</v>
      </c>
      <c r="G1695" t="s">
        <v>3480</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c r="A1696" t="s">
        <v>1281</v>
      </c>
      <c r="B1696" t="s">
        <v>1282</v>
      </c>
      <c r="C1696" t="s">
        <v>1673</v>
      </c>
      <c r="D1696" t="s">
        <v>1674</v>
      </c>
      <c r="E1696" t="s">
        <v>3498</v>
      </c>
      <c r="F1696">
        <v>1</v>
      </c>
      <c r="G1696" t="s">
        <v>27</v>
      </c>
      <c r="H1696" t="s">
        <v>3398</v>
      </c>
      <c r="I1696" t="s">
        <v>3383</v>
      </c>
      <c r="J1696" t="s">
        <v>3384</v>
      </c>
      <c r="L1696" t="s">
        <v>3499</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c r="A1697" t="s">
        <v>1676</v>
      </c>
      <c r="B1697" t="s">
        <v>1684</v>
      </c>
      <c r="C1697" t="s">
        <v>1685</v>
      </c>
      <c r="D1697" t="s">
        <v>3500</v>
      </c>
      <c r="E1697" t="s">
        <v>3501</v>
      </c>
      <c r="F1697">
        <v>1</v>
      </c>
      <c r="G1697" t="s">
        <v>27</v>
      </c>
      <c r="H1697">
        <v>2021</v>
      </c>
      <c r="I1697" t="s">
        <v>3383</v>
      </c>
      <c r="J1697" t="s">
        <v>3384</v>
      </c>
      <c r="L1697" t="s">
        <v>3502</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c r="A1698" t="s">
        <v>1676</v>
      </c>
      <c r="B1698" t="s">
        <v>1684</v>
      </c>
      <c r="C1698" t="s">
        <v>1695</v>
      </c>
      <c r="E1698" t="s">
        <v>3503</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c r="A1699" t="s">
        <v>1676</v>
      </c>
      <c r="B1699" t="s">
        <v>1684</v>
      </c>
      <c r="C1699" t="s">
        <v>1822</v>
      </c>
      <c r="E1699" t="s">
        <v>3504</v>
      </c>
      <c r="F1699">
        <v>1</v>
      </c>
      <c r="G1699" t="s">
        <v>27</v>
      </c>
      <c r="H1699">
        <v>2023</v>
      </c>
      <c r="I1699" t="s">
        <v>3383</v>
      </c>
      <c r="J1699" t="s">
        <v>3384</v>
      </c>
      <c r="L1699" t="s">
        <v>3505</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c r="A1700" t="s">
        <v>1676</v>
      </c>
      <c r="B1700" t="s">
        <v>1684</v>
      </c>
      <c r="C1700" t="s">
        <v>1822</v>
      </c>
      <c r="D1700" t="s">
        <v>1827</v>
      </c>
      <c r="E1700" t="s">
        <v>3506</v>
      </c>
      <c r="F1700">
        <v>1</v>
      </c>
      <c r="G1700" t="s">
        <v>27</v>
      </c>
      <c r="H1700">
        <v>2019</v>
      </c>
      <c r="I1700" t="s">
        <v>3383</v>
      </c>
      <c r="J1700" t="s">
        <v>3384</v>
      </c>
      <c r="L1700" t="s">
        <v>3401</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c r="A1701" t="s">
        <v>1862</v>
      </c>
      <c r="B1701" t="s">
        <v>1879</v>
      </c>
      <c r="C1701" t="s">
        <v>1897</v>
      </c>
      <c r="D1701" t="s">
        <v>1903</v>
      </c>
      <c r="E1701" t="s">
        <v>3507</v>
      </c>
      <c r="F1701">
        <v>1</v>
      </c>
      <c r="G1701" t="s">
        <v>27</v>
      </c>
      <c r="H1701" t="s">
        <v>3398</v>
      </c>
      <c r="I1701" t="s">
        <v>3383</v>
      </c>
      <c r="J1701" t="s">
        <v>3384</v>
      </c>
      <c r="L1701" t="s">
        <v>3508</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t="str">
        <v>Energie</v>
      </c>
    </row>
    <row r="1702" spans="1:30">
      <c r="A1702" t="s">
        <v>1862</v>
      </c>
      <c r="B1702" t="s">
        <v>1879</v>
      </c>
      <c r="C1702" t="s">
        <v>1862</v>
      </c>
      <c r="E1702" t="s">
        <v>3509</v>
      </c>
      <c r="F1702">
        <v>1</v>
      </c>
      <c r="G1702" t="s">
        <v>27</v>
      </c>
      <c r="H1702">
        <v>2014</v>
      </c>
      <c r="I1702" t="s">
        <v>3383</v>
      </c>
      <c r="J1702" t="s">
        <v>3384</v>
      </c>
      <c r="L1702" t="s">
        <v>3510</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c r="A1703" t="s">
        <v>2023</v>
      </c>
      <c r="B1703" t="s">
        <v>2023</v>
      </c>
      <c r="C1703" t="s">
        <v>2024</v>
      </c>
      <c r="D1703" t="s">
        <v>3511</v>
      </c>
      <c r="E1703" t="s">
        <v>3512</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c r="A1704" t="s">
        <v>2023</v>
      </c>
      <c r="B1704" t="s">
        <v>2023</v>
      </c>
      <c r="C1704" t="s">
        <v>2024</v>
      </c>
      <c r="D1704" t="s">
        <v>3511</v>
      </c>
      <c r="E1704" t="s">
        <v>3513</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c r="A1705" t="s">
        <v>2023</v>
      </c>
      <c r="B1705" t="s">
        <v>2023</v>
      </c>
      <c r="C1705" t="s">
        <v>2024</v>
      </c>
      <c r="D1705" t="s">
        <v>3511</v>
      </c>
      <c r="E1705" t="s">
        <v>3514</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c r="A1706" t="s">
        <v>2023</v>
      </c>
      <c r="B1706" t="s">
        <v>2023</v>
      </c>
      <c r="C1706" t="s">
        <v>2024</v>
      </c>
      <c r="D1706" t="s">
        <v>3511</v>
      </c>
      <c r="E1706" t="s">
        <v>3515</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c r="A1707" t="s">
        <v>2023</v>
      </c>
      <c r="B1707" t="s">
        <v>2023</v>
      </c>
      <c r="C1707" t="s">
        <v>2024</v>
      </c>
      <c r="E1707" t="s">
        <v>3516</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c r="A1708" t="s">
        <v>2023</v>
      </c>
      <c r="B1708" t="s">
        <v>2023</v>
      </c>
      <c r="C1708" t="s">
        <v>2024</v>
      </c>
      <c r="E1708" t="s">
        <v>3517</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c r="A1709" t="s">
        <v>2023</v>
      </c>
      <c r="B1709" t="s">
        <v>2023</v>
      </c>
      <c r="C1709" t="s">
        <v>2024</v>
      </c>
      <c r="E1709" t="s">
        <v>3518</v>
      </c>
      <c r="F1709">
        <v>7</v>
      </c>
      <c r="G1709" t="s">
        <v>3480</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c r="A1710" t="s">
        <v>2023</v>
      </c>
      <c r="B1710" t="s">
        <v>2023</v>
      </c>
      <c r="C1710" t="s">
        <v>2037</v>
      </c>
      <c r="D1710" t="s">
        <v>3519</v>
      </c>
      <c r="E1710" t="s">
        <v>3520</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c r="A1711" t="s">
        <v>2023</v>
      </c>
      <c r="B1711" t="s">
        <v>2023</v>
      </c>
      <c r="C1711" t="s">
        <v>2037</v>
      </c>
      <c r="D1711" t="s">
        <v>3519</v>
      </c>
      <c r="E1711" t="s">
        <v>3521</v>
      </c>
      <c r="F1711">
        <v>7</v>
      </c>
      <c r="G1711" t="s">
        <v>3480</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c r="A1712" t="s">
        <v>2023</v>
      </c>
      <c r="B1712" t="s">
        <v>2023</v>
      </c>
      <c r="C1712" t="s">
        <v>2054</v>
      </c>
      <c r="E1712" t="s">
        <v>3522</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c r="A1713" t="s">
        <v>2023</v>
      </c>
      <c r="B1713" t="s">
        <v>2023</v>
      </c>
      <c r="C1713" t="s">
        <v>2064</v>
      </c>
      <c r="D1713" t="s">
        <v>3523</v>
      </c>
      <c r="E1713" t="s">
        <v>3524</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c r="A1714" t="s">
        <v>2023</v>
      </c>
      <c r="B1714" t="s">
        <v>2023</v>
      </c>
      <c r="C1714" t="s">
        <v>2064</v>
      </c>
      <c r="D1714" t="s">
        <v>3523</v>
      </c>
      <c r="E1714" t="s">
        <v>3525</v>
      </c>
      <c r="F1714">
        <v>2</v>
      </c>
      <c r="G1714" t="s">
        <v>3436</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c r="A1715" t="s">
        <v>2023</v>
      </c>
      <c r="B1715" t="s">
        <v>2023</v>
      </c>
      <c r="C1715" t="s">
        <v>2064</v>
      </c>
      <c r="D1715" t="s">
        <v>3523</v>
      </c>
      <c r="E1715" t="s">
        <v>3526</v>
      </c>
      <c r="F1715">
        <v>2</v>
      </c>
      <c r="G1715" t="s">
        <v>3436</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c r="A1716" t="s">
        <v>2023</v>
      </c>
      <c r="B1716" t="s">
        <v>2023</v>
      </c>
      <c r="C1716" t="s">
        <v>2069</v>
      </c>
      <c r="D1716" t="s">
        <v>3055</v>
      </c>
      <c r="E1716" t="s">
        <v>3527</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ht="15">
      <c r="A1717" t="s">
        <v>2023</v>
      </c>
      <c r="B1717" t="s">
        <v>2023</v>
      </c>
      <c r="C1717" s="4" t="s">
        <v>2072</v>
      </c>
      <c r="D1717" t="s">
        <v>3528</v>
      </c>
      <c r="E1717" t="s">
        <v>3529</v>
      </c>
      <c r="F1717">
        <v>1</v>
      </c>
      <c r="G1717" t="s">
        <v>27</v>
      </c>
      <c r="H1717">
        <v>2017</v>
      </c>
      <c r="I1717" t="s">
        <v>3383</v>
      </c>
      <c r="J1717" t="s">
        <v>3384</v>
      </c>
      <c r="L1717" t="s">
        <v>3530</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ht="15">
      <c r="A1718" t="s">
        <v>2023</v>
      </c>
      <c r="B1718" t="s">
        <v>2023</v>
      </c>
      <c r="C1718" s="4" t="s">
        <v>2072</v>
      </c>
      <c r="D1718" t="s">
        <v>3528</v>
      </c>
      <c r="E1718" t="s">
        <v>3531</v>
      </c>
      <c r="F1718">
        <v>1</v>
      </c>
      <c r="G1718" t="s">
        <v>27</v>
      </c>
      <c r="H1718">
        <v>2018</v>
      </c>
      <c r="I1718" t="s">
        <v>3383</v>
      </c>
      <c r="J1718" t="s">
        <v>3384</v>
      </c>
      <c r="L1718" t="s">
        <v>3530</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ht="15">
      <c r="A1719" t="s">
        <v>2023</v>
      </c>
      <c r="B1719" t="s">
        <v>2023</v>
      </c>
      <c r="C1719" s="4" t="s">
        <v>2072</v>
      </c>
      <c r="D1719" t="s">
        <v>3528</v>
      </c>
      <c r="E1719" t="s">
        <v>3532</v>
      </c>
      <c r="F1719">
        <v>1</v>
      </c>
      <c r="G1719" t="s">
        <v>27</v>
      </c>
      <c r="H1719">
        <v>2019</v>
      </c>
      <c r="I1719" t="s">
        <v>3383</v>
      </c>
      <c r="J1719" t="s">
        <v>3384</v>
      </c>
      <c r="L1719" t="s">
        <v>3530</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ht="15">
      <c r="A1720" t="s">
        <v>2023</v>
      </c>
      <c r="B1720" t="s">
        <v>2023</v>
      </c>
      <c r="C1720" s="4" t="s">
        <v>2072</v>
      </c>
      <c r="D1720" t="s">
        <v>3528</v>
      </c>
      <c r="E1720" t="s">
        <v>3533</v>
      </c>
      <c r="F1720">
        <v>1</v>
      </c>
      <c r="G1720" t="s">
        <v>27</v>
      </c>
      <c r="H1720">
        <v>2020</v>
      </c>
      <c r="I1720" t="s">
        <v>3383</v>
      </c>
      <c r="J1720" t="s">
        <v>3384</v>
      </c>
      <c r="L1720" t="s">
        <v>3530</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ht="15">
      <c r="A1721" t="s">
        <v>2023</v>
      </c>
      <c r="B1721" t="s">
        <v>2023</v>
      </c>
      <c r="C1721" s="4" t="s">
        <v>2072</v>
      </c>
      <c r="D1721" t="s">
        <v>3534</v>
      </c>
      <c r="E1721" t="s">
        <v>3535</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ht="15">
      <c r="A1722" t="s">
        <v>2023</v>
      </c>
      <c r="B1722" t="s">
        <v>2023</v>
      </c>
      <c r="C1722" s="4" t="s">
        <v>2072</v>
      </c>
      <c r="D1722" t="s">
        <v>3534</v>
      </c>
      <c r="E1722" t="s">
        <v>3536</v>
      </c>
      <c r="F1722">
        <v>7</v>
      </c>
      <c r="G1722" t="s">
        <v>3480</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c r="A1723" t="s">
        <v>2023</v>
      </c>
      <c r="B1723" t="s">
        <v>2023</v>
      </c>
      <c r="C1723" t="s">
        <v>2106</v>
      </c>
      <c r="D1723" t="s">
        <v>3537</v>
      </c>
      <c r="E1723" t="s">
        <v>3538</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c r="A1724" t="s">
        <v>2023</v>
      </c>
      <c r="B1724" t="s">
        <v>2023</v>
      </c>
      <c r="C1724" t="s">
        <v>2106</v>
      </c>
      <c r="D1724" t="s">
        <v>3539</v>
      </c>
      <c r="E1724" t="s">
        <v>3540</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c r="A1725" t="s">
        <v>2023</v>
      </c>
      <c r="B1725" t="s">
        <v>2023</v>
      </c>
      <c r="C1725" t="s">
        <v>2106</v>
      </c>
      <c r="D1725" t="s">
        <v>3539</v>
      </c>
      <c r="E1725" t="s">
        <v>3541</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c r="A1726" t="s">
        <v>2023</v>
      </c>
      <c r="B1726" t="s">
        <v>2023</v>
      </c>
      <c r="C1726" t="s">
        <v>2106</v>
      </c>
      <c r="D1726" t="s">
        <v>3537</v>
      </c>
      <c r="E1726" t="s">
        <v>3542</v>
      </c>
      <c r="F1726">
        <v>7</v>
      </c>
      <c r="G1726" t="s">
        <v>3480</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c r="A1727" t="s">
        <v>2023</v>
      </c>
      <c r="B1727" t="s">
        <v>2023</v>
      </c>
      <c r="C1727" t="s">
        <v>2111</v>
      </c>
      <c r="D1727" t="s">
        <v>3543</v>
      </c>
      <c r="E1727" t="s">
        <v>3544</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c r="A1728" t="s">
        <v>2023</v>
      </c>
      <c r="B1728" t="s">
        <v>2023</v>
      </c>
      <c r="C1728" t="s">
        <v>2111</v>
      </c>
      <c r="D1728" t="s">
        <v>3545</v>
      </c>
      <c r="E1728" t="s">
        <v>3546</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c r="A1729" t="s">
        <v>2023</v>
      </c>
      <c r="B1729" t="s">
        <v>2023</v>
      </c>
      <c r="C1729" t="s">
        <v>2111</v>
      </c>
      <c r="D1729" t="s">
        <v>3545</v>
      </c>
      <c r="E1729" t="s">
        <v>3547</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c r="A1730" t="s">
        <v>2023</v>
      </c>
      <c r="B1730" t="s">
        <v>2023</v>
      </c>
      <c r="C1730" t="s">
        <v>2111</v>
      </c>
      <c r="D1730" t="s">
        <v>3545</v>
      </c>
      <c r="E1730" t="s">
        <v>3548</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c r="A1731" t="s">
        <v>2023</v>
      </c>
      <c r="B1731" t="s">
        <v>2023</v>
      </c>
      <c r="C1731" t="s">
        <v>2111</v>
      </c>
      <c r="D1731" t="s">
        <v>3543</v>
      </c>
      <c r="E1731" t="s">
        <v>3549</v>
      </c>
      <c r="F1731">
        <v>7</v>
      </c>
      <c r="G1731" t="s">
        <v>3480</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ht="15">
      <c r="A1732" t="s">
        <v>2127</v>
      </c>
      <c r="B1732" t="s">
        <v>2173</v>
      </c>
      <c r="C1732" s="4" t="s">
        <v>5871</v>
      </c>
      <c r="E1732" t="s">
        <v>3550</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ht="15">
      <c r="A1733" t="s">
        <v>2127</v>
      </c>
      <c r="B1733" t="s">
        <v>2173</v>
      </c>
      <c r="C1733" s="4" t="s">
        <v>5871</v>
      </c>
      <c r="E1733" t="s">
        <v>3551</v>
      </c>
      <c r="F1733">
        <v>7</v>
      </c>
      <c r="G1733" t="s">
        <v>3480</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c r="A1734" t="s">
        <v>2127</v>
      </c>
      <c r="B1734" t="s">
        <v>2234</v>
      </c>
      <c r="C1734" t="s">
        <v>2234</v>
      </c>
      <c r="E1734" t="s">
        <v>3552</v>
      </c>
      <c r="F1734">
        <v>1</v>
      </c>
      <c r="G1734" t="s">
        <v>27</v>
      </c>
      <c r="H1734" t="s">
        <v>3398</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c r="A1735" t="s">
        <v>2127</v>
      </c>
      <c r="B1735" t="s">
        <v>2234</v>
      </c>
      <c r="C1735" t="s">
        <v>2234</v>
      </c>
      <c r="E1735" t="s">
        <v>3553</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c r="A1736" t="s">
        <v>2127</v>
      </c>
      <c r="B1736" t="s">
        <v>2234</v>
      </c>
      <c r="C1736" t="s">
        <v>2234</v>
      </c>
      <c r="E1736" t="s">
        <v>3554</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c r="A1737" t="s">
        <v>2127</v>
      </c>
      <c r="B1737" t="s">
        <v>2234</v>
      </c>
      <c r="C1737" t="s">
        <v>2234</v>
      </c>
      <c r="E1737" t="s">
        <v>3555</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c r="A1738" t="s">
        <v>2127</v>
      </c>
      <c r="B1738" t="s">
        <v>2234</v>
      </c>
      <c r="C1738" t="s">
        <v>2234</v>
      </c>
      <c r="D1738" t="s">
        <v>3556</v>
      </c>
      <c r="E1738" t="s">
        <v>3557</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c r="A1739" t="s">
        <v>2127</v>
      </c>
      <c r="B1739" t="s">
        <v>2234</v>
      </c>
      <c r="C1739" t="s">
        <v>2234</v>
      </c>
      <c r="E1739" t="s">
        <v>3558</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c r="A1740" t="s">
        <v>2127</v>
      </c>
      <c r="B1740" t="s">
        <v>2234</v>
      </c>
      <c r="C1740" t="s">
        <v>2234</v>
      </c>
      <c r="E1740" t="s">
        <v>3559</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c r="A1741" t="s">
        <v>2127</v>
      </c>
      <c r="B1741" t="s">
        <v>2234</v>
      </c>
      <c r="C1741" t="s">
        <v>2234</v>
      </c>
      <c r="E1741" t="s">
        <v>3560</v>
      </c>
      <c r="F1741">
        <v>7</v>
      </c>
      <c r="G1741" t="s">
        <v>3480</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c r="A1742" t="s">
        <v>2127</v>
      </c>
      <c r="B1742" t="s">
        <v>2234</v>
      </c>
      <c r="C1742" t="s">
        <v>2234</v>
      </c>
      <c r="E1742" t="s">
        <v>3561</v>
      </c>
      <c r="F1742">
        <v>7</v>
      </c>
      <c r="G1742" t="s">
        <v>3480</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c r="A1743" t="s">
        <v>2127</v>
      </c>
      <c r="B1743" t="s">
        <v>2140</v>
      </c>
      <c r="C1743" t="s">
        <v>2241</v>
      </c>
      <c r="D1743" t="s">
        <v>3562</v>
      </c>
      <c r="E1743" t="s">
        <v>3563</v>
      </c>
      <c r="F1743">
        <v>1</v>
      </c>
      <c r="G1743" t="s">
        <v>27</v>
      </c>
      <c r="H1743" t="s">
        <v>3398</v>
      </c>
      <c r="I1743" t="s">
        <v>3383</v>
      </c>
      <c r="J1743" t="s">
        <v>3384</v>
      </c>
      <c r="L1743" t="s">
        <v>3396</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c r="A1744" t="s">
        <v>2127</v>
      </c>
      <c r="B1744" t="s">
        <v>2234</v>
      </c>
      <c r="C1744" t="s">
        <v>2234</v>
      </c>
      <c r="E1744" t="s">
        <v>3564</v>
      </c>
      <c r="F1744">
        <v>1</v>
      </c>
      <c r="G1744" t="s">
        <v>27</v>
      </c>
      <c r="H1744">
        <v>2016</v>
      </c>
      <c r="I1744" t="s">
        <v>3383</v>
      </c>
      <c r="J1744" t="s">
        <v>3384</v>
      </c>
      <c r="L1744" t="s">
        <v>3565</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c r="A1745" t="s">
        <v>2127</v>
      </c>
      <c r="B1745" t="s">
        <v>2234</v>
      </c>
      <c r="C1745" t="s">
        <v>2234</v>
      </c>
      <c r="E1745" t="s">
        <v>3566</v>
      </c>
      <c r="F1745">
        <v>1</v>
      </c>
      <c r="G1745" t="s">
        <v>3567</v>
      </c>
      <c r="H1745">
        <v>2019</v>
      </c>
      <c r="I1745" t="s">
        <v>3383</v>
      </c>
      <c r="J1745" t="s">
        <v>3384</v>
      </c>
      <c r="L1745" t="s">
        <v>3565</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c r="A1746" t="s">
        <v>2127</v>
      </c>
      <c r="B1746" t="s">
        <v>2173</v>
      </c>
      <c r="C1746" t="s">
        <v>2422</v>
      </c>
      <c r="E1746" t="s">
        <v>3568</v>
      </c>
      <c r="F1746">
        <v>1</v>
      </c>
      <c r="G1746" t="s">
        <v>27</v>
      </c>
      <c r="H1746">
        <v>2023</v>
      </c>
      <c r="I1746" t="s">
        <v>3383</v>
      </c>
      <c r="J1746" t="s">
        <v>3384</v>
      </c>
      <c r="L1746" t="s">
        <v>3569</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c r="A1747" t="s">
        <v>2127</v>
      </c>
      <c r="B1747" t="s">
        <v>2128</v>
      </c>
      <c r="C1747" t="s">
        <v>2440</v>
      </c>
      <c r="E1747" t="s">
        <v>3570</v>
      </c>
      <c r="F1747">
        <v>1</v>
      </c>
      <c r="G1747" t="s">
        <v>27</v>
      </c>
      <c r="H1747">
        <v>2021</v>
      </c>
      <c r="I1747" t="s">
        <v>3383</v>
      </c>
      <c r="J1747" t="s">
        <v>3384</v>
      </c>
      <c r="L1747" t="s">
        <v>3571</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t="str">
        <v>lokale</v>
      </c>
      <c r="AE1747" s="5" t="str">
        <v>coöperaties</v>
      </c>
    </row>
    <row r="1748" spans="1:31">
      <c r="A1748" t="s">
        <v>87</v>
      </c>
      <c r="B1748" t="s">
        <v>87</v>
      </c>
      <c r="C1748" t="s">
        <v>118</v>
      </c>
      <c r="E1748" t="s">
        <v>3572</v>
      </c>
      <c r="F1748">
        <v>3</v>
      </c>
      <c r="G1748" t="s">
        <v>2461</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c r="A1749" t="s">
        <v>87</v>
      </c>
      <c r="B1749" t="s">
        <v>87</v>
      </c>
      <c r="C1749" t="s">
        <v>118</v>
      </c>
      <c r="E1749" t="s">
        <v>3573</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c r="A1750" t="s">
        <v>344</v>
      </c>
      <c r="B1750" t="s">
        <v>345</v>
      </c>
      <c r="C1750" t="s">
        <v>411</v>
      </c>
      <c r="D1750" t="s">
        <v>3574</v>
      </c>
      <c r="E1750" t="s">
        <v>3575</v>
      </c>
      <c r="F1750">
        <v>4</v>
      </c>
      <c r="G1750" t="s">
        <v>2489</v>
      </c>
      <c r="H1750">
        <v>2026</v>
      </c>
      <c r="I1750" t="s">
        <v>3383</v>
      </c>
      <c r="J1750" t="s">
        <v>3384</v>
      </c>
      <c r="O1750" t="str">
        <f t="shared" si="37"/>
        <v/>
      </c>
      <c r="P1750" s="1">
        <f t="shared" si="39"/>
        <v>0</v>
      </c>
      <c r="R1750" s="1">
        <f t="shared" si="39"/>
        <v>0</v>
      </c>
      <c r="U1750" t="s">
        <v>65</v>
      </c>
      <c r="V1750" t="str">
        <f t="shared" si="38"/>
        <v>ja</v>
      </c>
      <c r="X1750" t="s">
        <v>3576</v>
      </c>
      <c r="Z1750" t="e" cm="1">
        <f t="array" ref="Z1750">_xlfn.TEXTSPLIT(L1750, " ")</f>
        <v>#VALUE!</v>
      </c>
    </row>
    <row r="1751" spans="1:31">
      <c r="A1751" t="s">
        <v>344</v>
      </c>
      <c r="B1751" t="s">
        <v>375</v>
      </c>
      <c r="C1751" t="s">
        <v>428</v>
      </c>
      <c r="E1751" t="s">
        <v>3577</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c r="A1752" t="s">
        <v>344</v>
      </c>
      <c r="B1752" t="s">
        <v>3578</v>
      </c>
      <c r="C1752" t="s">
        <v>504</v>
      </c>
      <c r="E1752" t="s">
        <v>3579</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c r="A1753" t="s">
        <v>344</v>
      </c>
      <c r="B1753" t="s">
        <v>345</v>
      </c>
      <c r="C1753" t="s">
        <v>546</v>
      </c>
      <c r="E1753" t="s">
        <v>3580</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c r="A1754" t="s">
        <v>344</v>
      </c>
      <c r="B1754" t="s">
        <v>375</v>
      </c>
      <c r="C1754" t="s">
        <v>714</v>
      </c>
      <c r="E1754" t="s">
        <v>3581</v>
      </c>
      <c r="F1754">
        <v>4</v>
      </c>
      <c r="G1754" t="s">
        <v>2489</v>
      </c>
      <c r="H1754">
        <v>2026</v>
      </c>
      <c r="I1754" t="s">
        <v>3383</v>
      </c>
      <c r="J1754" t="s">
        <v>3384</v>
      </c>
      <c r="O1754" t="str">
        <f t="shared" si="37"/>
        <v/>
      </c>
      <c r="P1754" s="1">
        <f t="shared" si="39"/>
        <v>0</v>
      </c>
      <c r="R1754" s="1">
        <f t="shared" si="39"/>
        <v>0</v>
      </c>
      <c r="U1754" t="s">
        <v>65</v>
      </c>
      <c r="V1754" t="str">
        <f t="shared" si="38"/>
        <v>ja</v>
      </c>
      <c r="X1754" t="s">
        <v>3582</v>
      </c>
      <c r="Z1754" t="e" cm="1">
        <f t="array" ref="Z1754">_xlfn.TEXTSPLIT(L1754, " ")</f>
        <v>#VALUE!</v>
      </c>
    </row>
    <row r="1755" spans="1:31">
      <c r="A1755" t="s">
        <v>344</v>
      </c>
      <c r="B1755" t="s">
        <v>375</v>
      </c>
      <c r="C1755" t="s">
        <v>714</v>
      </c>
      <c r="E1755" t="s">
        <v>3583</v>
      </c>
      <c r="F1755">
        <v>4</v>
      </c>
      <c r="G1755" t="s">
        <v>2489</v>
      </c>
      <c r="H1755">
        <v>2026</v>
      </c>
      <c r="I1755" t="s">
        <v>3383</v>
      </c>
      <c r="J1755" t="s">
        <v>3384</v>
      </c>
      <c r="O1755" t="str">
        <f t="shared" si="37"/>
        <v/>
      </c>
      <c r="P1755" s="1">
        <f t="shared" si="39"/>
        <v>0</v>
      </c>
      <c r="R1755" s="1">
        <f t="shared" si="39"/>
        <v>0</v>
      </c>
      <c r="U1755" t="s">
        <v>65</v>
      </c>
      <c r="V1755" t="str">
        <f t="shared" si="38"/>
        <v>ja</v>
      </c>
      <c r="X1755" t="s">
        <v>3584</v>
      </c>
      <c r="Z1755" t="e" cm="1">
        <f t="array" ref="Z1755">_xlfn.TEXTSPLIT(L1755, " ")</f>
        <v>#VALUE!</v>
      </c>
    </row>
    <row r="1756" spans="1:31">
      <c r="A1756" t="s">
        <v>344</v>
      </c>
      <c r="B1756" t="s">
        <v>351</v>
      </c>
      <c r="C1756" t="s">
        <v>744</v>
      </c>
      <c r="E1756" t="s">
        <v>3585</v>
      </c>
      <c r="F1756">
        <v>3</v>
      </c>
      <c r="G1756" t="s">
        <v>3586</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c r="A1757" t="s">
        <v>753</v>
      </c>
      <c r="B1757" t="s">
        <v>753</v>
      </c>
      <c r="C1757" t="s">
        <v>816</v>
      </c>
      <c r="E1757" t="s">
        <v>3587</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3588</v>
      </c>
      <c r="X1757">
        <v>24</v>
      </c>
      <c r="Y1757" t="s">
        <v>2805</v>
      </c>
      <c r="Z1757" t="e" cm="1">
        <f t="array" ref="Z1757">_xlfn.TEXTSPLIT(L1757, " ")</f>
        <v>#VALUE!</v>
      </c>
    </row>
    <row r="1758" spans="1:31">
      <c r="A1758" t="s">
        <v>922</v>
      </c>
      <c r="B1758" t="s">
        <v>927</v>
      </c>
      <c r="C1758" t="s">
        <v>967</v>
      </c>
      <c r="E1758" t="s">
        <v>3589</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c r="A1759" t="s">
        <v>1006</v>
      </c>
      <c r="B1759" t="s">
        <v>1017</v>
      </c>
      <c r="C1759" t="s">
        <v>1018</v>
      </c>
      <c r="E1759" t="s">
        <v>3590</v>
      </c>
      <c r="F1759">
        <v>4</v>
      </c>
      <c r="G1759" t="s">
        <v>2489</v>
      </c>
      <c r="H1759">
        <v>2030</v>
      </c>
      <c r="I1759" t="s">
        <v>3383</v>
      </c>
      <c r="J1759" t="s">
        <v>3384</v>
      </c>
      <c r="O1759" t="str">
        <f t="shared" si="37"/>
        <v/>
      </c>
      <c r="P1759" s="1">
        <f t="shared" si="39"/>
        <v>0</v>
      </c>
      <c r="R1759" s="1">
        <f t="shared" si="39"/>
        <v>0</v>
      </c>
      <c r="U1759" t="s">
        <v>65</v>
      </c>
      <c r="V1759" t="str">
        <f t="shared" si="38"/>
        <v>ja</v>
      </c>
      <c r="X1759" t="s">
        <v>3591</v>
      </c>
      <c r="Y1759" t="s">
        <v>2868</v>
      </c>
      <c r="Z1759" t="e" cm="1">
        <f t="array" ref="Z1759">_xlfn.TEXTSPLIT(L1759, " ")</f>
        <v>#VALUE!</v>
      </c>
    </row>
    <row r="1760" spans="1:31">
      <c r="A1760" t="s">
        <v>1006</v>
      </c>
      <c r="B1760" t="s">
        <v>1027</v>
      </c>
      <c r="C1760" t="s">
        <v>1222</v>
      </c>
      <c r="E1760" t="s">
        <v>3592</v>
      </c>
      <c r="F1760">
        <v>3</v>
      </c>
      <c r="G1760" t="s">
        <v>3586</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c r="A1761" t="s">
        <v>1006</v>
      </c>
      <c r="B1761" t="s">
        <v>1027</v>
      </c>
      <c r="C1761" t="s">
        <v>1222</v>
      </c>
      <c r="E1761" t="s">
        <v>3593</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c r="A1762" t="s">
        <v>1006</v>
      </c>
      <c r="B1762" t="s">
        <v>1017</v>
      </c>
      <c r="C1762" t="s">
        <v>1244</v>
      </c>
      <c r="E1762" t="s">
        <v>3594</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c r="A1763" t="s">
        <v>1281</v>
      </c>
      <c r="B1763" t="s">
        <v>1282</v>
      </c>
      <c r="C1763" t="s">
        <v>1313</v>
      </c>
      <c r="E1763" t="s">
        <v>3595</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c r="A1764" t="s">
        <v>1281</v>
      </c>
      <c r="B1764" t="s">
        <v>1282</v>
      </c>
      <c r="C1764" t="s">
        <v>2644</v>
      </c>
      <c r="D1764" t="s">
        <v>3481</v>
      </c>
      <c r="E1764" t="s">
        <v>3596</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c r="A1765" t="s">
        <v>1281</v>
      </c>
      <c r="B1765" t="s">
        <v>1282</v>
      </c>
      <c r="C1765" t="s">
        <v>1581</v>
      </c>
      <c r="D1765" t="s">
        <v>3487</v>
      </c>
      <c r="E1765" t="s">
        <v>3597</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c r="A1766" t="s">
        <v>1676</v>
      </c>
      <c r="B1766" t="s">
        <v>426</v>
      </c>
      <c r="C1766" t="s">
        <v>1742</v>
      </c>
      <c r="E1766" t="s">
        <v>3598</v>
      </c>
      <c r="F1766">
        <v>4</v>
      </c>
      <c r="G1766" t="s">
        <v>2489</v>
      </c>
      <c r="H1766">
        <v>2030</v>
      </c>
      <c r="I1766" t="s">
        <v>3383</v>
      </c>
      <c r="J1766" t="s">
        <v>3384</v>
      </c>
      <c r="O1766" t="str">
        <f t="shared" si="40"/>
        <v/>
      </c>
      <c r="P1766" s="1">
        <f t="shared" si="39"/>
        <v>0</v>
      </c>
      <c r="R1766" s="1">
        <f t="shared" si="39"/>
        <v>0</v>
      </c>
      <c r="U1766" t="s">
        <v>65</v>
      </c>
      <c r="V1766" t="str">
        <f t="shared" si="41"/>
        <v>ja</v>
      </c>
      <c r="W1766" t="s">
        <v>3599</v>
      </c>
      <c r="X1766" t="s">
        <v>3600</v>
      </c>
      <c r="Y1766" t="s">
        <v>3601</v>
      </c>
      <c r="Z1766" t="e" cm="1">
        <f t="array" ref="Z1766">_xlfn.TEXTSPLIT(L1766, " ")</f>
        <v>#VALUE!</v>
      </c>
    </row>
    <row r="1767" spans="1:26">
      <c r="A1767" t="s">
        <v>1676</v>
      </c>
      <c r="B1767" t="s">
        <v>426</v>
      </c>
      <c r="C1767" t="s">
        <v>1752</v>
      </c>
      <c r="D1767" t="s">
        <v>3602</v>
      </c>
      <c r="E1767" t="s">
        <v>3603</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c r="A1768" t="s">
        <v>1676</v>
      </c>
      <c r="B1768" t="s">
        <v>426</v>
      </c>
      <c r="C1768" t="s">
        <v>427</v>
      </c>
      <c r="D1768" t="s">
        <v>3604</v>
      </c>
      <c r="E1768" t="s">
        <v>3605</v>
      </c>
      <c r="F1768">
        <v>4</v>
      </c>
      <c r="G1768" t="s">
        <v>2489</v>
      </c>
      <c r="H1768">
        <v>2030</v>
      </c>
      <c r="I1768" t="s">
        <v>3383</v>
      </c>
      <c r="J1768" t="s">
        <v>3384</v>
      </c>
      <c r="O1768" t="str">
        <f t="shared" si="40"/>
        <v/>
      </c>
      <c r="P1768" s="1">
        <f t="shared" si="39"/>
        <v>0</v>
      </c>
      <c r="R1768" s="1">
        <f t="shared" si="39"/>
        <v>0</v>
      </c>
      <c r="U1768" t="s">
        <v>65</v>
      </c>
      <c r="V1768" t="str">
        <f t="shared" si="41"/>
        <v>ja</v>
      </c>
      <c r="X1768" t="s">
        <v>3606</v>
      </c>
      <c r="Z1768" t="e" cm="1">
        <f t="array" ref="Z1768">_xlfn.TEXTSPLIT(L1768, " ")</f>
        <v>#VALUE!</v>
      </c>
    </row>
    <row r="1769" spans="1:26">
      <c r="A1769" t="s">
        <v>1676</v>
      </c>
      <c r="B1769" t="s">
        <v>426</v>
      </c>
      <c r="C1769" t="s">
        <v>1846</v>
      </c>
      <c r="E1769" t="s">
        <v>3607</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c r="A1770" t="s">
        <v>1862</v>
      </c>
      <c r="B1770" t="s">
        <v>1863</v>
      </c>
      <c r="C1770" t="s">
        <v>1864</v>
      </c>
      <c r="E1770" t="s">
        <v>3608</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c r="A1771" t="s">
        <v>1862</v>
      </c>
      <c r="B1771" t="s">
        <v>1879</v>
      </c>
      <c r="C1771" t="s">
        <v>1908</v>
      </c>
      <c r="E1771" t="s">
        <v>3609</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c r="A1772" t="s">
        <v>1862</v>
      </c>
      <c r="B1772" t="s">
        <v>1879</v>
      </c>
      <c r="C1772" t="s">
        <v>3610</v>
      </c>
      <c r="E1772" t="s">
        <v>3611</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c r="A1773" t="s">
        <v>1862</v>
      </c>
      <c r="B1773" t="s">
        <v>1879</v>
      </c>
      <c r="C1773" t="s">
        <v>1862</v>
      </c>
      <c r="E1773" t="s">
        <v>3612</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c r="A1774" t="s">
        <v>2023</v>
      </c>
      <c r="B1774" t="s">
        <v>2023</v>
      </c>
      <c r="C1774" t="s">
        <v>2054</v>
      </c>
      <c r="E1774" t="s">
        <v>3613</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c r="A1775" t="s">
        <v>2023</v>
      </c>
      <c r="B1775" t="s">
        <v>2023</v>
      </c>
      <c r="C1775" t="s">
        <v>2054</v>
      </c>
      <c r="E1775" t="s">
        <v>3614</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c r="A1776" t="s">
        <v>2023</v>
      </c>
      <c r="B1776" t="s">
        <v>2023</v>
      </c>
      <c r="C1776" t="s">
        <v>2069</v>
      </c>
      <c r="D1776" t="s">
        <v>3055</v>
      </c>
      <c r="E1776" t="s">
        <v>3615</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c r="A1777" t="s">
        <v>2023</v>
      </c>
      <c r="B1777" t="s">
        <v>2023</v>
      </c>
      <c r="C1777" t="s">
        <v>2069</v>
      </c>
      <c r="E1777" t="s">
        <v>3616</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c r="A1778" t="s">
        <v>2023</v>
      </c>
      <c r="B1778" t="s">
        <v>2023</v>
      </c>
      <c r="C1778" t="s">
        <v>2069</v>
      </c>
      <c r="E1778" t="s">
        <v>3617</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c r="A1779" t="s">
        <v>2023</v>
      </c>
      <c r="B1779" t="s">
        <v>2023</v>
      </c>
      <c r="C1779" t="s">
        <v>2102</v>
      </c>
      <c r="D1779" t="s">
        <v>3618</v>
      </c>
      <c r="E1779" t="s">
        <v>3619</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c r="A1780" t="s">
        <v>2023</v>
      </c>
      <c r="B1780" t="s">
        <v>2023</v>
      </c>
      <c r="C1780" t="s">
        <v>2122</v>
      </c>
      <c r="D1780" t="s">
        <v>3620</v>
      </c>
      <c r="E1780" t="s">
        <v>3621</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c r="A1781" t="s">
        <v>2023</v>
      </c>
      <c r="B1781" t="s">
        <v>2023</v>
      </c>
      <c r="C1781" t="s">
        <v>2122</v>
      </c>
      <c r="D1781" t="s">
        <v>3620</v>
      </c>
      <c r="E1781" t="s">
        <v>3622</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c r="A1782" t="s">
        <v>2127</v>
      </c>
      <c r="B1782" t="s">
        <v>2238</v>
      </c>
      <c r="C1782" t="s">
        <v>2239</v>
      </c>
      <c r="E1782" t="s">
        <v>3623</v>
      </c>
      <c r="F1782">
        <v>3</v>
      </c>
      <c r="G1782" t="s">
        <v>3586</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c r="A1783" t="s">
        <v>2127</v>
      </c>
      <c r="B1783" t="s">
        <v>2173</v>
      </c>
      <c r="C1783" t="s">
        <v>5035</v>
      </c>
      <c r="E1783" t="s">
        <v>3624</v>
      </c>
      <c r="F1783">
        <v>4</v>
      </c>
      <c r="G1783" t="s">
        <v>3625</v>
      </c>
      <c r="H1783">
        <v>2025</v>
      </c>
      <c r="I1783" t="s">
        <v>3383</v>
      </c>
      <c r="J1783" t="s">
        <v>3384</v>
      </c>
      <c r="O1783" t="str">
        <f t="shared" si="40"/>
        <v/>
      </c>
      <c r="P1783" s="1">
        <f t="shared" si="39"/>
        <v>0</v>
      </c>
      <c r="R1783" s="1">
        <f t="shared" si="39"/>
        <v>0</v>
      </c>
      <c r="S1783" t="s">
        <v>93</v>
      </c>
      <c r="T1783" t="s">
        <v>3626</v>
      </c>
      <c r="U1783" t="s">
        <v>65</v>
      </c>
      <c r="V1783" t="str">
        <f t="shared" si="41"/>
        <v>ja</v>
      </c>
      <c r="X1783">
        <v>6</v>
      </c>
      <c r="Y1783" t="s">
        <v>2868</v>
      </c>
      <c r="Z1783" t="e" cm="1">
        <f t="array" ref="Z1783">_xlfn.TEXTSPLIT(L1783, " ")</f>
        <v>#VALUE!</v>
      </c>
    </row>
    <row r="1784" spans="1:26">
      <c r="A1784" t="s">
        <v>2127</v>
      </c>
      <c r="B1784" t="s">
        <v>2173</v>
      </c>
      <c r="C1784" t="s">
        <v>3627</v>
      </c>
      <c r="E1784" t="s">
        <v>3628</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c r="A1785" t="s">
        <v>2127</v>
      </c>
      <c r="B1785" t="s">
        <v>2173</v>
      </c>
      <c r="C1785" t="s">
        <v>2412</v>
      </c>
      <c r="E1785" t="s">
        <v>3629</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c r="A1786" t="s">
        <v>2127</v>
      </c>
      <c r="B1786" t="s">
        <v>2173</v>
      </c>
      <c r="C1786" t="s">
        <v>2791</v>
      </c>
      <c r="E1786" t="s">
        <v>3630</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c r="A1787" t="s">
        <v>126</v>
      </c>
      <c r="B1787" t="s">
        <v>126</v>
      </c>
      <c r="C1787" t="s">
        <v>304</v>
      </c>
      <c r="D1787" t="s">
        <v>3631</v>
      </c>
      <c r="E1787" t="s">
        <v>3632</v>
      </c>
      <c r="F1787">
        <v>1</v>
      </c>
      <c r="G1787" t="s">
        <v>27</v>
      </c>
      <c r="H1787">
        <v>2023</v>
      </c>
      <c r="I1787" t="s">
        <v>3383</v>
      </c>
      <c r="J1787" t="s">
        <v>3633</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ht="15">
      <c r="A1788" t="s">
        <v>126</v>
      </c>
      <c r="B1788" t="s">
        <v>126</v>
      </c>
      <c r="C1788" s="4" t="s">
        <v>249</v>
      </c>
      <c r="E1788" t="s">
        <v>3634</v>
      </c>
      <c r="F1788">
        <v>1</v>
      </c>
      <c r="G1788" t="s">
        <v>27</v>
      </c>
      <c r="H1788" t="s">
        <v>3398</v>
      </c>
      <c r="I1788" t="s">
        <v>3383</v>
      </c>
      <c r="J1788" t="s">
        <v>3633</v>
      </c>
      <c r="P1788" s="1">
        <f t="shared" si="39"/>
        <v>0</v>
      </c>
      <c r="R1788" s="1">
        <f t="shared" si="39"/>
        <v>1</v>
      </c>
      <c r="S1788">
        <v>1</v>
      </c>
      <c r="V1788" t="str">
        <f t="shared" si="41"/>
        <v>nee</v>
      </c>
      <c r="W1788">
        <v>0</v>
      </c>
      <c r="X1788">
        <v>0</v>
      </c>
      <c r="Z1788" t="e" cm="1">
        <f t="array" ref="Z1788">_xlfn.TEXTSPLIT(L1788, " ")</f>
        <v>#VALUE!</v>
      </c>
    </row>
    <row r="1789" spans="1:26" ht="15">
      <c r="A1789" t="s">
        <v>126</v>
      </c>
      <c r="B1789" t="s">
        <v>126</v>
      </c>
      <c r="C1789" s="4" t="s">
        <v>249</v>
      </c>
      <c r="E1789" t="s">
        <v>3635</v>
      </c>
      <c r="F1789">
        <v>1</v>
      </c>
      <c r="G1789" t="s">
        <v>27</v>
      </c>
      <c r="H1789" t="s">
        <v>3398</v>
      </c>
      <c r="I1789" t="s">
        <v>3383</v>
      </c>
      <c r="J1789" t="s">
        <v>3633</v>
      </c>
      <c r="P1789" s="1">
        <f t="shared" si="39"/>
        <v>0</v>
      </c>
      <c r="R1789" s="1">
        <f t="shared" si="39"/>
        <v>1</v>
      </c>
      <c r="S1789">
        <v>1</v>
      </c>
      <c r="V1789" t="str">
        <f t="shared" si="41"/>
        <v>nee</v>
      </c>
      <c r="W1789">
        <v>0</v>
      </c>
      <c r="X1789">
        <v>0</v>
      </c>
      <c r="Z1789" t="e" cm="1">
        <f t="array" ref="Z1789">_xlfn.TEXTSPLIT(L1789, " ")</f>
        <v>#VALUE!</v>
      </c>
    </row>
    <row r="1790" spans="1:26">
      <c r="A1790" t="s">
        <v>126</v>
      </c>
      <c r="B1790" t="s">
        <v>126</v>
      </c>
      <c r="C1790" t="s">
        <v>207</v>
      </c>
      <c r="E1790" t="s">
        <v>3636</v>
      </c>
      <c r="F1790">
        <v>1</v>
      </c>
      <c r="G1790" t="s">
        <v>27</v>
      </c>
      <c r="H1790" t="s">
        <v>3398</v>
      </c>
      <c r="I1790" t="s">
        <v>3383</v>
      </c>
      <c r="J1790" t="s">
        <v>3633</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ht="15">
      <c r="A1791" t="s">
        <v>126</v>
      </c>
      <c r="B1791" t="s">
        <v>126</v>
      </c>
      <c r="C1791" s="4" t="s">
        <v>249</v>
      </c>
      <c r="E1791" t="s">
        <v>3637</v>
      </c>
      <c r="F1791">
        <v>1</v>
      </c>
      <c r="G1791" t="s">
        <v>27</v>
      </c>
      <c r="H1791" t="s">
        <v>3398</v>
      </c>
      <c r="I1791" t="s">
        <v>3383</v>
      </c>
      <c r="J1791" t="s">
        <v>3633</v>
      </c>
      <c r="P1791" s="1">
        <f t="shared" si="42"/>
        <v>0</v>
      </c>
      <c r="R1791" s="1">
        <f t="shared" si="42"/>
        <v>1</v>
      </c>
      <c r="S1791">
        <v>1</v>
      </c>
      <c r="V1791" t="str">
        <f t="shared" si="41"/>
        <v>nee</v>
      </c>
      <c r="W1791">
        <v>0</v>
      </c>
      <c r="X1791">
        <v>0</v>
      </c>
      <c r="Z1791" t="e" cm="1">
        <f t="array" ref="Z1791">_xlfn.TEXTSPLIT(L1791, " ")</f>
        <v>#VALUE!</v>
      </c>
    </row>
    <row r="1792" spans="1:26" ht="15">
      <c r="A1792" t="s">
        <v>126</v>
      </c>
      <c r="B1792" t="s">
        <v>126</v>
      </c>
      <c r="C1792" s="4" t="s">
        <v>249</v>
      </c>
      <c r="D1792" t="s">
        <v>270</v>
      </c>
      <c r="E1792" t="s">
        <v>3638</v>
      </c>
      <c r="F1792">
        <v>1</v>
      </c>
      <c r="G1792" t="s">
        <v>27</v>
      </c>
      <c r="H1792" t="s">
        <v>3398</v>
      </c>
      <c r="I1792" t="s">
        <v>3383</v>
      </c>
      <c r="J1792" t="s">
        <v>3633</v>
      </c>
      <c r="P1792" s="1">
        <f t="shared" si="42"/>
        <v>0</v>
      </c>
      <c r="R1792" s="1">
        <f t="shared" si="42"/>
        <v>1</v>
      </c>
      <c r="S1792">
        <v>1</v>
      </c>
      <c r="V1792" t="str">
        <f t="shared" si="41"/>
        <v>nee</v>
      </c>
      <c r="W1792">
        <v>0</v>
      </c>
      <c r="X1792">
        <v>0</v>
      </c>
      <c r="Z1792" t="e" cm="1">
        <f t="array" ref="Z1792">_xlfn.TEXTSPLIT(L1792, " ")</f>
        <v>#VALUE!</v>
      </c>
    </row>
    <row r="1793" spans="1:26">
      <c r="A1793" t="s">
        <v>126</v>
      </c>
      <c r="B1793" t="s">
        <v>126</v>
      </c>
      <c r="C1793" t="s">
        <v>282</v>
      </c>
      <c r="D1793" t="s">
        <v>3639</v>
      </c>
      <c r="E1793" t="s">
        <v>3640</v>
      </c>
      <c r="F1793">
        <v>1</v>
      </c>
      <c r="G1793" t="s">
        <v>27</v>
      </c>
      <c r="H1793" t="s">
        <v>3398</v>
      </c>
      <c r="I1793" t="s">
        <v>3383</v>
      </c>
      <c r="J1793" t="s">
        <v>3633</v>
      </c>
      <c r="P1793" s="1">
        <f t="shared" si="42"/>
        <v>0</v>
      </c>
      <c r="R1793" s="1">
        <f t="shared" si="42"/>
        <v>1</v>
      </c>
      <c r="S1793">
        <v>1</v>
      </c>
      <c r="V1793" t="str">
        <f t="shared" si="41"/>
        <v>nee</v>
      </c>
      <c r="W1793">
        <v>0</v>
      </c>
      <c r="X1793">
        <v>0</v>
      </c>
      <c r="Z1793" t="e" cm="1">
        <f t="array" ref="Z1793">_xlfn.TEXTSPLIT(L1793, " ")</f>
        <v>#VALUE!</v>
      </c>
    </row>
    <row r="1794" spans="1:26" ht="15">
      <c r="A1794" t="s">
        <v>126</v>
      </c>
      <c r="B1794" t="s">
        <v>126</v>
      </c>
      <c r="C1794" s="4" t="s">
        <v>304</v>
      </c>
      <c r="D1794" t="s">
        <v>3641</v>
      </c>
      <c r="E1794" t="s">
        <v>3642</v>
      </c>
      <c r="F1794">
        <v>1</v>
      </c>
      <c r="G1794" t="s">
        <v>27</v>
      </c>
      <c r="H1794" t="s">
        <v>3398</v>
      </c>
      <c r="I1794" t="s">
        <v>3383</v>
      </c>
      <c r="J1794" t="s">
        <v>3633</v>
      </c>
      <c r="P1794" s="1">
        <f t="shared" si="42"/>
        <v>0</v>
      </c>
      <c r="R1794" s="1">
        <f t="shared" si="42"/>
        <v>1</v>
      </c>
      <c r="S1794">
        <v>1</v>
      </c>
      <c r="V1794" t="str">
        <f t="shared" si="41"/>
        <v>nee</v>
      </c>
      <c r="W1794">
        <v>0</v>
      </c>
      <c r="X1794">
        <v>0</v>
      </c>
      <c r="Z1794" t="e" cm="1">
        <f t="array" ref="Z1794">_xlfn.TEXTSPLIT(L1794, " ")</f>
        <v>#VALUE!</v>
      </c>
    </row>
    <row r="1795" spans="1:26" ht="15">
      <c r="A1795" t="s">
        <v>126</v>
      </c>
      <c r="B1795" t="s">
        <v>126</v>
      </c>
      <c r="C1795" s="4" t="s">
        <v>304</v>
      </c>
      <c r="D1795" t="s">
        <v>3641</v>
      </c>
      <c r="E1795" t="s">
        <v>3643</v>
      </c>
      <c r="F1795">
        <v>1</v>
      </c>
      <c r="G1795" t="s">
        <v>27</v>
      </c>
      <c r="H1795" t="s">
        <v>3398</v>
      </c>
      <c r="I1795" t="s">
        <v>3383</v>
      </c>
      <c r="J1795" t="s">
        <v>3633</v>
      </c>
      <c r="P1795" s="1">
        <f t="shared" si="42"/>
        <v>0</v>
      </c>
      <c r="R1795" s="1">
        <f t="shared" si="42"/>
        <v>0</v>
      </c>
      <c r="V1795" t="str">
        <f t="shared" si="41"/>
        <v>ja</v>
      </c>
      <c r="Z1795" t="e" cm="1">
        <f t="array" ref="Z1795">_xlfn.TEXTSPLIT(L1795, " ")</f>
        <v>#VALUE!</v>
      </c>
    </row>
    <row r="1796" spans="1:26" ht="15">
      <c r="A1796" t="s">
        <v>126</v>
      </c>
      <c r="B1796" t="s">
        <v>126</v>
      </c>
      <c r="C1796" s="4" t="s">
        <v>249</v>
      </c>
      <c r="D1796" t="s">
        <v>3644</v>
      </c>
      <c r="E1796" t="s">
        <v>3645</v>
      </c>
      <c r="F1796">
        <v>1</v>
      </c>
      <c r="G1796" t="s">
        <v>27</v>
      </c>
      <c r="H1796" t="s">
        <v>3398</v>
      </c>
      <c r="I1796" t="s">
        <v>3383</v>
      </c>
      <c r="J1796" t="s">
        <v>3633</v>
      </c>
      <c r="P1796" s="1">
        <f t="shared" si="42"/>
        <v>0</v>
      </c>
      <c r="R1796" s="1">
        <f t="shared" si="42"/>
        <v>1</v>
      </c>
      <c r="S1796">
        <v>1</v>
      </c>
      <c r="V1796" t="str">
        <f t="shared" si="41"/>
        <v>nee</v>
      </c>
      <c r="Z1796" t="e" cm="1">
        <f t="array" ref="Z1796">_xlfn.TEXTSPLIT(L1796, " ")</f>
        <v>#VALUE!</v>
      </c>
    </row>
    <row r="1797" spans="1:26" ht="15">
      <c r="A1797" t="s">
        <v>126</v>
      </c>
      <c r="B1797" t="s">
        <v>126</v>
      </c>
      <c r="C1797" s="4" t="s">
        <v>304</v>
      </c>
      <c r="D1797" t="s">
        <v>3631</v>
      </c>
      <c r="E1797" t="s">
        <v>3646</v>
      </c>
      <c r="F1797">
        <v>1</v>
      </c>
      <c r="G1797" t="s">
        <v>27</v>
      </c>
      <c r="H1797" t="s">
        <v>3398</v>
      </c>
      <c r="I1797" t="s">
        <v>3383</v>
      </c>
      <c r="J1797" t="s">
        <v>3633</v>
      </c>
      <c r="P1797" s="1">
        <f t="shared" si="42"/>
        <v>225</v>
      </c>
      <c r="Q1797">
        <v>225</v>
      </c>
      <c r="R1797" s="1">
        <f t="shared" si="42"/>
        <v>1</v>
      </c>
      <c r="S1797">
        <v>1</v>
      </c>
      <c r="T1797">
        <v>1</v>
      </c>
      <c r="V1797" t="str">
        <f t="shared" si="41"/>
        <v>nee</v>
      </c>
      <c r="W1797">
        <v>225</v>
      </c>
      <c r="X1797">
        <v>1</v>
      </c>
      <c r="Z1797" t="e" cm="1">
        <f t="array" ref="Z1797">_xlfn.TEXTSPLIT(L1797, " ")</f>
        <v>#VALUE!</v>
      </c>
    </row>
    <row r="1798" spans="1:26">
      <c r="A1798" t="s">
        <v>126</v>
      </c>
      <c r="B1798" t="s">
        <v>126</v>
      </c>
      <c r="C1798" t="s">
        <v>249</v>
      </c>
      <c r="D1798" t="s">
        <v>3647</v>
      </c>
      <c r="E1798" t="s">
        <v>3648</v>
      </c>
      <c r="F1798">
        <v>1</v>
      </c>
      <c r="G1798" t="s">
        <v>27</v>
      </c>
      <c r="H1798">
        <v>2004</v>
      </c>
      <c r="I1798" t="s">
        <v>3383</v>
      </c>
      <c r="J1798" t="s">
        <v>3633</v>
      </c>
      <c r="P1798" s="1">
        <f t="shared" si="42"/>
        <v>1500</v>
      </c>
      <c r="Q1798">
        <v>1500</v>
      </c>
      <c r="R1798" s="1">
        <f t="shared" si="42"/>
        <v>1</v>
      </c>
      <c r="S1798">
        <v>1</v>
      </c>
      <c r="T1798">
        <v>3</v>
      </c>
      <c r="U1798" t="s">
        <v>3649</v>
      </c>
      <c r="V1798" t="str">
        <f t="shared" si="41"/>
        <v>nee</v>
      </c>
      <c r="W1798">
        <v>1500</v>
      </c>
      <c r="X1798">
        <v>3</v>
      </c>
      <c r="Z1798" t="e" cm="1">
        <f t="array" ref="Z1798">_xlfn.TEXTSPLIT(L1798, " ")</f>
        <v>#VALUE!</v>
      </c>
    </row>
    <row r="1799" spans="1:26" ht="15">
      <c r="A1799" t="s">
        <v>126</v>
      </c>
      <c r="B1799" t="s">
        <v>126</v>
      </c>
      <c r="C1799" s="4" t="s">
        <v>249</v>
      </c>
      <c r="E1799" t="s">
        <v>3650</v>
      </c>
      <c r="F1799">
        <v>1</v>
      </c>
      <c r="G1799" t="s">
        <v>27</v>
      </c>
      <c r="H1799" t="s">
        <v>3398</v>
      </c>
      <c r="I1799" t="s">
        <v>3383</v>
      </c>
      <c r="J1799" t="s">
        <v>3633</v>
      </c>
      <c r="P1799" s="1">
        <f t="shared" si="42"/>
        <v>0</v>
      </c>
      <c r="R1799" s="1">
        <f t="shared" si="42"/>
        <v>1</v>
      </c>
      <c r="S1799">
        <v>1</v>
      </c>
      <c r="V1799" t="str">
        <f t="shared" si="41"/>
        <v>nee</v>
      </c>
      <c r="W1799">
        <v>0</v>
      </c>
      <c r="X1799">
        <v>0</v>
      </c>
      <c r="Z1799" t="e" cm="1">
        <f t="array" ref="Z1799">_xlfn.TEXTSPLIT(L1799, " ")</f>
        <v>#VALUE!</v>
      </c>
    </row>
    <row r="1800" spans="1:26">
      <c r="A1800" t="s">
        <v>753</v>
      </c>
      <c r="B1800" t="s">
        <v>753</v>
      </c>
      <c r="C1800" t="s">
        <v>753</v>
      </c>
      <c r="D1800" t="s">
        <v>2562</v>
      </c>
      <c r="E1800" t="s">
        <v>3651</v>
      </c>
      <c r="F1800">
        <v>1</v>
      </c>
      <c r="G1800" t="s">
        <v>27</v>
      </c>
      <c r="H1800">
        <v>2023</v>
      </c>
      <c r="I1800" t="s">
        <v>3383</v>
      </c>
      <c r="J1800" t="s">
        <v>3633</v>
      </c>
      <c r="P1800" s="1">
        <f t="shared" si="42"/>
        <v>25</v>
      </c>
      <c r="Q1800">
        <v>25</v>
      </c>
      <c r="R1800" s="1">
        <f t="shared" si="42"/>
        <v>1</v>
      </c>
      <c r="S1800">
        <v>1</v>
      </c>
      <c r="U1800" t="s">
        <v>32</v>
      </c>
      <c r="V1800" t="str">
        <f t="shared" si="41"/>
        <v>nee</v>
      </c>
      <c r="W1800">
        <v>25</v>
      </c>
      <c r="Z1800" t="e" cm="1">
        <f t="array" ref="Z1800">_xlfn.TEXTSPLIT(L1800, " ")</f>
        <v>#VALUE!</v>
      </c>
    </row>
    <row r="1801" spans="1:26">
      <c r="A1801" t="s">
        <v>753</v>
      </c>
      <c r="B1801" t="s">
        <v>753</v>
      </c>
      <c r="C1801" t="s">
        <v>867</v>
      </c>
      <c r="D1801" t="s">
        <v>874</v>
      </c>
      <c r="E1801" t="s">
        <v>3652</v>
      </c>
      <c r="F1801">
        <v>1</v>
      </c>
      <c r="G1801" t="s">
        <v>27</v>
      </c>
      <c r="H1801">
        <v>2020</v>
      </c>
      <c r="I1801" t="s">
        <v>3383</v>
      </c>
      <c r="J1801" t="s">
        <v>3653</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c r="A1802" t="s">
        <v>753</v>
      </c>
      <c r="B1802" t="s">
        <v>753</v>
      </c>
      <c r="C1802" t="s">
        <v>867</v>
      </c>
      <c r="D1802" t="s">
        <v>868</v>
      </c>
      <c r="E1802" t="s">
        <v>3654</v>
      </c>
      <c r="F1802">
        <v>1</v>
      </c>
      <c r="G1802" t="s">
        <v>27</v>
      </c>
      <c r="H1802">
        <v>2017</v>
      </c>
      <c r="I1802" t="s">
        <v>3383</v>
      </c>
      <c r="J1802" t="s">
        <v>3653</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c r="A1803" t="s">
        <v>753</v>
      </c>
      <c r="B1803" t="s">
        <v>753</v>
      </c>
      <c r="C1803" t="s">
        <v>754</v>
      </c>
      <c r="E1803" t="s">
        <v>3655</v>
      </c>
      <c r="F1803">
        <v>1</v>
      </c>
      <c r="G1803" t="s">
        <v>27</v>
      </c>
      <c r="H1803">
        <v>2018</v>
      </c>
      <c r="I1803" t="s">
        <v>3383</v>
      </c>
      <c r="J1803" t="s">
        <v>3653</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c r="A1804" t="s">
        <v>753</v>
      </c>
      <c r="B1804" t="s">
        <v>753</v>
      </c>
      <c r="C1804" t="s">
        <v>889</v>
      </c>
      <c r="D1804" t="s">
        <v>3656</v>
      </c>
      <c r="E1804" t="s">
        <v>3657</v>
      </c>
      <c r="F1804">
        <v>1</v>
      </c>
      <c r="G1804" t="s">
        <v>27</v>
      </c>
      <c r="H1804">
        <v>2018</v>
      </c>
      <c r="I1804" t="s">
        <v>3383</v>
      </c>
      <c r="J1804" t="s">
        <v>3653</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c r="A1805" t="s">
        <v>753</v>
      </c>
      <c r="B1805" t="s">
        <v>753</v>
      </c>
      <c r="C1805" t="s">
        <v>889</v>
      </c>
      <c r="D1805" t="s">
        <v>3656</v>
      </c>
      <c r="E1805" t="s">
        <v>3658</v>
      </c>
      <c r="F1805">
        <v>1</v>
      </c>
      <c r="G1805" t="s">
        <v>27</v>
      </c>
      <c r="H1805">
        <v>2018</v>
      </c>
      <c r="I1805" t="s">
        <v>3383</v>
      </c>
      <c r="J1805" t="s">
        <v>3653</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c r="A1806" t="s">
        <v>753</v>
      </c>
      <c r="B1806" t="s">
        <v>753</v>
      </c>
      <c r="C1806" t="s">
        <v>889</v>
      </c>
      <c r="D1806" t="s">
        <v>3656</v>
      </c>
      <c r="E1806" t="s">
        <v>3659</v>
      </c>
      <c r="F1806">
        <v>1</v>
      </c>
      <c r="G1806" t="s">
        <v>27</v>
      </c>
      <c r="H1806">
        <v>2019</v>
      </c>
      <c r="I1806" t="s">
        <v>3383</v>
      </c>
      <c r="J1806" t="s">
        <v>3653</v>
      </c>
      <c r="P1806" s="1">
        <f t="shared" si="42"/>
        <v>10</v>
      </c>
      <c r="Q1806">
        <v>10</v>
      </c>
      <c r="R1806" s="1">
        <f t="shared" si="42"/>
        <v>1</v>
      </c>
      <c r="S1806">
        <v>1</v>
      </c>
      <c r="T1806">
        <v>1</v>
      </c>
      <c r="V1806" t="str">
        <f t="shared" si="41"/>
        <v>nee</v>
      </c>
      <c r="W1806">
        <v>10</v>
      </c>
      <c r="X1806">
        <v>1</v>
      </c>
      <c r="Z1806" t="e" cm="1">
        <f t="array" ref="Z1806">_xlfn.TEXTSPLIT(L1806, " ")</f>
        <v>#VALUE!</v>
      </c>
    </row>
    <row r="1807" spans="1:26">
      <c r="A1807" t="s">
        <v>753</v>
      </c>
      <c r="B1807" t="s">
        <v>753</v>
      </c>
      <c r="C1807" t="s">
        <v>816</v>
      </c>
      <c r="D1807" t="s">
        <v>3660</v>
      </c>
      <c r="E1807" t="s">
        <v>3661</v>
      </c>
      <c r="F1807">
        <v>1</v>
      </c>
      <c r="G1807" t="s">
        <v>27</v>
      </c>
      <c r="H1807">
        <v>2018</v>
      </c>
      <c r="I1807" t="s">
        <v>3383</v>
      </c>
      <c r="J1807" t="s">
        <v>3653</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c r="A1808" t="s">
        <v>753</v>
      </c>
      <c r="B1808" t="s">
        <v>753</v>
      </c>
      <c r="C1808" t="s">
        <v>816</v>
      </c>
      <c r="D1808" t="s">
        <v>826</v>
      </c>
      <c r="E1808" t="s">
        <v>3662</v>
      </c>
      <c r="F1808">
        <v>1</v>
      </c>
      <c r="G1808" t="s">
        <v>27</v>
      </c>
      <c r="H1808">
        <v>2020</v>
      </c>
      <c r="I1808" t="s">
        <v>3383</v>
      </c>
      <c r="J1808" t="s">
        <v>3653</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c r="A1809" t="s">
        <v>126</v>
      </c>
      <c r="B1809" t="s">
        <v>126</v>
      </c>
      <c r="C1809" t="s">
        <v>304</v>
      </c>
      <c r="D1809" t="s">
        <v>3663</v>
      </c>
      <c r="E1809" t="s">
        <v>3664</v>
      </c>
      <c r="F1809">
        <v>1</v>
      </c>
      <c r="G1809" t="s">
        <v>27</v>
      </c>
      <c r="H1809">
        <v>2018</v>
      </c>
      <c r="I1809" t="s">
        <v>3383</v>
      </c>
      <c r="J1809" t="s">
        <v>3665</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c r="A1810" t="s">
        <v>126</v>
      </c>
      <c r="B1810" t="s">
        <v>126</v>
      </c>
      <c r="C1810" t="s">
        <v>179</v>
      </c>
      <c r="D1810" t="s">
        <v>3666</v>
      </c>
      <c r="E1810" t="s">
        <v>3667</v>
      </c>
      <c r="F1810">
        <v>1</v>
      </c>
      <c r="G1810" t="s">
        <v>27</v>
      </c>
      <c r="H1810">
        <v>2022</v>
      </c>
      <c r="I1810" t="s">
        <v>3383</v>
      </c>
      <c r="J1810" t="s">
        <v>3668</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c r="A1811" t="s">
        <v>126</v>
      </c>
      <c r="B1811" t="s">
        <v>126</v>
      </c>
      <c r="C1811" t="s">
        <v>179</v>
      </c>
      <c r="D1811" t="s">
        <v>3666</v>
      </c>
      <c r="E1811" t="s">
        <v>3669</v>
      </c>
      <c r="F1811">
        <v>1</v>
      </c>
      <c r="G1811" t="s">
        <v>27</v>
      </c>
      <c r="H1811" t="s">
        <v>3398</v>
      </c>
      <c r="I1811" t="s">
        <v>3383</v>
      </c>
      <c r="J1811" t="s">
        <v>3668</v>
      </c>
      <c r="P1811" s="1">
        <f t="shared" si="42"/>
        <v>225</v>
      </c>
      <c r="Q1811">
        <v>225</v>
      </c>
      <c r="R1811" s="1">
        <f t="shared" si="42"/>
        <v>1</v>
      </c>
      <c r="S1811">
        <v>1</v>
      </c>
      <c r="T1811">
        <v>1</v>
      </c>
      <c r="V1811" t="str">
        <f t="shared" si="41"/>
        <v>nee</v>
      </c>
      <c r="W1811">
        <v>225</v>
      </c>
      <c r="X1811">
        <v>1</v>
      </c>
      <c r="Z1811" t="e" cm="1">
        <f t="array" ref="Z1811">_xlfn.TEXTSPLIT(L1811, " ")</f>
        <v>#VALUE!</v>
      </c>
    </row>
    <row r="1812" spans="1:26">
      <c r="A1812" t="s">
        <v>1281</v>
      </c>
      <c r="B1812" t="s">
        <v>1287</v>
      </c>
      <c r="C1812" t="s">
        <v>1594</v>
      </c>
      <c r="D1812" t="s">
        <v>3670</v>
      </c>
      <c r="E1812" t="s">
        <v>3671</v>
      </c>
      <c r="F1812">
        <v>1</v>
      </c>
      <c r="G1812" t="s">
        <v>27</v>
      </c>
      <c r="H1812">
        <v>2019</v>
      </c>
      <c r="I1812" t="s">
        <v>3383</v>
      </c>
      <c r="J1812" t="s">
        <v>3668</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c r="A1813" t="s">
        <v>753</v>
      </c>
      <c r="B1813" t="s">
        <v>753</v>
      </c>
      <c r="C1813" t="s">
        <v>889</v>
      </c>
      <c r="E1813" t="s">
        <v>3672</v>
      </c>
      <c r="F1813">
        <v>3</v>
      </c>
      <c r="G1813" t="s">
        <v>2461</v>
      </c>
      <c r="H1813">
        <v>2024</v>
      </c>
      <c r="I1813" t="s">
        <v>3383</v>
      </c>
      <c r="J1813" t="s">
        <v>3633</v>
      </c>
      <c r="P1813" s="1">
        <f t="shared" si="42"/>
        <v>80</v>
      </c>
      <c r="Q1813">
        <v>80</v>
      </c>
      <c r="R1813" s="1">
        <f t="shared" si="42"/>
        <v>1</v>
      </c>
      <c r="S1813">
        <v>1</v>
      </c>
      <c r="U1813" t="s">
        <v>32</v>
      </c>
      <c r="V1813" t="str">
        <f t="shared" si="41"/>
        <v>nee</v>
      </c>
      <c r="W1813">
        <v>80</v>
      </c>
      <c r="Z1813" t="e" cm="1">
        <f t="array" ref="Z1813">_xlfn.TEXTSPLIT(L1813, " ")</f>
        <v>#VALUE!</v>
      </c>
    </row>
    <row r="1814" spans="1:26">
      <c r="A1814" t="s">
        <v>126</v>
      </c>
      <c r="B1814" t="s">
        <v>126</v>
      </c>
      <c r="C1814" t="s">
        <v>304</v>
      </c>
      <c r="D1814" t="s">
        <v>3673</v>
      </c>
      <c r="E1814" t="s">
        <v>3674</v>
      </c>
      <c r="F1814">
        <v>4</v>
      </c>
      <c r="G1814" t="s">
        <v>2489</v>
      </c>
      <c r="H1814">
        <v>2025</v>
      </c>
      <c r="I1814" t="s">
        <v>3383</v>
      </c>
      <c r="J1814" t="s">
        <v>3633</v>
      </c>
      <c r="P1814" s="1">
        <f t="shared" si="42"/>
        <v>0</v>
      </c>
      <c r="R1814" s="1">
        <f t="shared" si="42"/>
        <v>0</v>
      </c>
      <c r="V1814" t="str">
        <f t="shared" si="41"/>
        <v>ja</v>
      </c>
      <c r="Z1814" t="e" cm="1">
        <f t="array" ref="Z1814">_xlfn.TEXTSPLIT(L1814, " ")</f>
        <v>#VALUE!</v>
      </c>
    </row>
    <row r="1815" spans="1:26">
      <c r="A1815" t="s">
        <v>753</v>
      </c>
      <c r="B1815" t="s">
        <v>753</v>
      </c>
      <c r="C1815" t="s">
        <v>753</v>
      </c>
      <c r="E1815" t="s">
        <v>3675</v>
      </c>
      <c r="F1815">
        <v>4</v>
      </c>
      <c r="G1815" t="s">
        <v>2489</v>
      </c>
      <c r="H1815">
        <v>2025</v>
      </c>
      <c r="I1815" t="s">
        <v>3383</v>
      </c>
      <c r="J1815" t="s">
        <v>3653</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c r="A1816" t="s">
        <v>126</v>
      </c>
      <c r="B1816" t="s">
        <v>126</v>
      </c>
      <c r="C1816" t="s">
        <v>179</v>
      </c>
      <c r="D1816" t="s">
        <v>3676</v>
      </c>
      <c r="E1816" t="s">
        <v>3677</v>
      </c>
      <c r="F1816">
        <v>4</v>
      </c>
      <c r="G1816" t="s">
        <v>2489</v>
      </c>
      <c r="H1816">
        <v>2025</v>
      </c>
      <c r="I1816" t="s">
        <v>3383</v>
      </c>
      <c r="J1816" t="s">
        <v>3653</v>
      </c>
      <c r="P1816" s="1">
        <f t="shared" si="42"/>
        <v>0</v>
      </c>
      <c r="R1816" s="1">
        <f t="shared" si="42"/>
        <v>1</v>
      </c>
      <c r="S1816">
        <v>1</v>
      </c>
      <c r="V1816" t="str">
        <f t="shared" si="41"/>
        <v>nee</v>
      </c>
      <c r="X1816">
        <v>1</v>
      </c>
      <c r="Z1816" t="e" cm="1">
        <f t="array" ref="Z1816">_xlfn.TEXTSPLIT(L1816, " ")</f>
        <v>#VALUE!</v>
      </c>
    </row>
    <row r="1817" spans="1:26">
      <c r="A1817" t="s">
        <v>2023</v>
      </c>
      <c r="B1817" t="s">
        <v>2023</v>
      </c>
      <c r="C1817" t="s">
        <v>2106</v>
      </c>
      <c r="E1817" t="s">
        <v>3678</v>
      </c>
      <c r="F1817">
        <v>6</v>
      </c>
      <c r="G1817" t="s">
        <v>3679</v>
      </c>
      <c r="I1817" t="s">
        <v>3383</v>
      </c>
      <c r="J1817" t="s">
        <v>3633</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c r="A1818" t="s">
        <v>753</v>
      </c>
      <c r="B1818" t="s">
        <v>753</v>
      </c>
      <c r="C1818" t="s">
        <v>867</v>
      </c>
      <c r="D1818" t="s">
        <v>68</v>
      </c>
      <c r="E1818" t="s">
        <v>3680</v>
      </c>
      <c r="F1818">
        <v>6</v>
      </c>
      <c r="G1818" t="s">
        <v>3679</v>
      </c>
      <c r="I1818" t="s">
        <v>3383</v>
      </c>
      <c r="J1818" t="s">
        <v>3653</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c r="A1819" t="s">
        <v>753</v>
      </c>
      <c r="B1819" t="s">
        <v>753</v>
      </c>
      <c r="C1819" t="s">
        <v>867</v>
      </c>
      <c r="D1819" t="s">
        <v>2928</v>
      </c>
      <c r="E1819" t="s">
        <v>3681</v>
      </c>
      <c r="F1819">
        <v>6</v>
      </c>
      <c r="G1819" t="s">
        <v>3679</v>
      </c>
      <c r="I1819" t="s">
        <v>3383</v>
      </c>
      <c r="J1819" t="s">
        <v>3653</v>
      </c>
      <c r="P1819" s="1">
        <f t="shared" si="42"/>
        <v>10</v>
      </c>
      <c r="Q1819">
        <v>10</v>
      </c>
      <c r="R1819" s="1">
        <f t="shared" si="42"/>
        <v>0</v>
      </c>
      <c r="T1819">
        <v>1</v>
      </c>
      <c r="U1819" t="s">
        <v>36</v>
      </c>
      <c r="V1819" t="str">
        <f t="shared" si="41"/>
        <v>ja</v>
      </c>
      <c r="Z1819" t="e" cm="1">
        <f t="array" ref="Z1819">_xlfn.TEXTSPLIT(L1819, " ")</f>
        <v>#VALUE!</v>
      </c>
    </row>
    <row r="1820" spans="1:26">
      <c r="A1820" t="s">
        <v>753</v>
      </c>
      <c r="B1820" t="s">
        <v>753</v>
      </c>
      <c r="C1820" t="s">
        <v>816</v>
      </c>
      <c r="D1820" t="s">
        <v>3682</v>
      </c>
      <c r="E1820" t="s">
        <v>3683</v>
      </c>
      <c r="F1820">
        <v>6</v>
      </c>
      <c r="G1820" t="s">
        <v>3679</v>
      </c>
      <c r="I1820" t="s">
        <v>3383</v>
      </c>
      <c r="J1820" t="s">
        <v>3653</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c r="A1821" t="s">
        <v>753</v>
      </c>
      <c r="B1821" t="s">
        <v>753</v>
      </c>
      <c r="C1821" t="s">
        <v>753</v>
      </c>
      <c r="E1821" t="s">
        <v>3684</v>
      </c>
      <c r="F1821">
        <v>6</v>
      </c>
      <c r="G1821" t="s">
        <v>3679</v>
      </c>
      <c r="I1821" t="s">
        <v>3383</v>
      </c>
      <c r="J1821" t="s">
        <v>3653</v>
      </c>
      <c r="P1821" s="1">
        <f t="shared" si="42"/>
        <v>10</v>
      </c>
      <c r="Q1821">
        <v>10</v>
      </c>
      <c r="R1821" s="1">
        <f t="shared" si="42"/>
        <v>0</v>
      </c>
      <c r="T1821">
        <v>1</v>
      </c>
      <c r="U1821" t="s">
        <v>36</v>
      </c>
      <c r="V1821" t="str">
        <f t="shared" si="41"/>
        <v>ja</v>
      </c>
      <c r="Z1821" t="e" cm="1">
        <f t="array" ref="Z1821">_xlfn.TEXTSPLIT(L1821, " ")</f>
        <v>#VALUE!</v>
      </c>
    </row>
    <row r="1822" spans="1:26">
      <c r="A1822" t="s">
        <v>753</v>
      </c>
      <c r="B1822" t="s">
        <v>753</v>
      </c>
      <c r="C1822" t="s">
        <v>816</v>
      </c>
      <c r="E1822" t="s">
        <v>3685</v>
      </c>
      <c r="F1822">
        <v>6</v>
      </c>
      <c r="G1822" t="s">
        <v>3679</v>
      </c>
      <c r="I1822" t="s">
        <v>3383</v>
      </c>
      <c r="J1822" t="s">
        <v>3653</v>
      </c>
      <c r="P1822" s="1">
        <f t="shared" si="42"/>
        <v>10</v>
      </c>
      <c r="Q1822">
        <v>10</v>
      </c>
      <c r="R1822" s="1">
        <f t="shared" si="42"/>
        <v>0</v>
      </c>
      <c r="T1822">
        <v>1</v>
      </c>
      <c r="U1822" t="s">
        <v>36</v>
      </c>
      <c r="V1822" t="str">
        <f t="shared" si="41"/>
        <v>ja</v>
      </c>
      <c r="Z1822" t="e" cm="1">
        <f t="array" ref="Z1822">_xlfn.TEXTSPLIT(L1822, " ")</f>
        <v>#VALUE!</v>
      </c>
    </row>
    <row r="1823" spans="1:26">
      <c r="A1823" t="s">
        <v>753</v>
      </c>
      <c r="B1823" t="s">
        <v>753</v>
      </c>
      <c r="C1823" t="s">
        <v>753</v>
      </c>
      <c r="D1823" t="s">
        <v>808</v>
      </c>
      <c r="E1823" t="s">
        <v>3686</v>
      </c>
      <c r="F1823">
        <v>6</v>
      </c>
      <c r="G1823" t="s">
        <v>3679</v>
      </c>
      <c r="I1823" t="s">
        <v>3383</v>
      </c>
      <c r="J1823" t="s">
        <v>3653</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c r="A1824" t="s">
        <v>753</v>
      </c>
      <c r="B1824" t="s">
        <v>753</v>
      </c>
      <c r="C1824" t="s">
        <v>867</v>
      </c>
      <c r="D1824" t="s">
        <v>3687</v>
      </c>
      <c r="E1824" t="s">
        <v>3688</v>
      </c>
      <c r="F1824">
        <v>6</v>
      </c>
      <c r="G1824" t="s">
        <v>3679</v>
      </c>
      <c r="I1824" t="s">
        <v>3383</v>
      </c>
      <c r="J1824" t="s">
        <v>3653</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c r="A1825" t="s">
        <v>753</v>
      </c>
      <c r="B1825" t="s">
        <v>753</v>
      </c>
      <c r="C1825" t="s">
        <v>753</v>
      </c>
      <c r="E1825" t="s">
        <v>3689</v>
      </c>
      <c r="F1825">
        <v>6</v>
      </c>
      <c r="G1825" t="s">
        <v>3679</v>
      </c>
      <c r="H1825">
        <v>2023</v>
      </c>
      <c r="I1825" t="s">
        <v>3383</v>
      </c>
      <c r="J1825" t="s">
        <v>3653</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c r="A1826" t="s">
        <v>753</v>
      </c>
      <c r="B1826" t="s">
        <v>753</v>
      </c>
      <c r="C1826" t="s">
        <v>884</v>
      </c>
      <c r="E1826" t="s">
        <v>3690</v>
      </c>
      <c r="F1826">
        <v>6</v>
      </c>
      <c r="G1826" t="s">
        <v>3679</v>
      </c>
      <c r="I1826" t="s">
        <v>3383</v>
      </c>
      <c r="J1826" t="s">
        <v>3653</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c r="A1827" t="s">
        <v>23</v>
      </c>
      <c r="B1827" t="s">
        <v>23</v>
      </c>
      <c r="C1827" t="s">
        <v>6378</v>
      </c>
      <c r="E1827" t="s">
        <v>3691</v>
      </c>
      <c r="F1827">
        <v>6</v>
      </c>
      <c r="G1827" t="s">
        <v>3679</v>
      </c>
      <c r="I1827" t="s">
        <v>3383</v>
      </c>
      <c r="J1827" t="s">
        <v>3653</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c r="A1828" t="s">
        <v>1281</v>
      </c>
      <c r="B1828" t="s">
        <v>1287</v>
      </c>
      <c r="C1828" t="s">
        <v>1576</v>
      </c>
      <c r="D1828" t="s">
        <v>1577</v>
      </c>
      <c r="E1828" t="s">
        <v>3692</v>
      </c>
      <c r="F1828">
        <v>6</v>
      </c>
      <c r="G1828" t="s">
        <v>3679</v>
      </c>
      <c r="I1828" t="s">
        <v>3383</v>
      </c>
      <c r="J1828" t="s">
        <v>3665</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c r="A1829" t="s">
        <v>126</v>
      </c>
      <c r="B1829" t="s">
        <v>126</v>
      </c>
      <c r="C1829" t="s">
        <v>249</v>
      </c>
      <c r="D1829" t="s">
        <v>3644</v>
      </c>
      <c r="E1829" t="s">
        <v>3693</v>
      </c>
      <c r="F1829">
        <v>6</v>
      </c>
      <c r="G1829" t="s">
        <v>3679</v>
      </c>
      <c r="I1829" t="s">
        <v>3383</v>
      </c>
      <c r="J1829" t="s">
        <v>3665</v>
      </c>
      <c r="P1829" s="1">
        <f t="shared" si="42"/>
        <v>0</v>
      </c>
      <c r="R1829" s="1">
        <f t="shared" si="42"/>
        <v>0</v>
      </c>
      <c r="V1829" t="str">
        <f t="shared" si="43"/>
        <v>ja</v>
      </c>
      <c r="Z1829" t="e" cm="1">
        <f t="array" ref="Z1829">_xlfn.TEXTSPLIT(L1829, " ")</f>
        <v>#VALUE!</v>
      </c>
    </row>
    <row r="1830" spans="1:26">
      <c r="A1830" t="s">
        <v>126</v>
      </c>
      <c r="B1830" t="s">
        <v>126</v>
      </c>
      <c r="C1830" t="s">
        <v>249</v>
      </c>
      <c r="D1830" t="s">
        <v>3694</v>
      </c>
      <c r="E1830" t="s">
        <v>3695</v>
      </c>
      <c r="F1830">
        <v>6</v>
      </c>
      <c r="G1830" t="s">
        <v>3679</v>
      </c>
      <c r="I1830" t="s">
        <v>3383</v>
      </c>
      <c r="J1830" t="s">
        <v>3665</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c r="A1831" t="s">
        <v>126</v>
      </c>
      <c r="B1831" t="s">
        <v>126</v>
      </c>
      <c r="C1831" t="s">
        <v>304</v>
      </c>
      <c r="D1831" t="s">
        <v>3631</v>
      </c>
      <c r="E1831" t="s">
        <v>3696</v>
      </c>
      <c r="F1831">
        <v>7</v>
      </c>
      <c r="G1831" t="s">
        <v>3480</v>
      </c>
      <c r="H1831">
        <v>2016</v>
      </c>
      <c r="I1831" t="s">
        <v>3383</v>
      </c>
      <c r="J1831" t="s">
        <v>3633</v>
      </c>
      <c r="P1831" s="1">
        <f t="shared" si="42"/>
        <v>0</v>
      </c>
      <c r="Q1831">
        <v>-225</v>
      </c>
      <c r="R1831" s="1">
        <f t="shared" si="42"/>
        <v>1</v>
      </c>
      <c r="S1831">
        <v>1</v>
      </c>
      <c r="T1831">
        <v>-1</v>
      </c>
      <c r="V1831" t="str">
        <f t="shared" si="43"/>
        <v>nee</v>
      </c>
      <c r="W1831">
        <v>-225</v>
      </c>
      <c r="X1831">
        <v>-1</v>
      </c>
      <c r="Z1831" t="e" cm="1">
        <f t="array" ref="Z1831">_xlfn.TEXTSPLIT(L1831, " ")</f>
        <v>#VALUE!</v>
      </c>
    </row>
    <row r="1832" spans="1:26">
      <c r="A1832" t="s">
        <v>126</v>
      </c>
      <c r="B1832" t="s">
        <v>126</v>
      </c>
      <c r="C1832" t="s">
        <v>179</v>
      </c>
      <c r="D1832" t="s">
        <v>3666</v>
      </c>
      <c r="E1832" t="s">
        <v>3697</v>
      </c>
      <c r="F1832">
        <v>7</v>
      </c>
      <c r="G1832" t="s">
        <v>3480</v>
      </c>
      <c r="H1832">
        <v>2022</v>
      </c>
      <c r="I1832" t="s">
        <v>3383</v>
      </c>
      <c r="J1832" t="s">
        <v>3668</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46" workbookViewId="0">
      <selection activeCell="G1" sqref="G1"/>
    </sheetView>
  </sheetViews>
  <sheetFormatPr defaultRowHeight="14.25"/>
  <cols>
    <col min="3" max="3" width="13.25" customWidth="1"/>
  </cols>
  <sheetData>
    <row r="1" spans="1:14">
      <c r="A1" t="str">
        <f>community_projects!A1</f>
        <v>PROVINCIE</v>
      </c>
      <c r="B1" t="str">
        <f>community_projects!B1</f>
        <v>RES-REGIO</v>
      </c>
      <c r="C1" t="str">
        <f>community_projects!C1</f>
        <v>GEMEENTE</v>
      </c>
      <c r="D1" t="s">
        <v>5625</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c r="A2" t="str">
        <f>community_projects!A2</f>
        <v>Drenthe</v>
      </c>
      <c r="B2" t="str">
        <f>community_projects!B2</f>
        <v>Drenthe</v>
      </c>
      <c r="C2" t="str">
        <f>community_projects!C2</f>
        <v>Aa en Hunze</v>
      </c>
      <c r="D2" t="str" cm="1">
        <f t="array" ref="D2">INDEX(municipalities!B:B, MATCH(EC_projects!C2,municipalities!C:C,0),0)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c r="A3" t="str">
        <f>community_projects!A3</f>
        <v>Drenthe</v>
      </c>
      <c r="B3" t="str">
        <f>community_projects!B3</f>
        <v>Drenthe</v>
      </c>
      <c r="C3" t="str">
        <f>community_projects!C3</f>
        <v>Assen</v>
      </c>
      <c r="D3" t="str" cm="1">
        <f t="array" ref="D3">INDEX(municipalities!B:B, MATCH(EC_projects!C3,municipalities!C:C,0),0)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c r="A4" t="str">
        <f>community_projects!A4</f>
        <v>Drenthe</v>
      </c>
      <c r="B4" t="str">
        <f>community_projects!B4</f>
        <v>Drenthe</v>
      </c>
      <c r="C4" t="str">
        <f>community_projects!C4</f>
        <v>Assen</v>
      </c>
      <c r="D4" t="str" cm="1">
        <f t="array" ref="D4">INDEX(municipalities!B:B, MATCH(EC_projects!C4,municipalities!C:C,0),0)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c r="A5" t="str">
        <f>community_projects!A5</f>
        <v>Drenthe</v>
      </c>
      <c r="B5" t="str">
        <f>community_projects!B5</f>
        <v>Drenthe</v>
      </c>
      <c r="C5" t="str">
        <f>community_projects!C5</f>
        <v>Assen</v>
      </c>
      <c r="D5" t="str" cm="1">
        <f t="array" ref="D5">INDEX(municipalities!B:B, MATCH(EC_projects!C5,municipalities!C:C,0),0)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c r="A6" t="str">
        <f>community_projects!A6</f>
        <v>Drenthe</v>
      </c>
      <c r="B6" t="str">
        <f>community_projects!B6</f>
        <v>Drenthe</v>
      </c>
      <c r="C6" t="str">
        <f>community_projects!C6</f>
        <v xml:space="preserve">Assen </v>
      </c>
      <c r="D6" t="e" cm="1">
        <f t="array" ref="D6">INDEX(municipalities!B:B, MATCH(EC_projects!C6,municipalities!C:C,0),0)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c r="A7" t="str">
        <f>community_projects!A7</f>
        <v>Drenthe</v>
      </c>
      <c r="B7" t="str">
        <f>community_projects!B7</f>
        <v>Drenthe</v>
      </c>
      <c r="C7" t="str">
        <f>community_projects!C7</f>
        <v>Coevorden</v>
      </c>
      <c r="D7" t="str" cm="1">
        <f t="array" ref="D7">INDEX(municipalities!B:B, MATCH(EC_projects!C7,municipalities!C:C,0),0)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c r="A8" t="str">
        <f>community_projects!A8</f>
        <v>Drenthe</v>
      </c>
      <c r="B8" t="str">
        <f>community_projects!B8</f>
        <v>Drenthe</v>
      </c>
      <c r="C8" t="str">
        <f>community_projects!C8</f>
        <v>Coevorden</v>
      </c>
      <c r="D8" t="str" cm="1">
        <f t="array" ref="D8">INDEX(municipalities!B:B, MATCH(EC_projects!C8,municipalities!C:C,0),0)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c r="A9" t="str">
        <f>community_projects!A9</f>
        <v>Drenthe</v>
      </c>
      <c r="B9" t="str">
        <f>community_projects!B9</f>
        <v>Drenthe</v>
      </c>
      <c r="C9" t="str">
        <f>community_projects!C9</f>
        <v>De Wolden</v>
      </c>
      <c r="D9" t="str" cm="1">
        <f t="array" ref="D9">INDEX(municipalities!B:B, MATCH(EC_projects!C9,municipalities!C:C,0),0)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c r="A10" t="str">
        <f>community_projects!A10</f>
        <v>Drenthe</v>
      </c>
      <c r="B10" t="str">
        <f>community_projects!B10</f>
        <v>Drenthe</v>
      </c>
      <c r="C10" t="str">
        <f>community_projects!C10</f>
        <v>De Wolden</v>
      </c>
      <c r="D10" t="str" cm="1">
        <f t="array" ref="D10">INDEX(municipalities!B:B, MATCH(EC_projects!C10,municipalities!C:C,0),0)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c r="A11" t="str">
        <f>community_projects!A11</f>
        <v>Drenthe</v>
      </c>
      <c r="B11" t="str">
        <f>community_projects!B11</f>
        <v>Drenthe</v>
      </c>
      <c r="C11" t="str">
        <f>community_projects!C11</f>
        <v>De Wolden</v>
      </c>
      <c r="D11" t="str" cm="1">
        <f t="array" ref="D11">INDEX(municipalities!B:B, MATCH(EC_projects!C11,municipalities!C:C,0),0)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c r="A12" t="str">
        <f>community_projects!A12</f>
        <v>Drenthe</v>
      </c>
      <c r="B12" t="str">
        <f>community_projects!B12</f>
        <v>Drenthe</v>
      </c>
      <c r="C12" t="str">
        <f>community_projects!C12</f>
        <v>De Wolden</v>
      </c>
      <c r="D12" t="str" cm="1">
        <f t="array" ref="D12">INDEX(municipalities!B:B, MATCH(EC_projects!C12,municipalities!C:C,0),0)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c r="A13" t="str">
        <f>community_projects!A13</f>
        <v>Drenthe</v>
      </c>
      <c r="B13" t="str">
        <f>community_projects!B13</f>
        <v>Drenthe</v>
      </c>
      <c r="C13" t="str">
        <f>community_projects!C13</f>
        <v>De Wolden</v>
      </c>
      <c r="D13" t="str" cm="1">
        <f t="array" ref="D13">INDEX(municipalities!B:B, MATCH(EC_projects!C13,municipalities!C:C,0),0)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c r="A14" t="str">
        <f>community_projects!A14</f>
        <v>Drenthe</v>
      </c>
      <c r="B14" t="str">
        <f>community_projects!B14</f>
        <v>Drenthe</v>
      </c>
      <c r="C14" t="str">
        <f>community_projects!C14</f>
        <v>Emmen</v>
      </c>
      <c r="D14" t="str" cm="1">
        <f t="array" ref="D14">INDEX(municipalities!B:B, MATCH(EC_projects!C14,municipalities!C:C,0),0)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c r="A15" t="str">
        <f>community_projects!A15</f>
        <v>Drenthe</v>
      </c>
      <c r="B15" t="str">
        <f>community_projects!B15</f>
        <v>Drenthe</v>
      </c>
      <c r="C15" t="str">
        <f>community_projects!C15</f>
        <v>Emmen</v>
      </c>
      <c r="D15" t="str" cm="1">
        <f t="array" ref="D15">INDEX(municipalities!B:B, MATCH(EC_projects!C15,municipalities!C:C,0),0)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c r="A16" t="str">
        <f>community_projects!A16</f>
        <v>Drenthe</v>
      </c>
      <c r="B16" t="str">
        <f>community_projects!B16</f>
        <v>Drenthe</v>
      </c>
      <c r="C16" t="str">
        <f>community_projects!C16</f>
        <v>Midden-Drenthe</v>
      </c>
      <c r="D16" t="str" cm="1">
        <f t="array" ref="D16">INDEX(municipalities!B:B, MATCH(EC_projects!C16,municipalities!C:C,0),0)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c r="A17" t="str">
        <f>community_projects!A17</f>
        <v>Drenthe</v>
      </c>
      <c r="B17" t="str">
        <f>community_projects!B17</f>
        <v>Drenthe</v>
      </c>
      <c r="C17" t="str">
        <f>community_projects!C17</f>
        <v>Noordenveld</v>
      </c>
      <c r="D17" t="str" cm="1">
        <f t="array" ref="D17">INDEX(municipalities!B:B, MATCH(EC_projects!C17,municipalities!C:C,0),0)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c r="A18" t="str">
        <f>community_projects!A18</f>
        <v>Flevoland</v>
      </c>
      <c r="B18" t="str">
        <f>community_projects!B18</f>
        <v>Flevoland</v>
      </c>
      <c r="C18" t="str">
        <f>community_projects!C18</f>
        <v>Almere</v>
      </c>
      <c r="D18" t="str" cm="1">
        <f t="array" ref="D18">INDEX(municipalities!B:B, MATCH(EC_projects!C18,municipalities!C:C,0),0)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c r="A19" t="str">
        <f>community_projects!A19</f>
        <v>Flevoland</v>
      </c>
      <c r="B19" t="str">
        <f>community_projects!B19</f>
        <v>Flevoland</v>
      </c>
      <c r="C19" t="str">
        <f>community_projects!C19</f>
        <v>Almere</v>
      </c>
      <c r="D19" t="str" cm="1">
        <f t="array" ref="D19">INDEX(municipalities!B:B, MATCH(EC_projects!C19,municipalities!C:C,0),0)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c r="A20" t="str">
        <f>community_projects!A20</f>
        <v>Flevoland</v>
      </c>
      <c r="B20" t="str">
        <f>community_projects!B20</f>
        <v>Flevoland</v>
      </c>
      <c r="C20" t="str">
        <f>community_projects!C20</f>
        <v>Almere</v>
      </c>
      <c r="D20" t="str" cm="1">
        <f t="array" ref="D20">INDEX(municipalities!B:B, MATCH(EC_projects!C20,municipalities!C:C,0),0)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c r="A21" t="str">
        <f>community_projects!A21</f>
        <v>Flevoland</v>
      </c>
      <c r="B21" t="str">
        <f>community_projects!B21</f>
        <v>Flevoland</v>
      </c>
      <c r="C21" t="str">
        <f>community_projects!C21</f>
        <v>Almere</v>
      </c>
      <c r="D21" t="str" cm="1">
        <f t="array" ref="D21">INDEX(municipalities!B:B, MATCH(EC_projects!C21,municipalities!C:C,0),0)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c r="A22" t="str">
        <f>community_projects!A22</f>
        <v>Flevoland</v>
      </c>
      <c r="B22" t="str">
        <f>community_projects!B22</f>
        <v>Flevoland</v>
      </c>
      <c r="C22" t="str">
        <f>community_projects!C22</f>
        <v>Almere</v>
      </c>
      <c r="D22" t="str" cm="1">
        <f t="array" ref="D22">INDEX(municipalities!B:B, MATCH(EC_projects!C22,municipalities!C:C,0),0)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c r="A23" t="str">
        <f>community_projects!A23</f>
        <v>Flevoland</v>
      </c>
      <c r="B23" t="str">
        <f>community_projects!B23</f>
        <v>Flevoland</v>
      </c>
      <c r="C23" t="str">
        <f>community_projects!C23</f>
        <v>Almere</v>
      </c>
      <c r="D23" t="str" cm="1">
        <f t="array" ref="D23">INDEX(municipalities!B:B, MATCH(EC_projects!C23,municipalities!C:C,0),0)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c r="A24" t="str">
        <f>community_projects!A24</f>
        <v>Flevoland</v>
      </c>
      <c r="B24" t="str">
        <f>community_projects!B24</f>
        <v>Flevoland</v>
      </c>
      <c r="C24" t="str">
        <f>community_projects!C24</f>
        <v>Almere</v>
      </c>
      <c r="D24" t="str" cm="1">
        <f t="array" ref="D24">INDEX(municipalities!B:B, MATCH(EC_projects!C24,municipalities!C:C,0),0)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c r="A25" t="str">
        <f>community_projects!A25</f>
        <v>Flevoland</v>
      </c>
      <c r="B25" t="str">
        <f>community_projects!B25</f>
        <v>Flevoland</v>
      </c>
      <c r="C25" t="str">
        <f>community_projects!C25</f>
        <v>Almere</v>
      </c>
      <c r="D25" t="str" cm="1">
        <f t="array" ref="D25">INDEX(municipalities!B:B, MATCH(EC_projects!C25,municipalities!C:C,0),0)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c r="A26" t="str">
        <f>community_projects!A26</f>
        <v>Flevoland</v>
      </c>
      <c r="B26" t="str">
        <f>community_projects!B26</f>
        <v>Flevoland</v>
      </c>
      <c r="C26" t="str">
        <f>community_projects!C26</f>
        <v>Almere</v>
      </c>
      <c r="D26" t="str" cm="1">
        <f t="array" ref="D26">INDEX(municipalities!B:B, MATCH(EC_projects!C26,municipalities!C:C,0),0)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c r="A27" t="str">
        <f>community_projects!A27</f>
        <v>Flevoland</v>
      </c>
      <c r="B27" t="str">
        <f>community_projects!B27</f>
        <v>Flevoland</v>
      </c>
      <c r="C27" t="str">
        <f>community_projects!C27</f>
        <v>Almere</v>
      </c>
      <c r="D27" t="str" cm="1">
        <f t="array" ref="D27">INDEX(municipalities!B:B, MATCH(EC_projects!C27,municipalities!C:C,0),0)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c r="A28" t="str">
        <f>community_projects!A28</f>
        <v>Flevoland</v>
      </c>
      <c r="B28" t="str">
        <f>community_projects!B28</f>
        <v>Flevoland</v>
      </c>
      <c r="C28" t="str">
        <f>community_projects!C28</f>
        <v>Noordoostpolder</v>
      </c>
      <c r="D28" t="str" cm="1">
        <f t="array" ref="D28">INDEX(municipalities!B:B, MATCH(EC_projects!C28,municipalities!C:C,0),0)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c r="A29" t="str">
        <f>community_projects!A29</f>
        <v>Flevoland</v>
      </c>
      <c r="B29" t="str">
        <f>community_projects!B29</f>
        <v>Flevoland</v>
      </c>
      <c r="C29" t="str">
        <f>community_projects!C29</f>
        <v>Noordoostpolder</v>
      </c>
      <c r="D29" t="str" cm="1">
        <f t="array" ref="D29">INDEX(municipalities!B:B, MATCH(EC_projects!C29,municipalities!C:C,0),0)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c r="A30" t="str">
        <f>community_projects!A30</f>
        <v>Flevoland</v>
      </c>
      <c r="B30" t="str">
        <f>community_projects!B30</f>
        <v>Flevoland</v>
      </c>
      <c r="C30" t="str">
        <f>community_projects!C30</f>
        <v>Noordoostpolder</v>
      </c>
      <c r="D30" t="str" cm="1">
        <f t="array" ref="D30">INDEX(municipalities!B:B, MATCH(EC_projects!C30,municipalities!C:C,0),0)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c r="A31" t="str">
        <f>community_projects!A31</f>
        <v>Flevoland</v>
      </c>
      <c r="B31" t="str">
        <f>community_projects!B31</f>
        <v>Flevoland</v>
      </c>
      <c r="C31" t="str">
        <f>community_projects!C31</f>
        <v>Noordoostpolder</v>
      </c>
      <c r="D31" t="str" cm="1">
        <f t="array" ref="D31">INDEX(municipalities!B:B, MATCH(EC_projects!C31,municipalities!C:C,0),0)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c r="A32" t="str">
        <f>community_projects!A32</f>
        <v>Flevoland</v>
      </c>
      <c r="B32" t="str">
        <f>community_projects!B32</f>
        <v>Flevoland</v>
      </c>
      <c r="C32" t="str">
        <f>community_projects!C32</f>
        <v>Noordoostpolder</v>
      </c>
      <c r="D32" t="str" cm="1">
        <f t="array" ref="D32">INDEX(municipalities!B:B, MATCH(EC_projects!C32,municipalities!C:C,0),0)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c r="A33" t="str">
        <f>community_projects!A33</f>
        <v>Flevoland</v>
      </c>
      <c r="B33" t="str">
        <f>community_projects!B33</f>
        <v>Flevoland</v>
      </c>
      <c r="C33" t="str">
        <f>community_projects!C33</f>
        <v>Zeewolde</v>
      </c>
      <c r="D33" t="str" cm="1">
        <f t="array" ref="D33">INDEX(municipalities!B:B, MATCH(EC_projects!C33,municipalities!C:C,0),0)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c r="A34" t="str">
        <f>community_projects!A34</f>
        <v>Flevoland</v>
      </c>
      <c r="B34" t="str">
        <f>community_projects!B34</f>
        <v>Flevoland</v>
      </c>
      <c r="C34" t="str">
        <f>community_projects!C34</f>
        <v>Zeewolde</v>
      </c>
      <c r="D34" t="str" cm="1">
        <f t="array" ref="D34">INDEX(municipalities!B:B, MATCH(EC_projects!C34,municipalities!C:C,0),0)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c r="A35" t="str">
        <f>community_projects!A35</f>
        <v>Flevoland</v>
      </c>
      <c r="B35" t="str">
        <f>community_projects!B35</f>
        <v>Flevoland</v>
      </c>
      <c r="C35" t="str">
        <f>community_projects!C35</f>
        <v>Zeewolde</v>
      </c>
      <c r="D35" t="str" cm="1">
        <f t="array" ref="D35">INDEX(municipalities!B:B, MATCH(EC_projects!C35,municipalities!C:C,0),0)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c r="A36" t="str">
        <f>community_projects!A36</f>
        <v>Flevoland</v>
      </c>
      <c r="B36" t="str">
        <f>community_projects!B36</f>
        <v>Flevoland</v>
      </c>
      <c r="C36" t="str">
        <f>community_projects!C36</f>
        <v>Zeewolde</v>
      </c>
      <c r="D36" t="str" cm="1">
        <f t="array" ref="D36">INDEX(municipalities!B:B, MATCH(EC_projects!C36,municipalities!C:C,0),0)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c r="A37" t="str">
        <f>community_projects!A37</f>
        <v>Friesland</v>
      </c>
      <c r="B37" t="str">
        <f>community_projects!B37</f>
        <v>Friesland</v>
      </c>
      <c r="C37" t="str">
        <f>community_projects!C37</f>
        <v>Achtkarspelen</v>
      </c>
      <c r="D37" t="str" cm="1">
        <f t="array" ref="D37">INDEX(municipalities!B:B, MATCH(EC_projects!C37,municipalities!C:C,0),0)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c r="A38" t="str">
        <f>community_projects!A38</f>
        <v>Friesland</v>
      </c>
      <c r="B38" t="str">
        <f>community_projects!B38</f>
        <v>Friesland</v>
      </c>
      <c r="C38" t="str">
        <f>community_projects!C38</f>
        <v>Achtkarspelen</v>
      </c>
      <c r="D38" t="str" cm="1">
        <f t="array" ref="D38">INDEX(municipalities!B:B, MATCH(EC_projects!C38,municipalities!C:C,0),0)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c r="A39" t="str">
        <f>community_projects!A39</f>
        <v>Friesland</v>
      </c>
      <c r="B39" t="str">
        <f>community_projects!B39</f>
        <v>Friesland</v>
      </c>
      <c r="C39" t="str">
        <f>community_projects!C39</f>
        <v>Ameland</v>
      </c>
      <c r="D39" t="str" cm="1">
        <f t="array" ref="D39">INDEX(municipalities!B:B, MATCH(EC_projects!C39,municipalities!C:C,0),0)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c r="A40" t="str">
        <f>community_projects!A40</f>
        <v>Friesland</v>
      </c>
      <c r="B40" t="str">
        <f>community_projects!B40</f>
        <v>Friesland</v>
      </c>
      <c r="C40" t="str">
        <f>community_projects!C40</f>
        <v>Ameland</v>
      </c>
      <c r="D40" t="str" cm="1">
        <f t="array" ref="D40">INDEX(municipalities!B:B, MATCH(EC_projects!C40,municipalities!C:C,0),0)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c r="A41" t="str">
        <f>community_projects!A41</f>
        <v>Friesland</v>
      </c>
      <c r="B41" t="str">
        <f>community_projects!B41</f>
        <v>Friesland</v>
      </c>
      <c r="C41" t="str">
        <f>community_projects!C41</f>
        <v>Ameland</v>
      </c>
      <c r="D41" t="str" cm="1">
        <f t="array" ref="D41">INDEX(municipalities!B:B, MATCH(EC_projects!C41,municipalities!C:C,0),0)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c r="A42" t="str">
        <f>community_projects!A42</f>
        <v>Friesland</v>
      </c>
      <c r="B42" t="str">
        <f>community_projects!B42</f>
        <v>Friesland</v>
      </c>
      <c r="C42" t="str">
        <f>community_projects!C42</f>
        <v>Dantumadiel</v>
      </c>
      <c r="D42" t="str" cm="1">
        <f t="array" ref="D42">INDEX(municipalities!B:B, MATCH(EC_projects!C42,municipalities!C:C,0),0)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c r="A43" t="str">
        <f>community_projects!A43</f>
        <v>Friesland</v>
      </c>
      <c r="B43" t="str">
        <f>community_projects!B43</f>
        <v>Friesland</v>
      </c>
      <c r="C43" t="str">
        <f>community_projects!C43</f>
        <v>De Fryske Marren</v>
      </c>
      <c r="D43" t="str" cm="1">
        <f t="array" ref="D43">INDEX(municipalities!B:B, MATCH(EC_projects!C43,municipalities!C:C,0),0)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c r="A44" t="str">
        <f>community_projects!A44</f>
        <v>Friesland</v>
      </c>
      <c r="B44" t="str">
        <f>community_projects!B44</f>
        <v>Friesland</v>
      </c>
      <c r="C44" t="str">
        <f>community_projects!C44</f>
        <v>De Fryske Marren</v>
      </c>
      <c r="D44" t="str" cm="1">
        <f t="array" ref="D44">INDEX(municipalities!B:B, MATCH(EC_projects!C44,municipalities!C:C,0),0)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c r="A45" t="str">
        <f>community_projects!A45</f>
        <v>Friesland</v>
      </c>
      <c r="B45" t="str">
        <f>community_projects!B45</f>
        <v>Friesland</v>
      </c>
      <c r="C45" t="str">
        <f>community_projects!C45</f>
        <v>De Fryske Marren</v>
      </c>
      <c r="D45" t="str" cm="1">
        <f t="array" ref="D45">INDEX(municipalities!B:B, MATCH(EC_projects!C45,municipalities!C:C,0),0)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c r="A46" t="str">
        <f>community_projects!A46</f>
        <v>Friesland</v>
      </c>
      <c r="B46" t="str">
        <f>community_projects!B46</f>
        <v>Friesland</v>
      </c>
      <c r="C46" t="str">
        <f>community_projects!C46</f>
        <v>De Fryske Marren</v>
      </c>
      <c r="D46" t="str" cm="1">
        <f t="array" ref="D46">INDEX(municipalities!B:B, MATCH(EC_projects!C46,municipalities!C:C,0),0)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c r="A47" t="str">
        <f>community_projects!A47</f>
        <v>Friesland</v>
      </c>
      <c r="B47" t="str">
        <f>community_projects!B47</f>
        <v>Friesland</v>
      </c>
      <c r="C47" t="str">
        <f>community_projects!C47</f>
        <v>De Fryske Marren</v>
      </c>
      <c r="D47" t="str" cm="1">
        <f t="array" ref="D47">INDEX(municipalities!B:B, MATCH(EC_projects!C47,municipalities!C:C,0),0)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c r="A48" t="str">
        <f>community_projects!A48</f>
        <v>Friesland</v>
      </c>
      <c r="B48" t="str">
        <f>community_projects!B48</f>
        <v>Friesland</v>
      </c>
      <c r="C48" t="str">
        <f>community_projects!C48</f>
        <v>De Fryske Marren</v>
      </c>
      <c r="D48" t="str" cm="1">
        <f t="array" ref="D48">INDEX(municipalities!B:B, MATCH(EC_projects!C48,municipalities!C:C,0),0)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c r="A49" t="str">
        <f>community_projects!A49</f>
        <v>Friesland</v>
      </c>
      <c r="B49" t="str">
        <f>community_projects!B49</f>
        <v>Friesland</v>
      </c>
      <c r="C49" t="str">
        <f>community_projects!C49</f>
        <v>De Fryske Marren</v>
      </c>
      <c r="D49" t="str" cm="1">
        <f t="array" ref="D49">INDEX(municipalities!B:B, MATCH(EC_projects!C49,municipalities!C:C,0),0)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c r="A50" t="str">
        <f>community_projects!A50</f>
        <v>Friesland</v>
      </c>
      <c r="B50" t="str">
        <f>community_projects!B50</f>
        <v>Friesland</v>
      </c>
      <c r="C50" t="str">
        <f>community_projects!C50</f>
        <v>De Fryske Marren</v>
      </c>
      <c r="D50" t="str" cm="1">
        <f t="array" ref="D50">INDEX(municipalities!B:B, MATCH(EC_projects!C50,municipalities!C:C,0),0)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c r="A51" t="str">
        <f>community_projects!A51</f>
        <v>Friesland</v>
      </c>
      <c r="B51" t="str">
        <f>community_projects!B51</f>
        <v>Friesland</v>
      </c>
      <c r="C51" t="str">
        <f>community_projects!C51</f>
        <v>De Fryske Marren</v>
      </c>
      <c r="D51" t="str" cm="1">
        <f t="array" ref="D51">INDEX(municipalities!B:B, MATCH(EC_projects!C51,municipalities!C:C,0),0)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c r="A52" t="str">
        <f>community_projects!A52</f>
        <v>Friesland</v>
      </c>
      <c r="B52" t="str">
        <f>community_projects!B52</f>
        <v>Friesland</v>
      </c>
      <c r="C52" t="str">
        <f>community_projects!C52</f>
        <v>De Fryske Marren</v>
      </c>
      <c r="D52" t="str" cm="1">
        <f t="array" ref="D52">INDEX(municipalities!B:B, MATCH(EC_projects!C52,municipalities!C:C,0),0)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c r="A53" t="str">
        <f>community_projects!A53</f>
        <v>Friesland</v>
      </c>
      <c r="B53" t="str">
        <f>community_projects!B53</f>
        <v>Friesland</v>
      </c>
      <c r="C53" t="str">
        <f>community_projects!C53</f>
        <v>Heerenveen</v>
      </c>
      <c r="D53" t="str" cm="1">
        <f t="array" ref="D53">INDEX(municipalities!B:B, MATCH(EC_projects!C53,municipalities!C:C,0),0)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c r="A54" t="str">
        <f>community_projects!A54</f>
        <v>Friesland</v>
      </c>
      <c r="B54" t="str">
        <f>community_projects!B54</f>
        <v>Friesland</v>
      </c>
      <c r="C54" t="str">
        <f>community_projects!C54</f>
        <v>Heerenveen</v>
      </c>
      <c r="D54" t="str" cm="1">
        <f t="array" ref="D54">INDEX(municipalities!B:B, MATCH(EC_projects!C54,municipalities!C:C,0),0)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c r="A55" t="str">
        <f>community_projects!A55</f>
        <v>Friesland</v>
      </c>
      <c r="B55" t="str">
        <f>community_projects!B55</f>
        <v>Friesland</v>
      </c>
      <c r="C55" t="str">
        <f>community_projects!C55</f>
        <v>Heerenveen</v>
      </c>
      <c r="D55" t="str" cm="1">
        <f t="array" ref="D55">INDEX(municipalities!B:B, MATCH(EC_projects!C55,municipalities!C:C,0),0)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c r="A56" t="str">
        <f>community_projects!A56</f>
        <v>Friesland</v>
      </c>
      <c r="B56" t="str">
        <f>community_projects!B56</f>
        <v>Friesland</v>
      </c>
      <c r="C56" t="str">
        <f>community_projects!C56</f>
        <v>Heerenveen</v>
      </c>
      <c r="D56" t="str" cm="1">
        <f t="array" ref="D56">INDEX(municipalities!B:B, MATCH(EC_projects!C56,municipalities!C:C,0),0)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c r="A57" t="str">
        <f>community_projects!A57</f>
        <v>Friesland</v>
      </c>
      <c r="B57" t="str">
        <f>community_projects!B57</f>
        <v>Friesland</v>
      </c>
      <c r="C57" t="str">
        <f>community_projects!C57</f>
        <v>Leeuwarden</v>
      </c>
      <c r="D57" t="str" cm="1">
        <f t="array" ref="D57">INDEX(municipalities!B:B, MATCH(EC_projects!C57,municipalities!C:C,0),0)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c r="A58" t="str">
        <f>community_projects!A58</f>
        <v>Friesland</v>
      </c>
      <c r="B58" t="str">
        <f>community_projects!B58</f>
        <v>Friesland</v>
      </c>
      <c r="C58" t="str">
        <f>community_projects!C58</f>
        <v>Leeuwarden</v>
      </c>
      <c r="D58" t="str" cm="1">
        <f t="array" ref="D58">INDEX(municipalities!B:B, MATCH(EC_projects!C58,municipalities!C:C,0),0)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c r="A59" t="str">
        <f>community_projects!A59</f>
        <v>Friesland</v>
      </c>
      <c r="B59" t="str">
        <f>community_projects!B59</f>
        <v>Friesland</v>
      </c>
      <c r="C59" t="str">
        <f>community_projects!C59</f>
        <v>Leeuwarden</v>
      </c>
      <c r="D59" t="str" cm="1">
        <f t="array" ref="D59">INDEX(municipalities!B:B, MATCH(EC_projects!C59,municipalities!C:C,0),0)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c r="A60" t="str">
        <f>community_projects!A60</f>
        <v>Friesland</v>
      </c>
      <c r="B60" t="str">
        <f>community_projects!B60</f>
        <v>Friesland</v>
      </c>
      <c r="C60" t="str">
        <f>community_projects!C60</f>
        <v>Leeuwarden</v>
      </c>
      <c r="D60" t="str" cm="1">
        <f t="array" ref="D60">INDEX(municipalities!B:B, MATCH(EC_projects!C60,municipalities!C:C,0),0)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c r="A61" t="str">
        <f>community_projects!A61</f>
        <v>Friesland</v>
      </c>
      <c r="B61" t="str">
        <f>community_projects!B61</f>
        <v>Friesland</v>
      </c>
      <c r="C61" t="str">
        <f>community_projects!C61</f>
        <v>Leeuwarden</v>
      </c>
      <c r="D61" t="str" cm="1">
        <f t="array" ref="D61">INDEX(municipalities!B:B, MATCH(EC_projects!C61,municipalities!C:C,0),0)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c r="A62" t="str">
        <f>community_projects!A62</f>
        <v>Friesland</v>
      </c>
      <c r="B62" t="str">
        <f>community_projects!B62</f>
        <v>Friesland</v>
      </c>
      <c r="C62" t="str">
        <f>community_projects!C62</f>
        <v>Leeuwarden</v>
      </c>
      <c r="D62" t="str" cm="1">
        <f t="array" ref="D62">INDEX(municipalities!B:B, MATCH(EC_projects!C62,municipalities!C:C,0),0)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c r="A63" t="str">
        <f>community_projects!A63</f>
        <v>Friesland</v>
      </c>
      <c r="B63" t="str">
        <f>community_projects!B63</f>
        <v>Friesland</v>
      </c>
      <c r="C63" t="str">
        <f>community_projects!C63</f>
        <v>Leeuwarden</v>
      </c>
      <c r="D63" t="str" cm="1">
        <f t="array" ref="D63">INDEX(municipalities!B:B, MATCH(EC_projects!C63,municipalities!C:C,0),0)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c r="A64" t="str">
        <f>community_projects!A64</f>
        <v>Friesland</v>
      </c>
      <c r="B64" t="str">
        <f>community_projects!B64</f>
        <v>Friesland</v>
      </c>
      <c r="C64" t="str">
        <f>community_projects!C64</f>
        <v>Leeuwarden</v>
      </c>
      <c r="D64" t="str" cm="1">
        <f t="array" ref="D64">INDEX(municipalities!B:B, MATCH(EC_projects!C64,municipalities!C:C,0),0)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c r="A65" t="str">
        <f>community_projects!A65</f>
        <v>Friesland</v>
      </c>
      <c r="B65" t="str">
        <f>community_projects!B65</f>
        <v>Friesland</v>
      </c>
      <c r="C65" t="str">
        <f>community_projects!C65</f>
        <v>Leeuwarden</v>
      </c>
      <c r="D65" t="str" cm="1">
        <f t="array" ref="D65">INDEX(municipalities!B:B, MATCH(EC_projects!C65,municipalities!C:C,0),0)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c r="A66" t="str">
        <f>community_projects!A66</f>
        <v>Friesland</v>
      </c>
      <c r="B66" t="str">
        <f>community_projects!B66</f>
        <v>Friesland</v>
      </c>
      <c r="C66" t="str">
        <f>community_projects!C66</f>
        <v>Leeuwarden</v>
      </c>
      <c r="D66" t="str" cm="1">
        <f t="array" ref="D66">INDEX(municipalities!B:B, MATCH(EC_projects!C66,municipalities!C:C,0),0)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c r="A67" t="str">
        <f>community_projects!A67</f>
        <v>Friesland</v>
      </c>
      <c r="B67" t="str">
        <f>community_projects!B67</f>
        <v>Friesland</v>
      </c>
      <c r="C67" t="str">
        <f>community_projects!C67</f>
        <v>Leeuwarden</v>
      </c>
      <c r="D67" t="str" cm="1">
        <f t="array" ref="D67">INDEX(municipalities!B:B, MATCH(EC_projects!C67,municipalities!C:C,0),0)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c r="A68" t="str">
        <f>community_projects!A68</f>
        <v>Friesland</v>
      </c>
      <c r="B68" t="str">
        <f>community_projects!B68</f>
        <v>Friesland</v>
      </c>
      <c r="C68" t="str">
        <f>community_projects!C68</f>
        <v>Leeuwarden</v>
      </c>
      <c r="D68" t="str" cm="1">
        <f t="array" ref="D68">INDEX(municipalities!B:B, MATCH(EC_projects!C68,municipalities!C:C,0),0)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c r="A69" t="str">
        <f>community_projects!A69</f>
        <v>Friesland</v>
      </c>
      <c r="B69" t="str">
        <f>community_projects!B69</f>
        <v>Friesland</v>
      </c>
      <c r="C69" t="str">
        <f>community_projects!C69</f>
        <v>Leeuwarden</v>
      </c>
      <c r="D69" t="str" cm="1">
        <f t="array" ref="D69">INDEX(municipalities!B:B, MATCH(EC_projects!C69,municipalities!C:C,0),0)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c r="A70" t="str">
        <f>community_projects!A70</f>
        <v>Friesland</v>
      </c>
      <c r="B70" t="str">
        <f>community_projects!B70</f>
        <v>Friesland</v>
      </c>
      <c r="C70" t="str">
        <f>community_projects!C70</f>
        <v>Leeuwarden</v>
      </c>
      <c r="D70" t="str" cm="1">
        <f t="array" ref="D70">INDEX(municipalities!B:B, MATCH(EC_projects!C70,municipalities!C:C,0),0)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c r="A71" t="str">
        <f>community_projects!A71</f>
        <v>Friesland</v>
      </c>
      <c r="B71" t="str">
        <f>community_projects!B71</f>
        <v>Friesland</v>
      </c>
      <c r="C71" t="str">
        <f>community_projects!C71</f>
        <v>Noardeast-Fryslân</v>
      </c>
      <c r="D71" t="str" cm="1">
        <f t="array" ref="D71">INDEX(municipalities!B:B, MATCH(EC_projects!C71,municipalities!C:C,0),0)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c r="A72" t="str">
        <f>community_projects!A72</f>
        <v>Friesland</v>
      </c>
      <c r="B72" t="str">
        <f>community_projects!B72</f>
        <v>Friesland</v>
      </c>
      <c r="C72" t="str">
        <f>community_projects!C72</f>
        <v>Noardeast-Fryslân</v>
      </c>
      <c r="D72" t="str" cm="1">
        <f t="array" ref="D72">INDEX(municipalities!B:B, MATCH(EC_projects!C72,municipalities!C:C,0),0)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c r="A73" t="str">
        <f>community_projects!A73</f>
        <v>Friesland</v>
      </c>
      <c r="B73" t="str">
        <f>community_projects!B73</f>
        <v>Friesland</v>
      </c>
      <c r="C73" t="str">
        <f>community_projects!C73</f>
        <v>Noardeast-Fryslân</v>
      </c>
      <c r="D73" t="str" cm="1">
        <f t="array" ref="D73">INDEX(municipalities!B:B, MATCH(EC_projects!C73,municipalities!C:C,0),0)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c r="A74" t="str">
        <f>community_projects!A74</f>
        <v>Friesland</v>
      </c>
      <c r="B74" t="str">
        <f>community_projects!B74</f>
        <v>Friesland</v>
      </c>
      <c r="C74" t="str">
        <f>community_projects!C74</f>
        <v>Noardeast-Fryslân</v>
      </c>
      <c r="D74" t="str" cm="1">
        <f t="array" ref="D74">INDEX(municipalities!B:B, MATCH(EC_projects!C74,municipalities!C:C,0),0)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c r="A75" t="str">
        <f>community_projects!A75</f>
        <v>Friesland</v>
      </c>
      <c r="B75" t="str">
        <f>community_projects!B75</f>
        <v>Friesland</v>
      </c>
      <c r="C75" t="str">
        <f>community_projects!C75</f>
        <v>Noardeast-Fryslân</v>
      </c>
      <c r="D75" t="str" cm="1">
        <f t="array" ref="D75">INDEX(municipalities!B:B, MATCH(EC_projects!C75,municipalities!C:C,0),0)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c r="A76" t="str">
        <f>community_projects!A76</f>
        <v>Friesland</v>
      </c>
      <c r="B76" t="str">
        <f>community_projects!B76</f>
        <v>Friesland</v>
      </c>
      <c r="C76" t="str">
        <f>community_projects!C76</f>
        <v>Noardeast-Fryslân</v>
      </c>
      <c r="D76" t="str" cm="1">
        <f t="array" ref="D76">INDEX(municipalities!B:B, MATCH(EC_projects!C76,municipalities!C:C,0),0)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c r="A77" t="str">
        <f>community_projects!A77</f>
        <v>Friesland</v>
      </c>
      <c r="B77" t="str">
        <f>community_projects!B77</f>
        <v>Friesland</v>
      </c>
      <c r="C77" t="str">
        <f>community_projects!C77</f>
        <v>Ooststellingwerf</v>
      </c>
      <c r="D77" t="str" cm="1">
        <f t="array" ref="D77">INDEX(municipalities!B:B, MATCH(EC_projects!C77,municipalities!C:C,0),0)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c r="A78" t="str">
        <f>community_projects!A78</f>
        <v>Friesland</v>
      </c>
      <c r="B78" t="str">
        <f>community_projects!B78</f>
        <v>Friesland</v>
      </c>
      <c r="C78" t="str">
        <f>community_projects!C78</f>
        <v>Ooststellingwerf</v>
      </c>
      <c r="D78" t="str" cm="1">
        <f t="array" ref="D78">INDEX(municipalities!B:B, MATCH(EC_projects!C78,municipalities!C:C,0),0)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c r="A79" t="str">
        <f>community_projects!A79</f>
        <v>Friesland</v>
      </c>
      <c r="B79" t="str">
        <f>community_projects!B79</f>
        <v>Friesland</v>
      </c>
      <c r="C79" t="str">
        <f>community_projects!C79</f>
        <v>Ooststellingwerf</v>
      </c>
      <c r="D79" t="str" cm="1">
        <f t="array" ref="D79">INDEX(municipalities!B:B, MATCH(EC_projects!C79,municipalities!C:C,0),0)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c r="A80" t="str">
        <f>community_projects!A80</f>
        <v>Friesland</v>
      </c>
      <c r="B80" t="str">
        <f>community_projects!B80</f>
        <v>Friesland</v>
      </c>
      <c r="C80" t="str">
        <f>community_projects!C80</f>
        <v>Ooststellingwerf</v>
      </c>
      <c r="D80" t="str" cm="1">
        <f t="array" ref="D80">INDEX(municipalities!B:B, MATCH(EC_projects!C80,municipalities!C:C,0),0)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c r="A81" t="str">
        <f>community_projects!A81</f>
        <v>Friesland</v>
      </c>
      <c r="B81" t="str">
        <f>community_projects!B81</f>
        <v>Friesland</v>
      </c>
      <c r="C81" t="str">
        <f>community_projects!C81</f>
        <v>Ooststellingwerf</v>
      </c>
      <c r="D81" t="str" cm="1">
        <f t="array" ref="D81">INDEX(municipalities!B:B, MATCH(EC_projects!C81,municipalities!C:C,0),0)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c r="A82" t="str">
        <f>community_projects!A82</f>
        <v>Friesland</v>
      </c>
      <c r="B82" t="str">
        <f>community_projects!B82</f>
        <v>Friesland</v>
      </c>
      <c r="C82" t="str">
        <f>community_projects!C82</f>
        <v>Opsterland</v>
      </c>
      <c r="D82" t="str" cm="1">
        <f t="array" ref="D82">INDEX(municipalities!B:B, MATCH(EC_projects!C82,municipalities!C:C,0),0)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c r="A83" t="str">
        <f>community_projects!A83</f>
        <v>Friesland</v>
      </c>
      <c r="B83" t="str">
        <f>community_projects!B83</f>
        <v>Friesland</v>
      </c>
      <c r="C83" t="str">
        <f>community_projects!C83</f>
        <v>Opsterland</v>
      </c>
      <c r="D83" t="str" cm="1">
        <f t="array" ref="D83">INDEX(municipalities!B:B, MATCH(EC_projects!C83,municipalities!C:C,0),0)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c r="A84" t="str">
        <f>community_projects!A84</f>
        <v>Friesland</v>
      </c>
      <c r="B84" t="str">
        <f>community_projects!B84</f>
        <v>Friesland</v>
      </c>
      <c r="C84" t="str">
        <f>community_projects!C84</f>
        <v>Schiermonnikoog</v>
      </c>
      <c r="D84" t="str" cm="1">
        <f t="array" ref="D84">INDEX(municipalities!B:B, MATCH(EC_projects!C84,municipalities!C:C,0),0)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c r="A85" t="str">
        <f>community_projects!A85</f>
        <v>Friesland</v>
      </c>
      <c r="B85" t="str">
        <f>community_projects!B85</f>
        <v>Friesland</v>
      </c>
      <c r="C85" t="str">
        <f>community_projects!C85</f>
        <v>Schiermonnikoog</v>
      </c>
      <c r="D85" t="str" cm="1">
        <f t="array" ref="D85">INDEX(municipalities!B:B, MATCH(EC_projects!C85,municipalities!C:C,0),0)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c r="A86" t="str">
        <f>community_projects!A86</f>
        <v>Friesland</v>
      </c>
      <c r="B86" t="str">
        <f>community_projects!B86</f>
        <v>Friesland</v>
      </c>
      <c r="C86" t="str">
        <f>community_projects!C86</f>
        <v>Súdwest-Fryslân</v>
      </c>
      <c r="D86" t="str" cm="1">
        <f t="array" ref="D86">INDEX(municipalities!B:B, MATCH(EC_projects!C86,municipalities!C:C,0),0)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c r="A87" t="str">
        <f>community_projects!A87</f>
        <v>Friesland</v>
      </c>
      <c r="B87" t="str">
        <f>community_projects!B87</f>
        <v>Friesland</v>
      </c>
      <c r="C87" t="str">
        <f>community_projects!C87</f>
        <v>Súdwest-Fryslân</v>
      </c>
      <c r="D87" t="str" cm="1">
        <f t="array" ref="D87">INDEX(municipalities!B:B, MATCH(EC_projects!C87,municipalities!C:C,0),0)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c r="A88" t="str">
        <f>community_projects!A88</f>
        <v>Friesland</v>
      </c>
      <c r="B88" t="str">
        <f>community_projects!B88</f>
        <v>Friesland</v>
      </c>
      <c r="C88" t="str">
        <f>community_projects!C88</f>
        <v>Súdwest-Fryslân</v>
      </c>
      <c r="D88" t="str" cm="1">
        <f t="array" ref="D88">INDEX(municipalities!B:B, MATCH(EC_projects!C88,municipalities!C:C,0),0)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c r="A89" t="str">
        <f>community_projects!A89</f>
        <v>Friesland</v>
      </c>
      <c r="B89" t="str">
        <f>community_projects!B89</f>
        <v>Friesland</v>
      </c>
      <c r="C89" t="str">
        <f>community_projects!C89</f>
        <v>Súdwest-Fryslân</v>
      </c>
      <c r="D89" t="str" cm="1">
        <f t="array" ref="D89">INDEX(municipalities!B:B, MATCH(EC_projects!C89,municipalities!C:C,0),0)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c r="A90" t="str">
        <f>community_projects!A90</f>
        <v>Friesland</v>
      </c>
      <c r="B90" t="str">
        <f>community_projects!B90</f>
        <v>Friesland</v>
      </c>
      <c r="C90" t="str">
        <f>community_projects!C90</f>
        <v>Súdwest-Fryslân</v>
      </c>
      <c r="D90" t="str" cm="1">
        <f t="array" ref="D90">INDEX(municipalities!B:B, MATCH(EC_projects!C90,municipalities!C:C,0),0)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c r="A91" t="str">
        <f>community_projects!A91</f>
        <v>Friesland</v>
      </c>
      <c r="B91" t="str">
        <f>community_projects!B91</f>
        <v>Friesland</v>
      </c>
      <c r="C91" t="str">
        <f>community_projects!C91</f>
        <v>Súdwest-Fryslân</v>
      </c>
      <c r="D91" t="str" cm="1">
        <f t="array" ref="D91">INDEX(municipalities!B:B, MATCH(EC_projects!C91,municipalities!C:C,0),0)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c r="A92" t="str">
        <f>community_projects!A92</f>
        <v>Friesland</v>
      </c>
      <c r="B92" t="str">
        <f>community_projects!B92</f>
        <v>Friesland</v>
      </c>
      <c r="C92" t="str">
        <f>community_projects!C92</f>
        <v>Súdwest-Fryslân</v>
      </c>
      <c r="D92" t="str" cm="1">
        <f t="array" ref="D92">INDEX(municipalities!B:B, MATCH(EC_projects!C92,municipalities!C:C,0),0)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c r="A93" t="str">
        <f>community_projects!A93</f>
        <v>Friesland</v>
      </c>
      <c r="B93" t="str">
        <f>community_projects!B93</f>
        <v>Friesland</v>
      </c>
      <c r="C93" t="str">
        <f>community_projects!C93</f>
        <v>Súdwest-Fryslân</v>
      </c>
      <c r="D93" t="str" cm="1">
        <f t="array" ref="D93">INDEX(municipalities!B:B, MATCH(EC_projects!C93,municipalities!C:C,0),0)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c r="A94" t="str">
        <f>community_projects!A94</f>
        <v>Friesland</v>
      </c>
      <c r="B94" t="str">
        <f>community_projects!B94</f>
        <v>Friesland</v>
      </c>
      <c r="C94" t="str">
        <f>community_projects!C94</f>
        <v>Súdwest-Fryslân</v>
      </c>
      <c r="D94" t="str" cm="1">
        <f t="array" ref="D94">INDEX(municipalities!B:B, MATCH(EC_projects!C94,municipalities!C:C,0),0)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c r="A95" t="str">
        <f>community_projects!A95</f>
        <v>Friesland</v>
      </c>
      <c r="B95" t="str">
        <f>community_projects!B95</f>
        <v>Friesland</v>
      </c>
      <c r="C95" t="str">
        <f>community_projects!C95</f>
        <v>Terschelling</v>
      </c>
      <c r="D95" t="str" cm="1">
        <f t="array" ref="D95">INDEX(municipalities!B:B, MATCH(EC_projects!C95,municipalities!C:C,0),0)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c r="A96" t="str">
        <f>community_projects!A96</f>
        <v>Friesland</v>
      </c>
      <c r="B96" t="str">
        <f>community_projects!B96</f>
        <v>Friesland</v>
      </c>
      <c r="C96" t="str">
        <f>community_projects!C96</f>
        <v>Tytsjerksteradiel</v>
      </c>
      <c r="D96" t="str" cm="1">
        <f t="array" ref="D96">INDEX(municipalities!B:B, MATCH(EC_projects!C96,municipalities!C:C,0),0)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c r="A97" t="str">
        <f>community_projects!A97</f>
        <v>Friesland</v>
      </c>
      <c r="B97" t="str">
        <f>community_projects!B97</f>
        <v>Friesland</v>
      </c>
      <c r="C97" t="str">
        <f>community_projects!C97</f>
        <v>Tytsjerksteradiel</v>
      </c>
      <c r="D97" t="str" cm="1">
        <f t="array" ref="D97">INDEX(municipalities!B:B, MATCH(EC_projects!C97,municipalities!C:C,0),0)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c r="A98" t="str">
        <f>community_projects!A98</f>
        <v>Friesland</v>
      </c>
      <c r="B98" t="str">
        <f>community_projects!B98</f>
        <v>Friesland</v>
      </c>
      <c r="C98" t="str">
        <f>community_projects!C98</f>
        <v>Tytsjerksteradiel</v>
      </c>
      <c r="D98" t="str" cm="1">
        <f t="array" ref="D98">INDEX(municipalities!B:B, MATCH(EC_projects!C98,municipalities!C:C,0),0)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c r="A99" t="str">
        <f>community_projects!A99</f>
        <v>Friesland</v>
      </c>
      <c r="B99" t="str">
        <f>community_projects!B99</f>
        <v>Friesland</v>
      </c>
      <c r="C99" t="str">
        <f>community_projects!C99</f>
        <v>Tytsjerksteradiel</v>
      </c>
      <c r="D99" t="str" cm="1">
        <f t="array" ref="D99">INDEX(municipalities!B:B, MATCH(EC_projects!C99,municipalities!C:C,0),0)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c r="A100" t="str">
        <f>community_projects!A100</f>
        <v>Friesland</v>
      </c>
      <c r="B100" t="str">
        <f>community_projects!B100</f>
        <v>Friesland</v>
      </c>
      <c r="C100" t="str">
        <f>community_projects!C100</f>
        <v>Tytsjerksteradiel</v>
      </c>
      <c r="D100" t="str" cm="1">
        <f t="array" ref="D100">INDEX(municipalities!B:B, MATCH(EC_projects!C100,municipalities!C:C,0),0)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c r="A101" t="str">
        <f>community_projects!A101</f>
        <v>Friesland</v>
      </c>
      <c r="B101" t="str">
        <f>community_projects!B101</f>
        <v>Friesland</v>
      </c>
      <c r="C101" t="str">
        <f>community_projects!C101</f>
        <v>Tytsjerksteradiel</v>
      </c>
      <c r="D101" t="str" cm="1">
        <f t="array" ref="D101">INDEX(municipalities!B:B, MATCH(EC_projects!C101,municipalities!C:C,0),0)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c r="A102" t="str">
        <f>community_projects!A102</f>
        <v>Friesland</v>
      </c>
      <c r="B102" t="str">
        <f>community_projects!B102</f>
        <v>Friesland</v>
      </c>
      <c r="C102" t="str">
        <f>community_projects!C102</f>
        <v>Tytsjerksteradiel</v>
      </c>
      <c r="D102" t="str" cm="1">
        <f t="array" ref="D102">INDEX(municipalities!B:B, MATCH(EC_projects!C102,municipalities!C:C,0),0)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c r="A103" t="str">
        <f>community_projects!A103</f>
        <v>Friesland</v>
      </c>
      <c r="B103" t="str">
        <f>community_projects!B103</f>
        <v>Friesland</v>
      </c>
      <c r="C103" t="str">
        <f>community_projects!C103</f>
        <v>Vlieland</v>
      </c>
      <c r="D103" t="str" cm="1">
        <f t="array" ref="D103">INDEX(municipalities!B:B, MATCH(EC_projects!C103,municipalities!C:C,0),0)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c r="A104" t="str">
        <f>community_projects!A104</f>
        <v>Friesland</v>
      </c>
      <c r="B104" t="str">
        <f>community_projects!B104</f>
        <v>Friesland</v>
      </c>
      <c r="C104" t="str">
        <f>community_projects!C104</f>
        <v>Vlieland</v>
      </c>
      <c r="D104" t="str" cm="1">
        <f t="array" ref="D104">INDEX(municipalities!B:B, MATCH(EC_projects!C104,municipalities!C:C,0),0)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c r="A105" t="str">
        <f>community_projects!A105</f>
        <v>Friesland</v>
      </c>
      <c r="B105" t="str">
        <f>community_projects!B105</f>
        <v>Friesland</v>
      </c>
      <c r="C105" t="str">
        <f>community_projects!C105</f>
        <v>Vlieland</v>
      </c>
      <c r="D105" t="str" cm="1">
        <f t="array" ref="D105">INDEX(municipalities!B:B, MATCH(EC_projects!C105,municipalities!C:C,0),0)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c r="A106" t="str">
        <f>community_projects!A106</f>
        <v>Friesland</v>
      </c>
      <c r="B106" t="str">
        <f>community_projects!B106</f>
        <v>Friesland</v>
      </c>
      <c r="C106" t="str">
        <f>community_projects!C106</f>
        <v>Vlieland</v>
      </c>
      <c r="D106" t="str" cm="1">
        <f t="array" ref="D106">INDEX(municipalities!B:B, MATCH(EC_projects!C106,municipalities!C:C,0),0)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c r="A107" t="str">
        <f>community_projects!A107</f>
        <v>Friesland</v>
      </c>
      <c r="B107" t="str">
        <f>community_projects!B107</f>
        <v>Friesland</v>
      </c>
      <c r="C107" t="str">
        <f>community_projects!C107</f>
        <v>Waadhoeke</v>
      </c>
      <c r="D107" t="str" cm="1">
        <f t="array" ref="D107">INDEX(municipalities!B:B, MATCH(EC_projects!C107,municipalities!C:C,0),0)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c r="A108" t="str">
        <f>community_projects!A108</f>
        <v>Friesland</v>
      </c>
      <c r="B108" t="str">
        <f>community_projects!B108</f>
        <v>Friesland</v>
      </c>
      <c r="C108" t="str">
        <f>community_projects!C108</f>
        <v>Waadhoeke</v>
      </c>
      <c r="D108" t="str" cm="1">
        <f t="array" ref="D108">INDEX(municipalities!B:B, MATCH(EC_projects!C108,municipalities!C:C,0),0)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c r="A109" t="str">
        <f>community_projects!A109</f>
        <v>Friesland</v>
      </c>
      <c r="B109" t="str">
        <f>community_projects!B109</f>
        <v>Friesland</v>
      </c>
      <c r="C109" t="str">
        <f>community_projects!C109</f>
        <v>Waadhoeke</v>
      </c>
      <c r="D109" t="str" cm="1">
        <f t="array" ref="D109">INDEX(municipalities!B:B, MATCH(EC_projects!C109,municipalities!C:C,0),0)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c r="A110" t="str">
        <f>community_projects!A110</f>
        <v>Friesland</v>
      </c>
      <c r="B110" t="str">
        <f>community_projects!B110</f>
        <v>Friesland</v>
      </c>
      <c r="C110" t="str">
        <f>community_projects!C110</f>
        <v>Waadhoeke</v>
      </c>
      <c r="D110" t="str" cm="1">
        <f t="array" ref="D110">INDEX(municipalities!B:B, MATCH(EC_projects!C110,municipalities!C:C,0),0)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c r="A111" t="str">
        <f>community_projects!A111</f>
        <v>Friesland</v>
      </c>
      <c r="B111" t="str">
        <f>community_projects!B111</f>
        <v>Friesland</v>
      </c>
      <c r="C111" t="str">
        <f>community_projects!C111</f>
        <v>Waadhoeke</v>
      </c>
      <c r="D111" t="str" cm="1">
        <f t="array" ref="D111">INDEX(municipalities!B:B, MATCH(EC_projects!C111,municipalities!C:C,0),0)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c r="A112" t="str">
        <f>community_projects!A112</f>
        <v>Friesland</v>
      </c>
      <c r="B112" t="str">
        <f>community_projects!B112</f>
        <v>Friesland</v>
      </c>
      <c r="C112" t="str">
        <f>community_projects!C112</f>
        <v>Waadhoeke</v>
      </c>
      <c r="D112" t="str" cm="1">
        <f t="array" ref="D112">INDEX(municipalities!B:B, MATCH(EC_projects!C112,municipalities!C:C,0),0)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c r="A113" t="str">
        <f>community_projects!A113</f>
        <v>Friesland</v>
      </c>
      <c r="B113" t="str">
        <f>community_projects!B113</f>
        <v>Friesland</v>
      </c>
      <c r="C113" t="str">
        <f>community_projects!C113</f>
        <v>Waadhoeke</v>
      </c>
      <c r="D113" t="str" cm="1">
        <f t="array" ref="D113">INDEX(municipalities!B:B, MATCH(EC_projects!C113,municipalities!C:C,0),0)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c r="A114" t="str">
        <f>community_projects!A114</f>
        <v>Friesland</v>
      </c>
      <c r="B114" t="str">
        <f>community_projects!B114</f>
        <v>Friesland</v>
      </c>
      <c r="C114" t="str">
        <f>community_projects!C114</f>
        <v>Waadhoeke</v>
      </c>
      <c r="D114" t="str" cm="1">
        <f t="array" ref="D114">INDEX(municipalities!B:B, MATCH(EC_projects!C114,municipalities!C:C,0),0)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c r="A115" t="str">
        <f>community_projects!A115</f>
        <v>Friesland</v>
      </c>
      <c r="B115" t="str">
        <f>community_projects!B115</f>
        <v>Friesland</v>
      </c>
      <c r="C115" t="str">
        <f>community_projects!C115</f>
        <v>Waadhoeke</v>
      </c>
      <c r="D115" t="str" cm="1">
        <f t="array" ref="D115">INDEX(municipalities!B:B, MATCH(EC_projects!C115,municipalities!C:C,0),0)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c r="A116" t="str">
        <f>community_projects!A116</f>
        <v>Friesland</v>
      </c>
      <c r="B116" t="str">
        <f>community_projects!B116</f>
        <v>Friesland</v>
      </c>
      <c r="C116" t="str">
        <f>community_projects!C116</f>
        <v>Waadhoeke</v>
      </c>
      <c r="D116" t="str" cm="1">
        <f t="array" ref="D116">INDEX(municipalities!B:B, MATCH(EC_projects!C116,municipalities!C:C,0),0)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c r="A117" t="str">
        <f>community_projects!A117</f>
        <v>Friesland</v>
      </c>
      <c r="B117" t="str">
        <f>community_projects!B117</f>
        <v>Friesland</v>
      </c>
      <c r="C117" t="str">
        <f>community_projects!C117</f>
        <v>Waadhoeke</v>
      </c>
      <c r="D117" t="str" cm="1">
        <f t="array" ref="D117">INDEX(municipalities!B:B, MATCH(EC_projects!C117,municipalities!C:C,0),0)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c r="A118" t="str">
        <f>community_projects!A118</f>
        <v>Friesland</v>
      </c>
      <c r="B118" t="str">
        <f>community_projects!B118</f>
        <v>Friesland</v>
      </c>
      <c r="C118" t="str">
        <f>community_projects!C118</f>
        <v>Waadhoeke</v>
      </c>
      <c r="D118" t="str" cm="1">
        <f t="array" ref="D118">INDEX(municipalities!B:B, MATCH(EC_projects!C118,municipalities!C:C,0),0)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c r="A119" t="str">
        <f>community_projects!A119</f>
        <v>Friesland</v>
      </c>
      <c r="B119" t="str">
        <f>community_projects!B119</f>
        <v>Friesland</v>
      </c>
      <c r="C119" t="str">
        <f>community_projects!C119</f>
        <v>Waadhoeke</v>
      </c>
      <c r="D119" t="str" cm="1">
        <f t="array" ref="D119">INDEX(municipalities!B:B, MATCH(EC_projects!C119,municipalities!C:C,0),0)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c r="A120" t="str">
        <f>community_projects!A120</f>
        <v>Friesland</v>
      </c>
      <c r="B120" t="str">
        <f>community_projects!B120</f>
        <v>Friesland</v>
      </c>
      <c r="C120" t="str">
        <f>community_projects!C120</f>
        <v>Waadhoeke</v>
      </c>
      <c r="D120" t="str" cm="1">
        <f t="array" ref="D120">INDEX(municipalities!B:B, MATCH(EC_projects!C120,municipalities!C:C,0),0)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c r="A121" t="str">
        <f>community_projects!A121</f>
        <v>Friesland</v>
      </c>
      <c r="B121" t="str">
        <f>community_projects!B121</f>
        <v>Friesland</v>
      </c>
      <c r="C121" t="str">
        <f>community_projects!C121</f>
        <v>Waadhoeke</v>
      </c>
      <c r="D121" t="str" cm="1">
        <f t="array" ref="D121">INDEX(municipalities!B:B, MATCH(EC_projects!C121,municipalities!C:C,0),0)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c r="A122" t="str">
        <f>community_projects!A122</f>
        <v>Friesland</v>
      </c>
      <c r="B122" t="str">
        <f>community_projects!B122</f>
        <v>Friesland</v>
      </c>
      <c r="C122" t="str">
        <f>community_projects!C122</f>
        <v>Waadhoeke</v>
      </c>
      <c r="D122" t="str" cm="1">
        <f t="array" ref="D122">INDEX(municipalities!B:B, MATCH(EC_projects!C122,municipalities!C:C,0),0)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c r="A123" t="str">
        <f>community_projects!A123</f>
        <v>Friesland</v>
      </c>
      <c r="B123" t="str">
        <f>community_projects!B123</f>
        <v>Friesland</v>
      </c>
      <c r="C123" t="str">
        <f>community_projects!C123</f>
        <v>Waadhoeke</v>
      </c>
      <c r="D123" t="str" cm="1">
        <f t="array" ref="D123">INDEX(municipalities!B:B, MATCH(EC_projects!C123,municipalities!C:C,0),0)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c r="A124" t="str">
        <f>community_projects!A124</f>
        <v>Friesland</v>
      </c>
      <c r="B124" t="str">
        <f>community_projects!B124</f>
        <v>Friesland</v>
      </c>
      <c r="C124" t="str">
        <f>community_projects!C124</f>
        <v>Weststellingwerf</v>
      </c>
      <c r="D124" t="str" cm="1">
        <f t="array" ref="D124">INDEX(municipalities!B:B, MATCH(EC_projects!C124,municipalities!C:C,0),0)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c r="A125" t="str">
        <f>community_projects!A125</f>
        <v>Friesland</v>
      </c>
      <c r="B125" t="str">
        <f>community_projects!B125</f>
        <v>Friesland</v>
      </c>
      <c r="C125" t="str">
        <f>community_projects!C125</f>
        <v>Weststellingwerf</v>
      </c>
      <c r="D125" t="str" cm="1">
        <f t="array" ref="D125">INDEX(municipalities!B:B, MATCH(EC_projects!C125,municipalities!C:C,0),0)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c r="A126" t="str">
        <f>community_projects!A126</f>
        <v>Gelderland</v>
      </c>
      <c r="B126" t="str">
        <f>community_projects!B126</f>
        <v>Achterhoek</v>
      </c>
      <c r="C126" t="str">
        <f>community_projects!C126</f>
        <v>Aalten</v>
      </c>
      <c r="D126" t="str" cm="1">
        <f t="array" ref="D126">INDEX(municipalities!B:B, MATCH(EC_projects!C126,municipalities!C:C,0),0)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c r="A127" t="str">
        <f>community_projects!A127</f>
        <v>Gelderland</v>
      </c>
      <c r="B127" t="str">
        <f>community_projects!B127</f>
        <v>Cleantech regio</v>
      </c>
      <c r="C127" t="str">
        <f>community_projects!C127</f>
        <v>Apeldoorn</v>
      </c>
      <c r="D127" t="str" cm="1">
        <f t="array" ref="D127">INDEX(municipalities!B:B, MATCH(EC_projects!C127,municipalities!C:C,0),0)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c r="A128" t="str">
        <f>community_projects!A128</f>
        <v>Gelderland</v>
      </c>
      <c r="B128" t="str">
        <f>community_projects!B128</f>
        <v>Cleantech regio</v>
      </c>
      <c r="C128" t="str">
        <f>community_projects!C128</f>
        <v>Apeldoorn</v>
      </c>
      <c r="D128" t="str" cm="1">
        <f t="array" ref="D128">INDEX(municipalities!B:B, MATCH(EC_projects!C128,municipalities!C:C,0),0)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c r="A129" t="str">
        <f>community_projects!A129</f>
        <v>Gelderland</v>
      </c>
      <c r="B129" t="str">
        <f>community_projects!B129</f>
        <v>Cleantech regio</v>
      </c>
      <c r="C129" t="str">
        <f>community_projects!C129</f>
        <v>Apeldoorn</v>
      </c>
      <c r="D129" t="str" cm="1">
        <f t="array" ref="D129">INDEX(municipalities!B:B, MATCH(EC_projects!C129,municipalities!C:C,0),0)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c r="A130" t="str">
        <f>community_projects!A130</f>
        <v>Gelderland</v>
      </c>
      <c r="B130" t="str">
        <f>community_projects!B130</f>
        <v>Cleantech regio</v>
      </c>
      <c r="C130" t="str">
        <f>community_projects!C130</f>
        <v>Apeldoorn</v>
      </c>
      <c r="D130" t="str" cm="1">
        <f t="array" ref="D130">INDEX(municipalities!B:B, MATCH(EC_projects!C130,municipalities!C:C,0),0)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c r="A131" t="str">
        <f>community_projects!A131</f>
        <v>Gelderland</v>
      </c>
      <c r="B131" t="str">
        <f>community_projects!B131</f>
        <v>Cleantech regio</v>
      </c>
      <c r="C131" t="str">
        <f>community_projects!C131</f>
        <v>Apeldoorn</v>
      </c>
      <c r="D131" t="str" cm="1">
        <f t="array" ref="D131">INDEX(municipalities!B:B, MATCH(EC_projects!C131,municipalities!C:C,0),0)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c r="A132" t="str">
        <f>community_projects!A132</f>
        <v>Gelderland</v>
      </c>
      <c r="B132" t="str">
        <f>community_projects!B132</f>
        <v>Cleantech regio</v>
      </c>
      <c r="C132" t="str">
        <f>community_projects!C132</f>
        <v>Apeldoorn</v>
      </c>
      <c r="D132" t="str" cm="1">
        <f t="array" ref="D132">INDEX(municipalities!B:B, MATCH(EC_projects!C132,municipalities!C:C,0),0)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c r="A133" t="str">
        <f>community_projects!A133</f>
        <v>Gelderland</v>
      </c>
      <c r="B133" t="str">
        <f>community_projects!B133</f>
        <v>Cleantech regio</v>
      </c>
      <c r="C133" t="str">
        <f>community_projects!C133</f>
        <v>Apeldoorn</v>
      </c>
      <c r="D133" t="str" cm="1">
        <f t="array" ref="D133">INDEX(municipalities!B:B, MATCH(EC_projects!C133,municipalities!C:C,0),0)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c r="A134" t="str">
        <f>community_projects!A134</f>
        <v>Gelderland</v>
      </c>
      <c r="B134" t="str">
        <f>community_projects!B134</f>
        <v>Cleantech regio</v>
      </c>
      <c r="C134" t="str">
        <f>community_projects!C134</f>
        <v>Apeldoorn</v>
      </c>
      <c r="D134" t="str" cm="1">
        <f t="array" ref="D134">INDEX(municipalities!B:B, MATCH(EC_projects!C134,municipalities!C:C,0),0)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c r="A135" t="str">
        <f>community_projects!A135</f>
        <v>Gelderland</v>
      </c>
      <c r="B135" t="str">
        <f>community_projects!B135</f>
        <v>Cleantech regio</v>
      </c>
      <c r="C135" t="str">
        <f>community_projects!C135</f>
        <v>Apeldoorn</v>
      </c>
      <c r="D135" t="str" cm="1">
        <f t="array" ref="D135">INDEX(municipalities!B:B, MATCH(EC_projects!C135,municipalities!C:C,0),0)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c r="A136" t="str">
        <f>community_projects!A136</f>
        <v>Gelderland</v>
      </c>
      <c r="B136" t="str">
        <f>community_projects!B136</f>
        <v>Cleantech regio</v>
      </c>
      <c r="C136" t="str">
        <f>community_projects!C136</f>
        <v>Apeldoorn</v>
      </c>
      <c r="D136" t="str" cm="1">
        <f t="array" ref="D136">INDEX(municipalities!B:B, MATCH(EC_projects!C136,municipalities!C:C,0),0)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c r="A137" t="str">
        <f>community_projects!A137</f>
        <v>Gelderland</v>
      </c>
      <c r="B137" t="str">
        <f>community_projects!B137</f>
        <v>Cleantech regio</v>
      </c>
      <c r="C137" t="str">
        <f>community_projects!C137</f>
        <v>Apeldoorn</v>
      </c>
      <c r="D137" t="str" cm="1">
        <f t="array" ref="D137">INDEX(municipalities!B:B, MATCH(EC_projects!C137,municipalities!C:C,0),0)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c r="A138" t="str">
        <f>community_projects!A138</f>
        <v>Gelderland</v>
      </c>
      <c r="B138" t="str">
        <f>community_projects!B138</f>
        <v>Cleantech regio</v>
      </c>
      <c r="C138" t="str">
        <f>community_projects!C138</f>
        <v>Apeldoorn</v>
      </c>
      <c r="D138" t="str" cm="1">
        <f t="array" ref="D138">INDEX(municipalities!B:B, MATCH(EC_projects!C138,municipalities!C:C,0),0)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c r="A139" t="str">
        <f>community_projects!A139</f>
        <v>Gelderland</v>
      </c>
      <c r="B139" t="str">
        <f>community_projects!B139</f>
        <v>Cleantech regio</v>
      </c>
      <c r="C139" t="str">
        <f>community_projects!C139</f>
        <v>Apeldoorn</v>
      </c>
      <c r="D139" t="str" cm="1">
        <f t="array" ref="D139">INDEX(municipalities!B:B, MATCH(EC_projects!C139,municipalities!C:C,0),0)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c r="A140" t="str">
        <f>community_projects!A140</f>
        <v>Gelderland</v>
      </c>
      <c r="B140" t="str">
        <f>community_projects!B140</f>
        <v>Cleantech regio</v>
      </c>
      <c r="C140" t="str">
        <f>community_projects!C140</f>
        <v>Apeldoorn</v>
      </c>
      <c r="D140" t="str" cm="1">
        <f t="array" ref="D140">INDEX(municipalities!B:B, MATCH(EC_projects!C140,municipalities!C:C,0),0)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c r="A141" t="str">
        <f>community_projects!A141</f>
        <v>Gelderland</v>
      </c>
      <c r="B141" t="str">
        <f>community_projects!B141</f>
        <v>Arnhem/ Nijmegen</v>
      </c>
      <c r="C141" t="str">
        <f>community_projects!C141</f>
        <v>Arnhem</v>
      </c>
      <c r="D141" t="str" cm="1">
        <f t="array" ref="D141">INDEX(municipalities!B:B, MATCH(EC_projects!C141,municipalities!C:C,0),0)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c r="A142" t="str">
        <f>community_projects!A142</f>
        <v>Gelderland</v>
      </c>
      <c r="B142" t="str">
        <f>community_projects!B142</f>
        <v>Arnhem/ Nijmegen</v>
      </c>
      <c r="C142" t="str">
        <f>community_projects!C142</f>
        <v>Arnhem</v>
      </c>
      <c r="D142" t="str" cm="1">
        <f t="array" ref="D142">INDEX(municipalities!B:B, MATCH(EC_projects!C142,municipalities!C:C,0),0)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c r="A143" t="str">
        <f>community_projects!A143</f>
        <v>Gelderland</v>
      </c>
      <c r="B143" t="str">
        <f>community_projects!B143</f>
        <v>Arnhem/ Nijmegen</v>
      </c>
      <c r="C143" t="str">
        <f>community_projects!C143</f>
        <v>Arnhem</v>
      </c>
      <c r="D143" t="str" cm="1">
        <f t="array" ref="D143">INDEX(municipalities!B:B, MATCH(EC_projects!C143,municipalities!C:C,0),0)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c r="A144" t="str">
        <f>community_projects!A144</f>
        <v>Gelderland</v>
      </c>
      <c r="B144" t="str">
        <f>community_projects!B144</f>
        <v>Arnhem/ Nijmegen</v>
      </c>
      <c r="C144" t="str">
        <f>community_projects!C144</f>
        <v>Arnhem</v>
      </c>
      <c r="D144" t="str" cm="1">
        <f t="array" ref="D144">INDEX(municipalities!B:B, MATCH(EC_projects!C144,municipalities!C:C,0),0)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c r="A145" t="str">
        <f>community_projects!A145</f>
        <v>Gelderland</v>
      </c>
      <c r="B145" t="str">
        <f>community_projects!B145</f>
        <v>Arnhem/ Nijmegen</v>
      </c>
      <c r="C145" t="str">
        <f>community_projects!C145</f>
        <v>Arnhem</v>
      </c>
      <c r="D145" t="str" cm="1">
        <f t="array" ref="D145">INDEX(municipalities!B:B, MATCH(EC_projects!C145,municipalities!C:C,0),0)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c r="A146" t="str">
        <f>community_projects!A146</f>
        <v>Gelderland</v>
      </c>
      <c r="B146" t="str">
        <f>community_projects!B146</f>
        <v>Arnhem/ Nijmegen</v>
      </c>
      <c r="C146" t="str">
        <f>community_projects!C146</f>
        <v>Arnhem</v>
      </c>
      <c r="D146" t="str" cm="1">
        <f t="array" ref="D146">INDEX(municipalities!B:B, MATCH(EC_projects!C146,municipalities!C:C,0),0)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c r="A147" t="str">
        <f>community_projects!A147</f>
        <v>Gelderland</v>
      </c>
      <c r="B147" t="str">
        <f>community_projects!B147</f>
        <v>Food Valley</v>
      </c>
      <c r="C147" t="str">
        <f>community_projects!C147</f>
        <v>Barneveld</v>
      </c>
      <c r="D147" t="str" cm="1">
        <f t="array" ref="D147">INDEX(municipalities!B:B, MATCH(EC_projects!C147,municipalities!C:C,0),0)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c r="A148" t="str">
        <f>community_projects!A148</f>
        <v>Gelderland</v>
      </c>
      <c r="B148" t="str">
        <f>community_projects!B148</f>
        <v>Noord-Veluwe</v>
      </c>
      <c r="C148" t="str">
        <f>community_projects!C148</f>
        <v>Barneveld</v>
      </c>
      <c r="D148" t="str" cm="1">
        <f t="array" ref="D148">INDEX(municipalities!B:B, MATCH(EC_projects!C148,municipalities!C:C,0),0)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c r="A149" t="str">
        <f>community_projects!A149</f>
        <v>Gelderland</v>
      </c>
      <c r="B149" t="str">
        <f>community_projects!B149</f>
        <v>Arnhem/ Nijmegen</v>
      </c>
      <c r="C149" t="str">
        <f>community_projects!C149</f>
        <v>Berg en Dal</v>
      </c>
      <c r="D149" t="str" cm="1">
        <f t="array" ref="D149">INDEX(municipalities!B:B, MATCH(EC_projects!C149,municipalities!C:C,0),0)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c r="A150" t="str">
        <f>community_projects!A150</f>
        <v>Gelderland</v>
      </c>
      <c r="B150" t="str">
        <f>community_projects!B150</f>
        <v>Arnhem/ Nijmegen</v>
      </c>
      <c r="C150" t="str">
        <f>community_projects!C150</f>
        <v>Berg en Dal</v>
      </c>
      <c r="D150" t="str" cm="1">
        <f t="array" ref="D150">INDEX(municipalities!B:B, MATCH(EC_projects!C150,municipalities!C:C,0),0)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c r="A151" t="str">
        <f>community_projects!A151</f>
        <v>Gelderland</v>
      </c>
      <c r="B151" t="str">
        <f>community_projects!B151</f>
        <v>Arnhem/ Nijmegen</v>
      </c>
      <c r="C151" t="str">
        <f>community_projects!C151</f>
        <v>Berg en Dal</v>
      </c>
      <c r="D151" t="str" cm="1">
        <f t="array" ref="D151">INDEX(municipalities!B:B, MATCH(EC_projects!C151,municipalities!C:C,0),0)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c r="A152" t="str">
        <f>community_projects!A152</f>
        <v>Gelderland</v>
      </c>
      <c r="B152" t="str">
        <f>community_projects!B152</f>
        <v>Arnhem/ Nijmegen</v>
      </c>
      <c r="C152" t="str">
        <f>community_projects!C152</f>
        <v>Berg en Dal</v>
      </c>
      <c r="D152" t="str" cm="1">
        <f t="array" ref="D152">INDEX(municipalities!B:B, MATCH(EC_projects!C152,municipalities!C:C,0),0)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c r="A153" t="str">
        <f>community_projects!A153</f>
        <v>Gelderland</v>
      </c>
      <c r="B153" t="str">
        <f>community_projects!B153</f>
        <v>Arnhem/ Nijmegen</v>
      </c>
      <c r="C153" t="str">
        <f>community_projects!C153</f>
        <v>Berg en Dal</v>
      </c>
      <c r="D153" t="str" cm="1">
        <f t="array" ref="D153">INDEX(municipalities!B:B, MATCH(EC_projects!C153,municipalities!C:C,0),0)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c r="A154" t="str">
        <f>community_projects!A154</f>
        <v>Gelderland</v>
      </c>
      <c r="B154" t="str">
        <f>community_projects!B154</f>
        <v>Arnhem/ Nijmegen</v>
      </c>
      <c r="C154" t="str">
        <f>community_projects!C154</f>
        <v>Berg en Dal</v>
      </c>
      <c r="D154" t="str" cm="1">
        <f t="array" ref="D154">INDEX(municipalities!B:B, MATCH(EC_projects!C154,municipalities!C:C,0),0)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c r="A155" t="str">
        <f>community_projects!A155</f>
        <v>Gelderland</v>
      </c>
      <c r="B155" t="str">
        <f>community_projects!B155</f>
        <v>Achterhoek</v>
      </c>
      <c r="C155" t="str">
        <f>community_projects!C155</f>
        <v>Berkelland</v>
      </c>
      <c r="D155" t="str" cm="1">
        <f t="array" ref="D155">INDEX(municipalities!B:B, MATCH(EC_projects!C155,municipalities!C:C,0),0)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c r="A156" t="str">
        <f>community_projects!A156</f>
        <v>Gelderland</v>
      </c>
      <c r="B156" t="str">
        <f>community_projects!B156</f>
        <v>Achterhoek</v>
      </c>
      <c r="C156" t="str">
        <f>community_projects!C156</f>
        <v>Berkelland</v>
      </c>
      <c r="D156" t="str" cm="1">
        <f t="array" ref="D156">INDEX(municipalities!B:B, MATCH(EC_projects!C156,municipalities!C:C,0),0)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c r="A157" t="str">
        <f>community_projects!A157</f>
        <v>Gelderland</v>
      </c>
      <c r="B157" t="str">
        <f>community_projects!B157</f>
        <v>Achterhoek</v>
      </c>
      <c r="C157" t="str">
        <f>community_projects!C157</f>
        <v>Berkelland</v>
      </c>
      <c r="D157" t="str" cm="1">
        <f t="array" ref="D157">INDEX(municipalities!B:B, MATCH(EC_projects!C157,municipalities!C:C,0),0)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c r="A158" t="str">
        <f>community_projects!A158</f>
        <v>Gelderland</v>
      </c>
      <c r="B158" t="str">
        <f>community_projects!B158</f>
        <v>Achterhoek</v>
      </c>
      <c r="C158" t="str">
        <f>community_projects!C158</f>
        <v>Berkelland</v>
      </c>
      <c r="D158" t="str" cm="1">
        <f t="array" ref="D158">INDEX(municipalities!B:B, MATCH(EC_projects!C158,municipalities!C:C,0),0)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c r="A159" t="str">
        <f>community_projects!A159</f>
        <v>Gelderland</v>
      </c>
      <c r="B159" t="str">
        <f>community_projects!B159</f>
        <v>Achterhoek</v>
      </c>
      <c r="C159" t="str">
        <f>community_projects!C159</f>
        <v>Berkelland</v>
      </c>
      <c r="D159" t="str" cm="1">
        <f t="array" ref="D159">INDEX(municipalities!B:B, MATCH(EC_projects!C159,municipalities!C:C,0),0)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c r="A160" t="str">
        <f>community_projects!A160</f>
        <v>Gelderland</v>
      </c>
      <c r="B160" t="str">
        <f>community_projects!B160</f>
        <v>Achterhoek</v>
      </c>
      <c r="C160" t="str">
        <f>community_projects!C160</f>
        <v>Berkelland</v>
      </c>
      <c r="D160" t="str" cm="1">
        <f t="array" ref="D160">INDEX(municipalities!B:B, MATCH(EC_projects!C160,municipalities!C:C,0),0)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c r="A161" t="str">
        <f>community_projects!A161</f>
        <v>Gelderland</v>
      </c>
      <c r="B161" t="str">
        <f>community_projects!B161</f>
        <v>Achterhoek</v>
      </c>
      <c r="C161" t="str">
        <f>community_projects!C161</f>
        <v>Berkelland</v>
      </c>
      <c r="D161" t="str" cm="1">
        <f t="array" ref="D161">INDEX(municipalities!B:B, MATCH(EC_projects!C161,municipalities!C:C,0),0)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c r="A162" t="str">
        <f>community_projects!A162</f>
        <v>Gelderland</v>
      </c>
      <c r="B162" t="str">
        <f>community_projects!B162</f>
        <v>Twente</v>
      </c>
      <c r="C162" t="str">
        <f>community_projects!C162</f>
        <v>Losser</v>
      </c>
      <c r="D162" t="str" cm="1">
        <f t="array" ref="D162">INDEX(municipalities!B:B, MATCH(EC_projects!C162,municipalities!C:C,0),0)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c r="A163" t="str">
        <f>community_projects!A163</f>
        <v>Gelderland</v>
      </c>
      <c r="B163" t="str">
        <f>community_projects!B163</f>
        <v>Twente</v>
      </c>
      <c r="C163" t="str">
        <f>community_projects!C163</f>
        <v>Losser</v>
      </c>
      <c r="D163" t="str" cm="1">
        <f t="array" ref="D163">INDEX(municipalities!B:B, MATCH(EC_projects!C163,municipalities!C:C,0),0)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c r="A164" t="str">
        <f>community_projects!A164</f>
        <v>Gelderland</v>
      </c>
      <c r="B164" t="str">
        <f>community_projects!B164</f>
        <v>Achterhoek</v>
      </c>
      <c r="C164" t="str">
        <f>community_projects!C164</f>
        <v>Bronckhorst</v>
      </c>
      <c r="D164" t="str" cm="1">
        <f t="array" ref="D164">INDEX(municipalities!B:B, MATCH(EC_projects!C164,municipalities!C:C,0),0)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c r="A165" t="str">
        <f>community_projects!A165</f>
        <v>Gelderland</v>
      </c>
      <c r="B165" t="str">
        <f>community_projects!B165</f>
        <v>Achterhoek</v>
      </c>
      <c r="C165" t="str">
        <f>community_projects!C165</f>
        <v>Bronckhorst</v>
      </c>
      <c r="D165" t="str" cm="1">
        <f t="array" ref="D165">INDEX(municipalities!B:B, MATCH(EC_projects!C165,municipalities!C:C,0),0)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c r="A166" t="str">
        <f>community_projects!A166</f>
        <v>Gelderland</v>
      </c>
      <c r="B166" t="str">
        <f>community_projects!B166</f>
        <v>Achterhoek</v>
      </c>
      <c r="C166" t="str">
        <f>community_projects!C166</f>
        <v>Bronckhorst</v>
      </c>
      <c r="D166" t="str" cm="1">
        <f t="array" ref="D166">INDEX(municipalities!B:B, MATCH(EC_projects!C166,municipalities!C:C,0),0)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c r="A167" t="str">
        <f>community_projects!A167</f>
        <v>Gelderland</v>
      </c>
      <c r="B167" t="str">
        <f>community_projects!B167</f>
        <v>Achterhoek</v>
      </c>
      <c r="C167" t="str">
        <f>community_projects!C167</f>
        <v>Bronckhorst</v>
      </c>
      <c r="D167" t="str" cm="1">
        <f t="array" ref="D167">INDEX(municipalities!B:B, MATCH(EC_projects!C167,municipalities!C:C,0),0)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c r="A168" t="str">
        <f>community_projects!A168</f>
        <v>Gelderland</v>
      </c>
      <c r="B168" t="str">
        <f>community_projects!B168</f>
        <v>Achterhoek</v>
      </c>
      <c r="C168" t="str">
        <f>community_projects!C168</f>
        <v>Bronckhorst</v>
      </c>
      <c r="D168" t="str" cm="1">
        <f t="array" ref="D168">INDEX(municipalities!B:B, MATCH(EC_projects!C168,municipalities!C:C,0),0)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c r="A169" t="str">
        <f>community_projects!A169</f>
        <v>Gelderland</v>
      </c>
      <c r="B169" t="str">
        <f>community_projects!B169</f>
        <v>Achterhoek</v>
      </c>
      <c r="C169" t="str">
        <f>community_projects!C169</f>
        <v>Bronckhorst</v>
      </c>
      <c r="D169" t="str" cm="1">
        <f t="array" ref="D169">INDEX(municipalities!B:B, MATCH(EC_projects!C169,municipalities!C:C,0),0)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c r="A170" t="str">
        <f>community_projects!A170</f>
        <v>Gelderland</v>
      </c>
      <c r="B170" t="str">
        <f>community_projects!B170</f>
        <v>Achterhoek</v>
      </c>
      <c r="C170" t="str">
        <f>community_projects!C170</f>
        <v>Bronckhorst</v>
      </c>
      <c r="D170" t="str" cm="1">
        <f t="array" ref="D170">INDEX(municipalities!B:B, MATCH(EC_projects!C170,municipalities!C:C,0),0)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c r="A171" t="str">
        <f>community_projects!A171</f>
        <v>Gelderland</v>
      </c>
      <c r="B171" t="str">
        <f>community_projects!B171</f>
        <v>Achterhoek</v>
      </c>
      <c r="C171" t="str">
        <f>community_projects!C171</f>
        <v>Bronckhorst</v>
      </c>
      <c r="D171" t="str" cm="1">
        <f t="array" ref="D171">INDEX(municipalities!B:B, MATCH(EC_projects!C171,municipalities!C:C,0),0)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c r="A172" t="str">
        <f>community_projects!A172</f>
        <v>Gelderland</v>
      </c>
      <c r="B172" t="str">
        <f>community_projects!B172</f>
        <v>Achterhoek</v>
      </c>
      <c r="C172" t="str">
        <f>community_projects!C172</f>
        <v>Bronckhorst</v>
      </c>
      <c r="D172" t="str" cm="1">
        <f t="array" ref="D172">INDEX(municipalities!B:B, MATCH(EC_projects!C172,municipalities!C:C,0),0)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c r="A173" t="str">
        <f>community_projects!A173</f>
        <v>Gelderland</v>
      </c>
      <c r="B173" t="str">
        <f>community_projects!B173</f>
        <v>Cleantech regio</v>
      </c>
      <c r="C173" t="str">
        <f>community_projects!C173</f>
        <v>Brummen</v>
      </c>
      <c r="D173" t="str" cm="1">
        <f t="array" ref="D173">INDEX(municipalities!B:B, MATCH(EC_projects!C173,municipalities!C:C,0),0)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c r="A174" t="str">
        <f>community_projects!A174</f>
        <v>Gelderland</v>
      </c>
      <c r="B174" t="str">
        <f>community_projects!B174</f>
        <v>Cleantech regio</v>
      </c>
      <c r="C174" t="str">
        <f>community_projects!C174</f>
        <v>Brummen</v>
      </c>
      <c r="D174" t="str" cm="1">
        <f t="array" ref="D174">INDEX(municipalities!B:B, MATCH(EC_projects!C174,municipalities!C:C,0),0)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c r="A175" t="str">
        <f>community_projects!A175</f>
        <v>Gelderland</v>
      </c>
      <c r="B175" t="str">
        <f>community_projects!B175</f>
        <v>Rivierenland</v>
      </c>
      <c r="C175" t="str">
        <f>community_projects!C175</f>
        <v>Buren</v>
      </c>
      <c r="D175" t="str" cm="1">
        <f t="array" ref="D175">INDEX(municipalities!B:B, MATCH(EC_projects!C175,municipalities!C:C,0),0)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c r="A176" t="str">
        <f>community_projects!A176</f>
        <v>Gelderland</v>
      </c>
      <c r="B176" t="str">
        <f>community_projects!B176</f>
        <v>Rivierenland</v>
      </c>
      <c r="C176" t="str">
        <f>community_projects!C176</f>
        <v>Buren</v>
      </c>
      <c r="D176" t="str" cm="1">
        <f t="array" ref="D176">INDEX(municipalities!B:B, MATCH(EC_projects!C176,municipalities!C:C,0),0)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c r="A177" t="str">
        <f>community_projects!A177</f>
        <v>Gelderland</v>
      </c>
      <c r="B177" t="str">
        <f>community_projects!B177</f>
        <v>Rivierenland</v>
      </c>
      <c r="C177" t="str">
        <f>community_projects!C177</f>
        <v>Buren</v>
      </c>
      <c r="D177" t="str" cm="1">
        <f t="array" ref="D177">INDEX(municipalities!B:B, MATCH(EC_projects!C177,municipalities!C:C,0),0)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c r="A178" t="str">
        <f>community_projects!A178</f>
        <v>Gelderland</v>
      </c>
      <c r="B178" t="str">
        <f>community_projects!B178</f>
        <v>Rivierenland</v>
      </c>
      <c r="C178" t="str">
        <f>community_projects!C178</f>
        <v>Culemborg</v>
      </c>
      <c r="D178" t="str" cm="1">
        <f t="array" ref="D178">INDEX(municipalities!B:B, MATCH(EC_projects!C178,municipalities!C:C,0),0)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c r="A179" t="str">
        <f>community_projects!A179</f>
        <v>Gelderland</v>
      </c>
      <c r="B179" t="str">
        <f>community_projects!B179</f>
        <v>Rivierenland</v>
      </c>
      <c r="C179" t="str">
        <f>community_projects!C179</f>
        <v>Culemborg</v>
      </c>
      <c r="D179" t="str" cm="1">
        <f t="array" ref="D179">INDEX(municipalities!B:B, MATCH(EC_projects!C179,municipalities!C:C,0),0)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c r="A180" t="str">
        <f>community_projects!A180</f>
        <v>Gelderland</v>
      </c>
      <c r="B180" t="str">
        <f>community_projects!B180</f>
        <v>Rivierenland</v>
      </c>
      <c r="C180" t="str">
        <f>community_projects!C180</f>
        <v>Culemborg</v>
      </c>
      <c r="D180" t="str" cm="1">
        <f t="array" ref="D180">INDEX(municipalities!B:B, MATCH(EC_projects!C180,municipalities!C:C,0),0)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c r="A181" t="str">
        <f>community_projects!A181</f>
        <v>Gelderland</v>
      </c>
      <c r="B181" t="str">
        <f>community_projects!B181</f>
        <v>Rivierenland</v>
      </c>
      <c r="C181" t="str">
        <f>community_projects!C181</f>
        <v>Culemborg</v>
      </c>
      <c r="D181" t="str" cm="1">
        <f t="array" ref="D181">INDEX(municipalities!B:B, MATCH(EC_projects!C181,municipalities!C:C,0),0)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c r="A182" t="str">
        <f>community_projects!A182</f>
        <v>Gelderland</v>
      </c>
      <c r="B182" t="str">
        <f>community_projects!B182</f>
        <v>Arnhem/ Nijmegen</v>
      </c>
      <c r="C182" t="str">
        <f>community_projects!C182</f>
        <v>Doesburg</v>
      </c>
      <c r="D182" t="str" cm="1">
        <f t="array" ref="D182">INDEX(municipalities!B:B, MATCH(EC_projects!C182,municipalities!C:C,0),0)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c r="A183" t="str">
        <f>community_projects!A183</f>
        <v>Gelderland</v>
      </c>
      <c r="B183" t="str">
        <f>community_projects!B183</f>
        <v>Arnhem/ Nijmegen</v>
      </c>
      <c r="C183" t="str">
        <f>community_projects!C183</f>
        <v>Doesburg</v>
      </c>
      <c r="D183" t="str" cm="1">
        <f t="array" ref="D183">INDEX(municipalities!B:B, MATCH(EC_projects!C183,municipalities!C:C,0),0)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c r="A184" t="str">
        <f>community_projects!A184</f>
        <v>Gelderland</v>
      </c>
      <c r="B184" t="str">
        <f>community_projects!B184</f>
        <v>Arnhem/ Nijmegen</v>
      </c>
      <c r="C184" t="str">
        <f>community_projects!C184</f>
        <v>Doesburg</v>
      </c>
      <c r="D184" t="str" cm="1">
        <f t="array" ref="D184">INDEX(municipalities!B:B, MATCH(EC_projects!C184,municipalities!C:C,0),0)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c r="A185" t="str">
        <f>community_projects!A185</f>
        <v>Gelderland</v>
      </c>
      <c r="B185" t="str">
        <f>community_projects!B185</f>
        <v>Arnhem/ Nijmegen</v>
      </c>
      <c r="C185" t="str">
        <f>community_projects!C185</f>
        <v>Doesburg</v>
      </c>
      <c r="D185" t="str" cm="1">
        <f t="array" ref="D185">INDEX(municipalities!B:B, MATCH(EC_projects!C185,municipalities!C:C,0),0)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c r="A186" t="str">
        <f>community_projects!A186</f>
        <v>Gelderland</v>
      </c>
      <c r="B186" t="str">
        <f>community_projects!B186</f>
        <v>Achterhoek</v>
      </c>
      <c r="C186" t="str">
        <f>community_projects!C186</f>
        <v>Doetinchem</v>
      </c>
      <c r="D186" t="str" cm="1">
        <f t="array" ref="D186">INDEX(municipalities!B:B, MATCH(EC_projects!C186,municipalities!C:C,0),0)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c r="A187" t="str">
        <f>community_projects!A187</f>
        <v>Gelderland</v>
      </c>
      <c r="B187" t="str">
        <f>community_projects!B187</f>
        <v>Arnhem/ Nijmegen</v>
      </c>
      <c r="C187" t="str">
        <f>community_projects!C187</f>
        <v>Druten</v>
      </c>
      <c r="D187" t="str" cm="1">
        <f t="array" ref="D187">INDEX(municipalities!B:B, MATCH(EC_projects!C187,municipalities!C:C,0),0)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c r="A188" t="str">
        <f>community_projects!A188</f>
        <v>Gelderland</v>
      </c>
      <c r="B188" t="str">
        <f>community_projects!B188</f>
        <v>Food Valley</v>
      </c>
      <c r="C188" t="str">
        <f>community_projects!C188</f>
        <v>Ede</v>
      </c>
      <c r="D188" t="str" cm="1">
        <f t="array" ref="D188">INDEX(municipalities!B:B, MATCH(EC_projects!C188,municipalities!C:C,0),0)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c r="A189" t="str">
        <f>community_projects!A189</f>
        <v>Gelderland</v>
      </c>
      <c r="B189" t="str">
        <f>community_projects!B189</f>
        <v>Food Valley</v>
      </c>
      <c r="C189" t="str">
        <f>community_projects!C189</f>
        <v>Ede</v>
      </c>
      <c r="D189" t="str" cm="1">
        <f t="array" ref="D189">INDEX(municipalities!B:B, MATCH(EC_projects!C189,municipalities!C:C,0),0)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c r="A190" t="str">
        <f>community_projects!A190</f>
        <v>Gelderland</v>
      </c>
      <c r="B190" t="str">
        <f>community_projects!B190</f>
        <v>Food Valley</v>
      </c>
      <c r="C190" t="str">
        <f>community_projects!C190</f>
        <v>Ede</v>
      </c>
      <c r="D190" t="str" cm="1">
        <f t="array" ref="D190">INDEX(municipalities!B:B, MATCH(EC_projects!C190,municipalities!C:C,0),0)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c r="A191" t="str">
        <f>community_projects!A191</f>
        <v>Gelderland</v>
      </c>
      <c r="B191" t="str">
        <f>community_projects!B191</f>
        <v>Food Valley</v>
      </c>
      <c r="C191" t="str">
        <f>community_projects!C191</f>
        <v>Ede</v>
      </c>
      <c r="D191" t="str" cm="1">
        <f t="array" ref="D191">INDEX(municipalities!B:B, MATCH(EC_projects!C191,municipalities!C:C,0),0)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c r="A192" t="str">
        <f>community_projects!A192</f>
        <v>Gelderland</v>
      </c>
      <c r="B192" t="str">
        <f>community_projects!B192</f>
        <v>Food Valley</v>
      </c>
      <c r="C192" t="str">
        <f>community_projects!C192</f>
        <v>Ede</v>
      </c>
      <c r="D192" t="str" cm="1">
        <f t="array" ref="D192">INDEX(municipalities!B:B, MATCH(EC_projects!C192,municipalities!C:C,0),0)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c r="A193" t="str">
        <f>community_projects!A193</f>
        <v>Gelderland</v>
      </c>
      <c r="B193" t="str">
        <f>community_projects!B193</f>
        <v>Food Valley</v>
      </c>
      <c r="C193" t="str">
        <f>community_projects!C193</f>
        <v>Ede</v>
      </c>
      <c r="D193" t="str" cm="1">
        <f t="array" ref="D193">INDEX(municipalities!B:B, MATCH(EC_projects!C193,municipalities!C:C,0),0)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c r="A194" t="str">
        <f>community_projects!A194</f>
        <v>Gelderland</v>
      </c>
      <c r="B194" t="str">
        <f>community_projects!B194</f>
        <v>Noord-Veluwe</v>
      </c>
      <c r="C194" t="str">
        <f>community_projects!C194</f>
        <v>Elburg</v>
      </c>
      <c r="D194" t="str" cm="1">
        <f t="array" ref="D194">INDEX(municipalities!B:B, MATCH(EC_projects!C194,municipalities!C:C,0),0)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c r="A195" t="str">
        <f>community_projects!A195</f>
        <v>Gelderland</v>
      </c>
      <c r="B195" t="str">
        <f>community_projects!B195</f>
        <v>Noord-Veluwe</v>
      </c>
      <c r="C195" t="str">
        <f>community_projects!C195</f>
        <v>Epe</v>
      </c>
      <c r="D195" t="str" cm="1">
        <f t="array" ref="D195">INDEX(municipalities!B:B, MATCH(EC_projects!C195,municipalities!C:C,0),0)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c r="A196" t="str">
        <f>community_projects!A196</f>
        <v>Gelderland</v>
      </c>
      <c r="B196" t="str">
        <f>community_projects!B196</f>
        <v>Noord-Veluwe</v>
      </c>
      <c r="C196" t="str">
        <f>community_projects!C196</f>
        <v>Epe</v>
      </c>
      <c r="D196" t="str" cm="1">
        <f t="array" ref="D196">INDEX(municipalities!B:B, MATCH(EC_projects!C196,municipalities!C:C,0),0)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c r="A197" t="str">
        <f>community_projects!A197</f>
        <v>Gelderland</v>
      </c>
      <c r="B197" t="str">
        <f>community_projects!B197</f>
        <v>Noord-Veluwe</v>
      </c>
      <c r="C197" t="str">
        <f>community_projects!C197</f>
        <v>Ermelo</v>
      </c>
      <c r="D197" t="str" cm="1">
        <f t="array" ref="D197">INDEX(municipalities!B:B, MATCH(EC_projects!C197,municipalities!C:C,0),0)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c r="A198" t="str">
        <f>community_projects!A198</f>
        <v>Gelderland</v>
      </c>
      <c r="B198" t="str">
        <f>community_projects!B198</f>
        <v>Noord-Veluwe</v>
      </c>
      <c r="C198" t="str">
        <f>community_projects!C198</f>
        <v>Ermelo</v>
      </c>
      <c r="D198" t="str" cm="1">
        <f t="array" ref="D198">INDEX(municipalities!B:B, MATCH(EC_projects!C198,municipalities!C:C,0),0)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c r="A199" t="str">
        <f>community_projects!A199</f>
        <v>Gelderland</v>
      </c>
      <c r="B199" t="str">
        <f>community_projects!B199</f>
        <v>Rivierenland</v>
      </c>
      <c r="C199" t="str">
        <f>community_projects!C199</f>
        <v>Geldermalsen</v>
      </c>
      <c r="D199" t="e" cm="1">
        <f t="array" ref="D199">INDEX(municipalities!B:B, MATCH(EC_projects!C199,municipalities!C:C,0),0)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c r="A200" t="str">
        <f>community_projects!A200</f>
        <v>Gelderland</v>
      </c>
      <c r="B200" t="str">
        <f>community_projects!B200</f>
        <v>Noord-Veluwe</v>
      </c>
      <c r="C200" t="str">
        <f>community_projects!C200</f>
        <v>Harderwijk</v>
      </c>
      <c r="D200" t="str" cm="1">
        <f t="array" ref="D200">INDEX(municipalities!B:B, MATCH(EC_projects!C200,municipalities!C:C,0),0)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c r="A201" t="str">
        <f>community_projects!A201</f>
        <v>Gelderland</v>
      </c>
      <c r="B201" t="str">
        <f>community_projects!B201</f>
        <v>Noord-Veluwe</v>
      </c>
      <c r="C201" t="str">
        <f>community_projects!C201</f>
        <v>Harderwijk</v>
      </c>
      <c r="D201" t="str" cm="1">
        <f t="array" ref="D201">INDEX(municipalities!B:B, MATCH(EC_projects!C201,municipalities!C:C,0),0)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c r="A202" t="str">
        <f>community_projects!A202</f>
        <v>Gelderland</v>
      </c>
      <c r="B202" t="str">
        <f>community_projects!B202</f>
        <v>Noord-Veluwe</v>
      </c>
      <c r="C202" t="str">
        <f>community_projects!C202</f>
        <v>Harderwijk</v>
      </c>
      <c r="D202" t="str" cm="1">
        <f t="array" ref="D202">INDEX(municipalities!B:B, MATCH(EC_projects!C202,municipalities!C:C,0),0)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c r="A203" t="str">
        <f>community_projects!A203</f>
        <v>Gelderland</v>
      </c>
      <c r="B203" t="str">
        <f>community_projects!B203</f>
        <v>Noord-Veluwe</v>
      </c>
      <c r="C203" t="str">
        <f>community_projects!C203</f>
        <v>Harderwijk</v>
      </c>
      <c r="D203" t="str" cm="1">
        <f t="array" ref="D203">INDEX(municipalities!B:B, MATCH(EC_projects!C203,municipalities!C:C,0),0)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c r="A204" t="str">
        <f>community_projects!A204</f>
        <v>Gelderland</v>
      </c>
      <c r="B204" t="str">
        <f>community_projects!B204</f>
        <v>Noord-Veluwe</v>
      </c>
      <c r="C204" t="str">
        <f>community_projects!C204</f>
        <v>Harderwijk</v>
      </c>
      <c r="D204" t="str" cm="1">
        <f t="array" ref="D204">INDEX(municipalities!B:B, MATCH(EC_projects!C204,municipalities!C:C,0),0)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c r="A205" t="str">
        <f>community_projects!A205</f>
        <v>Gelderland</v>
      </c>
      <c r="B205" t="str">
        <f>community_projects!B205</f>
        <v>Noord-Veluwe</v>
      </c>
      <c r="C205" t="str">
        <f>community_projects!C205</f>
        <v>Hattem</v>
      </c>
      <c r="D205" t="str" cm="1">
        <f t="array" ref="D205">INDEX(municipalities!B:B, MATCH(EC_projects!C205,municipalities!C:C,0),0)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c r="A206" t="str">
        <f>community_projects!A206</f>
        <v>Gelderland</v>
      </c>
      <c r="B206" t="str">
        <f>community_projects!B206</f>
        <v>Noord-Veluwe</v>
      </c>
      <c r="C206" t="str">
        <f>community_projects!C206</f>
        <v>Hattem</v>
      </c>
      <c r="D206" t="str" cm="1">
        <f t="array" ref="D206">INDEX(municipalities!B:B, MATCH(EC_projects!C206,municipalities!C:C,0),0)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c r="A207" t="str">
        <f>community_projects!A207</f>
        <v>Gelderland</v>
      </c>
      <c r="B207" t="str">
        <f>community_projects!B207</f>
        <v>Noord-Veluwe</v>
      </c>
      <c r="C207" t="str">
        <f>community_projects!C207</f>
        <v>Hattem</v>
      </c>
      <c r="D207" t="str" cm="1">
        <f t="array" ref="D207">INDEX(municipalities!B:B, MATCH(EC_projects!C207,municipalities!C:C,0),0)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c r="A208" t="str">
        <f>community_projects!A208</f>
        <v>Gelderland</v>
      </c>
      <c r="B208" t="str">
        <f>community_projects!B208</f>
        <v>Noord-Veluwe</v>
      </c>
      <c r="C208" t="str">
        <f>community_projects!C208</f>
        <v>Hattem</v>
      </c>
      <c r="D208" t="str" cm="1">
        <f t="array" ref="D208">INDEX(municipalities!B:B, MATCH(EC_projects!C208,municipalities!C:C,0),0)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c r="A209" t="str">
        <f>community_projects!A209</f>
        <v>Gelderland</v>
      </c>
      <c r="B209" t="str">
        <f>community_projects!B209</f>
        <v>Noord-Veluwe</v>
      </c>
      <c r="C209" t="str">
        <f>community_projects!C209</f>
        <v>Hattem</v>
      </c>
      <c r="D209" t="str" cm="1">
        <f t="array" ref="D209">INDEX(municipalities!B:B, MATCH(EC_projects!C209,municipalities!C:C,0),0)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c r="A210" t="str">
        <f>community_projects!A210</f>
        <v>Gelderland</v>
      </c>
      <c r="B210" t="str">
        <f>community_projects!B210</f>
        <v>Noord-Veluwe</v>
      </c>
      <c r="C210" t="str">
        <f>community_projects!C210</f>
        <v>Hattem</v>
      </c>
      <c r="D210" t="str" cm="1">
        <f t="array" ref="D210">INDEX(municipalities!B:B, MATCH(EC_projects!C210,municipalities!C:C,0),0)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c r="A211" t="str">
        <f>community_projects!A211</f>
        <v>Gelderland</v>
      </c>
      <c r="B211" t="str">
        <f>community_projects!B211</f>
        <v>Cleantech regio</v>
      </c>
      <c r="C211" t="str">
        <f>community_projects!C211</f>
        <v>Heerde</v>
      </c>
      <c r="D211" t="str" cm="1">
        <f t="array" ref="D211">INDEX(municipalities!B:B, MATCH(EC_projects!C211,municipalities!C:C,0),0)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c r="A212" t="str">
        <f>community_projects!A212</f>
        <v>Gelderland</v>
      </c>
      <c r="B212" t="str">
        <f>community_projects!B212</f>
        <v>Cleantech regio</v>
      </c>
      <c r="C212" t="str">
        <f>community_projects!C212</f>
        <v>Heerde</v>
      </c>
      <c r="D212" t="str" cm="1">
        <f t="array" ref="D212">INDEX(municipalities!B:B, MATCH(EC_projects!C212,municipalities!C:C,0),0)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c r="A213" t="str">
        <f>community_projects!A213</f>
        <v>Gelderland</v>
      </c>
      <c r="B213" t="str">
        <f>community_projects!B213</f>
        <v>Cleantech regio</v>
      </c>
      <c r="C213" t="str">
        <f>community_projects!C213</f>
        <v>Heerde</v>
      </c>
      <c r="D213" t="str" cm="1">
        <f t="array" ref="D213">INDEX(municipalities!B:B, MATCH(EC_projects!C213,municipalities!C:C,0),0)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c r="A214" t="str">
        <f>community_projects!A214</f>
        <v>Gelderland</v>
      </c>
      <c r="B214" t="str">
        <f>community_projects!B214</f>
        <v>Cleantech regio</v>
      </c>
      <c r="C214" t="str">
        <f>community_projects!C214</f>
        <v>Heerde</v>
      </c>
      <c r="D214" t="str" cm="1">
        <f t="array" ref="D214">INDEX(municipalities!B:B, MATCH(EC_projects!C214,municipalities!C:C,0),0)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c r="A215" t="str">
        <f>community_projects!A215</f>
        <v>Gelderland</v>
      </c>
      <c r="B215" t="str">
        <f>community_projects!B215</f>
        <v>Cleantech regio</v>
      </c>
      <c r="C215" t="str">
        <f>community_projects!C215</f>
        <v>Heerde</v>
      </c>
      <c r="D215" t="str" cm="1">
        <f t="array" ref="D215">INDEX(municipalities!B:B, MATCH(EC_projects!C215,municipalities!C:C,0),0)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c r="A216" t="str">
        <f>community_projects!A216</f>
        <v>Gelderland</v>
      </c>
      <c r="B216" t="str">
        <f>community_projects!B216</f>
        <v>Arnhem/ Nijmegen</v>
      </c>
      <c r="C216" t="str">
        <f>community_projects!C216</f>
        <v>Heumen</v>
      </c>
      <c r="D216" t="str" cm="1">
        <f t="array" ref="D216">INDEX(municipalities!B:B, MATCH(EC_projects!C216,municipalities!C:C,0),0)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c r="A217" t="str">
        <f>community_projects!A217</f>
        <v>Gelderland</v>
      </c>
      <c r="B217" t="str">
        <f>community_projects!B217</f>
        <v>Arnhem/ Nijmegen</v>
      </c>
      <c r="C217" t="str">
        <f>community_projects!C217</f>
        <v>Lingewaard</v>
      </c>
      <c r="D217" t="str" cm="1">
        <f t="array" ref="D217">INDEX(municipalities!B:B, MATCH(EC_projects!C217,municipalities!C:C,0),0)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c r="A218" t="str">
        <f>community_projects!A218</f>
        <v>Gelderland</v>
      </c>
      <c r="B218" t="str">
        <f>community_projects!B218</f>
        <v>Cleantech regio</v>
      </c>
      <c r="C218" t="str">
        <f>community_projects!C218</f>
        <v>Lochem</v>
      </c>
      <c r="D218" t="str" cm="1">
        <f t="array" ref="D218">INDEX(municipalities!B:B, MATCH(EC_projects!C218,municipalities!C:C,0),0)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c r="A219" t="str">
        <f>community_projects!A219</f>
        <v>Gelderland</v>
      </c>
      <c r="B219" t="str">
        <f>community_projects!B219</f>
        <v>Cleantech regio</v>
      </c>
      <c r="C219" t="str">
        <f>community_projects!C219</f>
        <v>Lochem</v>
      </c>
      <c r="D219" t="str" cm="1">
        <f t="array" ref="D219">INDEX(municipalities!B:B, MATCH(EC_projects!C219,municipalities!C:C,0),0)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c r="A220" t="str">
        <f>community_projects!A220</f>
        <v>Gelderland</v>
      </c>
      <c r="B220" t="str">
        <f>community_projects!B220</f>
        <v>Cleantech regio</v>
      </c>
      <c r="C220" t="str">
        <f>community_projects!C220</f>
        <v>Lochem</v>
      </c>
      <c r="D220" t="str" cm="1">
        <f t="array" ref="D220">INDEX(municipalities!B:B, MATCH(EC_projects!C220,municipalities!C:C,0),0)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c r="A221" t="str">
        <f>community_projects!A221</f>
        <v>Gelderland</v>
      </c>
      <c r="B221" t="str">
        <f>community_projects!B221</f>
        <v>Cleantech regio</v>
      </c>
      <c r="C221" t="str">
        <f>community_projects!C221</f>
        <v>Lochem</v>
      </c>
      <c r="D221" t="str" cm="1">
        <f t="array" ref="D221">INDEX(municipalities!B:B, MATCH(EC_projects!C221,municipalities!C:C,0),0)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c r="A222" t="str">
        <f>community_projects!A222</f>
        <v>Gelderland</v>
      </c>
      <c r="B222" t="str">
        <f>community_projects!B222</f>
        <v>Cleantech regio</v>
      </c>
      <c r="C222" t="str">
        <f>community_projects!C222</f>
        <v>Lochem</v>
      </c>
      <c r="D222" t="str" cm="1">
        <f t="array" ref="D222">INDEX(municipalities!B:B, MATCH(EC_projects!C222,municipalities!C:C,0),0)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c r="A223" t="str">
        <f>community_projects!A223</f>
        <v>Gelderland</v>
      </c>
      <c r="B223" t="str">
        <f>community_projects!B223</f>
        <v>Cleantech regio</v>
      </c>
      <c r="C223" t="str">
        <f>community_projects!C223</f>
        <v>Lochem</v>
      </c>
      <c r="D223" t="str" cm="1">
        <f t="array" ref="D223">INDEX(municipalities!B:B, MATCH(EC_projects!C223,municipalities!C:C,0),0)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c r="A224" t="str">
        <f>community_projects!A224</f>
        <v>Gelderland</v>
      </c>
      <c r="B224" t="str">
        <f>community_projects!B224</f>
        <v>Cleantech regio</v>
      </c>
      <c r="C224" t="str">
        <f>community_projects!C224</f>
        <v>Lochem</v>
      </c>
      <c r="D224" t="str" cm="1">
        <f t="array" ref="D224">INDEX(municipalities!B:B, MATCH(EC_projects!C224,municipalities!C:C,0),0)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c r="A225" t="str">
        <f>community_projects!A225</f>
        <v>Gelderland</v>
      </c>
      <c r="B225" t="str">
        <f>community_projects!B225</f>
        <v>Cleantech regio</v>
      </c>
      <c r="C225" t="str">
        <f>community_projects!C225</f>
        <v>Lochem</v>
      </c>
      <c r="D225" t="str" cm="1">
        <f t="array" ref="D225">INDEX(municipalities!B:B, MATCH(EC_projects!C225,municipalities!C:C,0),0)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c r="A226" t="str">
        <f>community_projects!A226</f>
        <v>Gelderland</v>
      </c>
      <c r="B226" t="str">
        <f>community_projects!B226</f>
        <v>Cleantech regio</v>
      </c>
      <c r="C226" t="str">
        <f>community_projects!C226</f>
        <v>Lochem</v>
      </c>
      <c r="D226" t="str" cm="1">
        <f t="array" ref="D226">INDEX(municipalities!B:B, MATCH(EC_projects!C226,municipalities!C:C,0),0)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c r="A227" t="str">
        <f>community_projects!A227</f>
        <v>Gelderland</v>
      </c>
      <c r="B227" t="str">
        <f>community_projects!B227</f>
        <v>Cleantech regio</v>
      </c>
      <c r="C227" t="str">
        <f>community_projects!C227</f>
        <v>Lochem</v>
      </c>
      <c r="D227" t="str" cm="1">
        <f t="array" ref="D227">INDEX(municipalities!B:B, MATCH(EC_projects!C227,municipalities!C:C,0),0)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c r="A228" t="str">
        <f>community_projects!A228</f>
        <v>Gelderland</v>
      </c>
      <c r="B228" t="str">
        <f>community_projects!B228</f>
        <v>Cleantech regio</v>
      </c>
      <c r="C228" t="str">
        <f>community_projects!C228</f>
        <v>Lochem</v>
      </c>
      <c r="D228" t="str" cm="1">
        <f t="array" ref="D228">INDEX(municipalities!B:B, MATCH(EC_projects!C228,municipalities!C:C,0),0)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c r="A229" t="str">
        <f>community_projects!A229</f>
        <v>Gelderland</v>
      </c>
      <c r="B229" t="str">
        <f>community_projects!B229</f>
        <v>Rivierenland</v>
      </c>
      <c r="C229" t="str">
        <f>community_projects!C229</f>
        <v>Maasdriel</v>
      </c>
      <c r="D229" t="str" cm="1">
        <f t="array" ref="D229">INDEX(municipalities!B:B, MATCH(EC_projects!C229,municipalities!C:C,0),0)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c r="A230" t="str">
        <f>community_projects!A230</f>
        <v>Gelderland</v>
      </c>
      <c r="B230" t="str">
        <f>community_projects!B230</f>
        <v>Rivierenland</v>
      </c>
      <c r="C230" t="str">
        <f>community_projects!C230</f>
        <v>Maasdriel</v>
      </c>
      <c r="D230" t="str" cm="1">
        <f t="array" ref="D230">INDEX(municipalities!B:B, MATCH(EC_projects!C230,municipalities!C:C,0),0)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c r="A231" t="str">
        <f>community_projects!A231</f>
        <v>Gelderland</v>
      </c>
      <c r="B231" t="str">
        <f>community_projects!B231</f>
        <v>Achterhoek</v>
      </c>
      <c r="C231" t="str">
        <f>community_projects!C231</f>
        <v>Montferland</v>
      </c>
      <c r="D231" t="str" cm="1">
        <f t="array" ref="D231">INDEX(municipalities!B:B, MATCH(EC_projects!C231,municipalities!C:C,0),0)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c r="A232" t="str">
        <f>community_projects!A232</f>
        <v>Gelderland</v>
      </c>
      <c r="B232" t="str">
        <f>community_projects!B232</f>
        <v>Achterhoek</v>
      </c>
      <c r="C232" t="str">
        <f>community_projects!C232</f>
        <v>Montferland</v>
      </c>
      <c r="D232" t="str" cm="1">
        <f t="array" ref="D232">INDEX(municipalities!B:B, MATCH(EC_projects!C232,municipalities!C:C,0),0)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c r="A233" t="str">
        <f>community_projects!A233</f>
        <v>Gelderland</v>
      </c>
      <c r="B233" t="str">
        <f>community_projects!B233</f>
        <v>Achterhoek</v>
      </c>
      <c r="C233" t="str">
        <f>community_projects!C233</f>
        <v>Montferland</v>
      </c>
      <c r="D233" t="str" cm="1">
        <f t="array" ref="D233">INDEX(municipalities!B:B, MATCH(EC_projects!C233,municipalities!C:C,0),0)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c r="A234" t="str">
        <f>community_projects!A234</f>
        <v>Gelderland</v>
      </c>
      <c r="B234" t="str">
        <f>community_projects!B234</f>
        <v>Achterhoek</v>
      </c>
      <c r="C234" t="str">
        <f>community_projects!C234</f>
        <v>Montferland</v>
      </c>
      <c r="D234" t="str" cm="1">
        <f t="array" ref="D234">INDEX(municipalities!B:B, MATCH(EC_projects!C234,municipalities!C:C,0),0)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c r="A235" t="str">
        <f>community_projects!A235</f>
        <v>Gelderland</v>
      </c>
      <c r="B235" t="str">
        <f>community_projects!B235</f>
        <v>Rivierenland</v>
      </c>
      <c r="C235" t="str">
        <f>community_projects!C235</f>
        <v>Neder-Betuwe</v>
      </c>
      <c r="D235" t="str" cm="1">
        <f t="array" ref="D235">INDEX(municipalities!B:B, MATCH(EC_projects!C235,municipalities!C:C,0),0)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c r="A236" t="str">
        <f>community_projects!A236</f>
        <v>Gelderland</v>
      </c>
      <c r="B236" t="str">
        <f>community_projects!B236</f>
        <v>Rivierenland</v>
      </c>
      <c r="C236" t="str">
        <f>community_projects!C236</f>
        <v>Neder-Betuwe</v>
      </c>
      <c r="D236" t="str" cm="1">
        <f t="array" ref="D236">INDEX(municipalities!B:B, MATCH(EC_projects!C236,municipalities!C:C,0),0)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c r="A237" t="str">
        <f>community_projects!A237</f>
        <v>Gelderland</v>
      </c>
      <c r="B237" t="str">
        <f>community_projects!B237</f>
        <v>Rivierenland</v>
      </c>
      <c r="C237" t="str">
        <f>community_projects!C237</f>
        <v>Neder-Betuwe</v>
      </c>
      <c r="D237" t="str" cm="1">
        <f t="array" ref="D237">INDEX(municipalities!B:B, MATCH(EC_projects!C237,municipalities!C:C,0),0)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c r="A238" t="str">
        <f>community_projects!A238</f>
        <v>Gelderland</v>
      </c>
      <c r="B238" t="str">
        <f>community_projects!B238</f>
        <v>Rivierenland</v>
      </c>
      <c r="C238" t="str">
        <f>community_projects!C238</f>
        <v>Neder-Betuwe</v>
      </c>
      <c r="D238" t="str" cm="1">
        <f t="array" ref="D238">INDEX(municipalities!B:B, MATCH(EC_projects!C238,municipalities!C:C,0),0)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c r="A239" t="str">
        <f>community_projects!A239</f>
        <v>Gelderland</v>
      </c>
      <c r="B239" t="str">
        <f>community_projects!B239</f>
        <v>Rivierenland</v>
      </c>
      <c r="C239" t="str">
        <f>community_projects!C239</f>
        <v>Neder-Betuwe</v>
      </c>
      <c r="D239" t="str" cm="1">
        <f t="array" ref="D239">INDEX(municipalities!B:B, MATCH(EC_projects!C239,municipalities!C:C,0),0)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c r="A240" t="str">
        <f>community_projects!A240</f>
        <v>Gelderland</v>
      </c>
      <c r="B240" t="str">
        <f>community_projects!B240</f>
        <v>Rivierenland</v>
      </c>
      <c r="C240" t="str">
        <f>community_projects!C240</f>
        <v>Neder-Betuwe</v>
      </c>
      <c r="D240" t="str" cm="1">
        <f t="array" ref="D240">INDEX(municipalities!B:B, MATCH(EC_projects!C240,municipalities!C:C,0),0)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c r="A241" t="str">
        <f>community_projects!A241</f>
        <v>Gelderland</v>
      </c>
      <c r="B241" t="str">
        <f>community_projects!B241</f>
        <v>Food Valley</v>
      </c>
      <c r="C241" t="str">
        <f>community_projects!C241</f>
        <v>Nijkerk</v>
      </c>
      <c r="D241" t="str" cm="1">
        <f t="array" ref="D241">INDEX(municipalities!B:B, MATCH(EC_projects!C241,municipalities!C:C,0),0)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c r="A242" t="str">
        <f>community_projects!A242</f>
        <v>Gelderland</v>
      </c>
      <c r="B242" t="str">
        <f>community_projects!B242</f>
        <v>Food Valley</v>
      </c>
      <c r="C242" t="str">
        <f>community_projects!C242</f>
        <v>Nijkerk</v>
      </c>
      <c r="D242" t="str" cm="1">
        <f t="array" ref="D242">INDEX(municipalities!B:B, MATCH(EC_projects!C242,municipalities!C:C,0),0)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c r="A243" t="str">
        <f>community_projects!A243</f>
        <v>Gelderland</v>
      </c>
      <c r="B243" t="str">
        <f>community_projects!B243</f>
        <v>Food Valley</v>
      </c>
      <c r="C243" t="str">
        <f>community_projects!C243</f>
        <v>Nijkerk</v>
      </c>
      <c r="D243" t="str" cm="1">
        <f t="array" ref="D243">INDEX(municipalities!B:B, MATCH(EC_projects!C243,municipalities!C:C,0),0)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c r="A244" t="str">
        <f>community_projects!A244</f>
        <v>Gelderland</v>
      </c>
      <c r="B244" t="str">
        <f>community_projects!B244</f>
        <v>Food Valley</v>
      </c>
      <c r="C244" t="str">
        <f>community_projects!C244</f>
        <v>Nijkerk</v>
      </c>
      <c r="D244" t="str" cm="1">
        <f t="array" ref="D244">INDEX(municipalities!B:B, MATCH(EC_projects!C244,municipalities!C:C,0),0)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c r="A245" t="str">
        <f>community_projects!A245</f>
        <v>Gelderland</v>
      </c>
      <c r="B245" t="str">
        <f>community_projects!B245</f>
        <v>Food Valley</v>
      </c>
      <c r="C245" t="str">
        <f>community_projects!C245</f>
        <v>Nijkerk</v>
      </c>
      <c r="D245" t="str" cm="1">
        <f t="array" ref="D245">INDEX(municipalities!B:B, MATCH(EC_projects!C245,municipalities!C:C,0),0)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c r="A246" t="str">
        <f>community_projects!A246</f>
        <v>Gelderland</v>
      </c>
      <c r="B246" t="str">
        <f>community_projects!B246</f>
        <v>Food Valley</v>
      </c>
      <c r="C246" t="str">
        <f>community_projects!C246</f>
        <v>Nijkerk</v>
      </c>
      <c r="D246" t="str" cm="1">
        <f t="array" ref="D246">INDEX(municipalities!B:B, MATCH(EC_projects!C246,municipalities!C:C,0),0)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c r="A247" t="str">
        <f>community_projects!A247</f>
        <v>Gelderland</v>
      </c>
      <c r="B247" t="str">
        <f>community_projects!B247</f>
        <v>Food Valley</v>
      </c>
      <c r="C247" t="str">
        <f>community_projects!C247</f>
        <v>Nijkerk</v>
      </c>
      <c r="D247" t="str" cm="1">
        <f t="array" ref="D247">INDEX(municipalities!B:B, MATCH(EC_projects!C247,municipalities!C:C,0),0)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c r="A248" t="str">
        <f>community_projects!A248</f>
        <v>Gelderland</v>
      </c>
      <c r="B248" t="str">
        <f>community_projects!B248</f>
        <v>Food Valley</v>
      </c>
      <c r="C248" t="str">
        <f>community_projects!C248</f>
        <v>Nijkerk</v>
      </c>
      <c r="D248" t="str" cm="1">
        <f t="array" ref="D248">INDEX(municipalities!B:B, MATCH(EC_projects!C248,municipalities!C:C,0),0)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c r="A249" t="str">
        <f>community_projects!A249</f>
        <v>Gelderland</v>
      </c>
      <c r="B249" t="str">
        <f>community_projects!B249</f>
        <v>Food Valley</v>
      </c>
      <c r="C249" t="str">
        <f>community_projects!C249</f>
        <v>Nijkerk</v>
      </c>
      <c r="D249" t="str" cm="1">
        <f t="array" ref="D249">INDEX(municipalities!B:B, MATCH(EC_projects!C249,municipalities!C:C,0),0)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c r="A250" t="str">
        <f>community_projects!A250</f>
        <v>Gelderland</v>
      </c>
      <c r="B250" t="str">
        <f>community_projects!B250</f>
        <v>Arnhem/ Nijmegen</v>
      </c>
      <c r="C250" t="str">
        <f>community_projects!C250</f>
        <v>Nijmegen</v>
      </c>
      <c r="D250" t="str" cm="1">
        <f t="array" ref="D250">INDEX(municipalities!B:B, MATCH(EC_projects!C250,municipalities!C:C,0),0)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c r="A251" t="str">
        <f>community_projects!A251</f>
        <v>Gelderland</v>
      </c>
      <c r="B251" t="str">
        <f>community_projects!B251</f>
        <v>Arnhem/ Nijmegen</v>
      </c>
      <c r="C251" t="str">
        <f>community_projects!C251</f>
        <v>Nijmegen</v>
      </c>
      <c r="D251" t="str" cm="1">
        <f t="array" ref="D251">INDEX(municipalities!B:B, MATCH(EC_projects!C251,municipalities!C:C,0),0)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c r="A252" t="str">
        <f>community_projects!A252</f>
        <v>Gelderland</v>
      </c>
      <c r="B252" t="str">
        <f>community_projects!B252</f>
        <v>Arnhem/ Nijmegen</v>
      </c>
      <c r="C252" t="str">
        <f>community_projects!C252</f>
        <v>Nijmegen</v>
      </c>
      <c r="D252" t="str" cm="1">
        <f t="array" ref="D252">INDEX(municipalities!B:B, MATCH(EC_projects!C252,municipalities!C:C,0),0)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c r="A253" t="str">
        <f>community_projects!A253</f>
        <v>Gelderland</v>
      </c>
      <c r="B253" t="str">
        <f>community_projects!B253</f>
        <v>Arnhem/ Nijmegen</v>
      </c>
      <c r="C253" t="str">
        <f>community_projects!C253</f>
        <v>Nijmegen</v>
      </c>
      <c r="D253" t="str" cm="1">
        <f t="array" ref="D253">INDEX(municipalities!B:B, MATCH(EC_projects!C253,municipalities!C:C,0),0)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c r="A254" t="str">
        <f>community_projects!A254</f>
        <v>Gelderland</v>
      </c>
      <c r="B254" t="str">
        <f>community_projects!B254</f>
        <v>Noord-Veluwe</v>
      </c>
      <c r="C254" t="str">
        <f>community_projects!C254</f>
        <v>Nunspeet</v>
      </c>
      <c r="D254" t="str" cm="1">
        <f t="array" ref="D254">INDEX(municipalities!B:B, MATCH(EC_projects!C254,municipalities!C:C,0),0)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c r="A255" t="str">
        <f>community_projects!A255</f>
        <v>Gelderland</v>
      </c>
      <c r="B255" t="str">
        <f>community_projects!B255</f>
        <v>Noord-Veluwe</v>
      </c>
      <c r="C255" t="str">
        <f>community_projects!C255</f>
        <v>Oldebroek</v>
      </c>
      <c r="D255" t="str" cm="1">
        <f t="array" ref="D255">INDEX(municipalities!B:B, MATCH(EC_projects!C255,municipalities!C:C,0),0)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c r="A256" t="str">
        <f>community_projects!A256</f>
        <v>Gelderland</v>
      </c>
      <c r="B256" t="str">
        <f>community_projects!B256</f>
        <v>Noord-Veluwe</v>
      </c>
      <c r="C256" t="str">
        <f>community_projects!C256</f>
        <v>Oldebroek</v>
      </c>
      <c r="D256" t="str" cm="1">
        <f t="array" ref="D256">INDEX(municipalities!B:B, MATCH(EC_projects!C256,municipalities!C:C,0),0)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c r="A257" t="str">
        <f>community_projects!A257</f>
        <v>Gelderland</v>
      </c>
      <c r="B257" t="str">
        <f>community_projects!B257</f>
        <v>Achterhoek</v>
      </c>
      <c r="C257" t="str">
        <f>community_projects!C257</f>
        <v>Oost Gelre</v>
      </c>
      <c r="D257" t="str" cm="1">
        <f t="array" ref="D257">INDEX(municipalities!B:B, MATCH(EC_projects!C257,municipalities!C:C,0),0)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c r="A258" t="str">
        <f>community_projects!A258</f>
        <v>Gelderland</v>
      </c>
      <c r="B258" t="str">
        <f>community_projects!B258</f>
        <v>Achterhoek</v>
      </c>
      <c r="C258" t="str">
        <f>community_projects!C258</f>
        <v>Oost Gelre</v>
      </c>
      <c r="D258" t="str" cm="1">
        <f t="array" ref="D258">INDEX(municipalities!B:B, MATCH(EC_projects!C258,municipalities!C:C,0),0)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c r="A259" t="str">
        <f>community_projects!A259</f>
        <v>Gelderland</v>
      </c>
      <c r="B259" t="str">
        <f>community_projects!B259</f>
        <v>Achterhoek</v>
      </c>
      <c r="C259" t="str">
        <f>community_projects!C259</f>
        <v>Oost Gelre</v>
      </c>
      <c r="D259" t="str" cm="1">
        <f t="array" ref="D259">INDEX(municipalities!B:B, MATCH(EC_projects!C259,municipalities!C:C,0),0)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c r="A260" t="str">
        <f>community_projects!A260</f>
        <v>Gelderland</v>
      </c>
      <c r="B260" t="str">
        <f>community_projects!B260</f>
        <v>Achterhoek</v>
      </c>
      <c r="C260" t="str">
        <f>community_projects!C260</f>
        <v>Oost Gelre</v>
      </c>
      <c r="D260" t="str" cm="1">
        <f t="array" ref="D260">INDEX(municipalities!B:B, MATCH(EC_projects!C260,municipalities!C:C,0),0)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c r="A261" t="str">
        <f>community_projects!A261</f>
        <v>Gelderland</v>
      </c>
      <c r="B261" t="str">
        <f>community_projects!B261</f>
        <v>Achterhoek</v>
      </c>
      <c r="C261" t="str">
        <f>community_projects!C261</f>
        <v>Oost Gelre</v>
      </c>
      <c r="D261" t="str" cm="1">
        <f t="array" ref="D261">INDEX(municipalities!B:B, MATCH(EC_projects!C261,municipalities!C:C,0),0)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c r="A262" t="str">
        <f>community_projects!A262</f>
        <v>Gelderland</v>
      </c>
      <c r="B262" t="str">
        <f>community_projects!B262</f>
        <v>Achterhoek</v>
      </c>
      <c r="C262" t="str">
        <f>community_projects!C262</f>
        <v>Oost Gelre</v>
      </c>
      <c r="D262" t="str" cm="1">
        <f t="array" ref="D262">INDEX(municipalities!B:B, MATCH(EC_projects!C262,municipalities!C:C,0),0)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c r="A263" t="str">
        <f>community_projects!A263</f>
        <v>Gelderland</v>
      </c>
      <c r="B263" t="str">
        <f>community_projects!B263</f>
        <v>Achterhoek</v>
      </c>
      <c r="C263" t="str">
        <f>community_projects!C263</f>
        <v>Oost Gelre</v>
      </c>
      <c r="D263" t="str" cm="1">
        <f t="array" ref="D263">INDEX(municipalities!B:B, MATCH(EC_projects!C263,municipalities!C:C,0),0)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c r="A264" t="str">
        <f>community_projects!A264</f>
        <v>Gelderland</v>
      </c>
      <c r="B264" t="str">
        <f>community_projects!B264</f>
        <v>Achterhoek</v>
      </c>
      <c r="C264" t="str">
        <f>community_projects!C264</f>
        <v>Oost Gelre</v>
      </c>
      <c r="D264" t="str" cm="1">
        <f t="array" ref="D264">INDEX(municipalities!B:B, MATCH(EC_projects!C264,municipalities!C:C,0),0)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c r="A265" t="str">
        <f>community_projects!A265</f>
        <v>Gelderland</v>
      </c>
      <c r="B265" t="str">
        <f>community_projects!B265</f>
        <v>Achterhoek</v>
      </c>
      <c r="C265" t="str">
        <f>community_projects!C265</f>
        <v>Oost Gelre</v>
      </c>
      <c r="D265" t="str" cm="1">
        <f t="array" ref="D265">INDEX(municipalities!B:B, MATCH(EC_projects!C265,municipalities!C:C,0),0)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c r="A266" t="str">
        <f>community_projects!A266</f>
        <v>Gelderland</v>
      </c>
      <c r="B266" t="str">
        <f>community_projects!B266</f>
        <v>Achterhoek</v>
      </c>
      <c r="C266" t="str">
        <f>community_projects!C266</f>
        <v>Oost Gelre</v>
      </c>
      <c r="D266" t="str" cm="1">
        <f t="array" ref="D266">INDEX(municipalities!B:B, MATCH(EC_projects!C266,municipalities!C:C,0),0)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c r="A267" t="str">
        <f>community_projects!A267</f>
        <v>Gelderland</v>
      </c>
      <c r="B267" t="str">
        <f>community_projects!B267</f>
        <v>Achterhoek</v>
      </c>
      <c r="C267" t="str">
        <f>community_projects!C267</f>
        <v>Oost Gelre</v>
      </c>
      <c r="D267" t="str" cm="1">
        <f t="array" ref="D267">INDEX(municipalities!B:B, MATCH(EC_projects!C267,municipalities!C:C,0),0)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c r="A268" t="str">
        <f>community_projects!A268</f>
        <v>Gelderland</v>
      </c>
      <c r="B268" t="str">
        <f>community_projects!B268</f>
        <v>Achterhoek</v>
      </c>
      <c r="C268" t="str">
        <f>community_projects!C268</f>
        <v>Oost Gelre</v>
      </c>
      <c r="D268" t="str" cm="1">
        <f t="array" ref="D268">INDEX(municipalities!B:B, MATCH(EC_projects!C268,municipalities!C:C,0),0)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c r="A269" t="str">
        <f>community_projects!A269</f>
        <v>Gelderland</v>
      </c>
      <c r="B269" t="str">
        <f>community_projects!B269</f>
        <v>Achterhoek</v>
      </c>
      <c r="C269" t="str">
        <f>community_projects!C269</f>
        <v>Oost Gelre</v>
      </c>
      <c r="D269" t="str" cm="1">
        <f t="array" ref="D269">INDEX(municipalities!B:B, MATCH(EC_projects!C269,municipalities!C:C,0),0)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c r="A270" t="str">
        <f>community_projects!A270</f>
        <v>Gelderland</v>
      </c>
      <c r="B270" t="str">
        <f>community_projects!B270</f>
        <v>Achterhoek</v>
      </c>
      <c r="C270" t="str">
        <f>community_projects!C270</f>
        <v>Oost Gelre</v>
      </c>
      <c r="D270" t="str" cm="1">
        <f t="array" ref="D270">INDEX(municipalities!B:B, MATCH(EC_projects!C270,municipalities!C:C,0),0)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c r="A271" t="str">
        <f>community_projects!A271</f>
        <v>Gelderland</v>
      </c>
      <c r="B271" t="str">
        <f>community_projects!B271</f>
        <v>Achterhoek</v>
      </c>
      <c r="C271" t="str">
        <f>community_projects!C271</f>
        <v>Oude IJsselstreek</v>
      </c>
      <c r="D271" t="str" cm="1">
        <f t="array" ref="D271">INDEX(municipalities!B:B, MATCH(EC_projects!C271,municipalities!C:C,0),0)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c r="A272" t="str">
        <f>community_projects!A272</f>
        <v>Gelderland</v>
      </c>
      <c r="B272" t="str">
        <f>community_projects!B272</f>
        <v>Achterhoek</v>
      </c>
      <c r="C272" t="str">
        <f>community_projects!C272</f>
        <v>Oude IJsselstreek</v>
      </c>
      <c r="D272" t="str" cm="1">
        <f t="array" ref="D272">INDEX(municipalities!B:B, MATCH(EC_projects!C272,municipalities!C:C,0),0)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c r="A273" t="str">
        <f>community_projects!A273</f>
        <v>Gelderland</v>
      </c>
      <c r="B273" t="str">
        <f>community_projects!B273</f>
        <v>Achterhoek</v>
      </c>
      <c r="C273" t="str">
        <f>community_projects!C273</f>
        <v>Oude IJsselstreek</v>
      </c>
      <c r="D273" t="str" cm="1">
        <f t="array" ref="D273">INDEX(municipalities!B:B, MATCH(EC_projects!C273,municipalities!C:C,0),0)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c r="A274" t="str">
        <f>community_projects!A274</f>
        <v>Gelderland</v>
      </c>
      <c r="B274" t="str">
        <f>community_projects!B274</f>
        <v>Arnhem/ Nijmegen</v>
      </c>
      <c r="C274" t="str">
        <f>community_projects!C274</f>
        <v>Overbetuwe</v>
      </c>
      <c r="D274" t="str" cm="1">
        <f t="array" ref="D274">INDEX(municipalities!B:B, MATCH(EC_projects!C274,municipalities!C:C,0),0)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c r="A275" t="str">
        <f>community_projects!A275</f>
        <v>Gelderland</v>
      </c>
      <c r="B275" t="str">
        <f>community_projects!B275</f>
        <v>Arnhem/ Nijmegen</v>
      </c>
      <c r="C275" t="str">
        <f>community_projects!C275</f>
        <v>Overbetuwe</v>
      </c>
      <c r="D275" t="str" cm="1">
        <f t="array" ref="D275">INDEX(municipalities!B:B, MATCH(EC_projects!C275,municipalities!C:C,0),0)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c r="A276" t="str">
        <f>community_projects!A276</f>
        <v>Gelderland</v>
      </c>
      <c r="B276" t="str">
        <f>community_projects!B276</f>
        <v>Arnhem/ Nijmegen</v>
      </c>
      <c r="C276" t="str">
        <f>community_projects!C276</f>
        <v>Renkum</v>
      </c>
      <c r="D276" t="str" cm="1">
        <f t="array" ref="D276">INDEX(municipalities!B:B, MATCH(EC_projects!C276,municipalities!C:C,0),0)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c r="A277" t="str">
        <f>community_projects!A277</f>
        <v>Gelderland</v>
      </c>
      <c r="B277" t="str">
        <f>community_projects!B277</f>
        <v>Food Valley</v>
      </c>
      <c r="C277" t="str">
        <f>community_projects!C277</f>
        <v>Renkum</v>
      </c>
      <c r="D277" t="str" cm="1">
        <f t="array" ref="D277">INDEX(municipalities!B:B, MATCH(EC_projects!C277,municipalities!C:C,0),0)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c r="A278" t="str">
        <f>community_projects!A278</f>
        <v>Gelderland</v>
      </c>
      <c r="B278" t="str">
        <f>community_projects!B278</f>
        <v>Arnhem/ Nijmegen</v>
      </c>
      <c r="C278" t="str">
        <f>community_projects!C278</f>
        <v>Rheden</v>
      </c>
      <c r="D278" t="str" cm="1">
        <f t="array" ref="D278">INDEX(municipalities!B:B, MATCH(EC_projects!C278,municipalities!C:C,0),0)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c r="A279" t="str">
        <f>community_projects!A279</f>
        <v>Gelderland</v>
      </c>
      <c r="B279" t="str">
        <f>community_projects!B279</f>
        <v>Arnhem/ Nijmegen</v>
      </c>
      <c r="C279" t="str">
        <f>community_projects!C279</f>
        <v>Rheden</v>
      </c>
      <c r="D279" t="str" cm="1">
        <f t="array" ref="D279">INDEX(municipalities!B:B, MATCH(EC_projects!C279,municipalities!C:C,0),0)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c r="A280" t="str">
        <f>community_projects!A280</f>
        <v>Gelderland</v>
      </c>
      <c r="B280" t="str">
        <f>community_projects!B280</f>
        <v>Rivierenland</v>
      </c>
      <c r="C280" t="str">
        <f>community_projects!C280</f>
        <v>Tiel</v>
      </c>
      <c r="D280" t="str" cm="1">
        <f t="array" ref="D280">INDEX(municipalities!B:B, MATCH(EC_projects!C280,municipalities!C:C,0),0)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c r="A281" t="str">
        <f>community_projects!A281</f>
        <v>Gelderland</v>
      </c>
      <c r="B281" t="str">
        <f>community_projects!B281</f>
        <v>Rivierenland</v>
      </c>
      <c r="C281" t="str">
        <f>community_projects!C281</f>
        <v>Tiel</v>
      </c>
      <c r="D281" t="str" cm="1">
        <f t="array" ref="D281">INDEX(municipalities!B:B, MATCH(EC_projects!C281,municipalities!C:C,0),0)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c r="A282" t="str">
        <f>community_projects!A282</f>
        <v>Gelderland</v>
      </c>
      <c r="B282" t="str">
        <f>community_projects!B282</f>
        <v>Rivierenland</v>
      </c>
      <c r="C282" t="str">
        <f>community_projects!C282</f>
        <v>Tiel</v>
      </c>
      <c r="D282" t="str" cm="1">
        <f t="array" ref="D282">INDEX(municipalities!B:B, MATCH(EC_projects!C282,municipalities!C:C,0),0)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c r="A283" t="str">
        <f>community_projects!A283</f>
        <v>Gelderland</v>
      </c>
      <c r="B283" t="str">
        <f>community_projects!B283</f>
        <v>Rivierenland</v>
      </c>
      <c r="C283" t="str">
        <f>community_projects!C283</f>
        <v>Tiel</v>
      </c>
      <c r="D283" t="str" cm="1">
        <f t="array" ref="D283">INDEX(municipalities!B:B, MATCH(EC_projects!C283,municipalities!C:C,0),0)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c r="A284" t="str">
        <f>community_projects!A284</f>
        <v>Gelderland</v>
      </c>
      <c r="B284" t="str">
        <f>community_projects!B284</f>
        <v>Rivierenland</v>
      </c>
      <c r="C284" t="str">
        <f>community_projects!C284</f>
        <v>Tiel</v>
      </c>
      <c r="D284" t="str" cm="1">
        <f t="array" ref="D284">INDEX(municipalities!B:B, MATCH(EC_projects!C284,municipalities!C:C,0),0)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c r="A285" t="str">
        <f>community_projects!A285</f>
        <v>Gelderland</v>
      </c>
      <c r="B285" t="str">
        <f>community_projects!B285</f>
        <v>Cleantech regio</v>
      </c>
      <c r="C285" t="str">
        <f>community_projects!C285</f>
        <v>Voorst</v>
      </c>
      <c r="D285" t="str" cm="1">
        <f t="array" ref="D285">INDEX(municipalities!B:B, MATCH(EC_projects!C285,municipalities!C:C,0),0)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c r="A286" t="str">
        <f>community_projects!A286</f>
        <v>Gelderland</v>
      </c>
      <c r="B286" t="str">
        <f>community_projects!B286</f>
        <v>Cleantech regio</v>
      </c>
      <c r="C286" t="str">
        <f>community_projects!C286</f>
        <v>Voorst</v>
      </c>
      <c r="D286" t="str" cm="1">
        <f t="array" ref="D286">INDEX(municipalities!B:B, MATCH(EC_projects!C286,municipalities!C:C,0),0)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c r="A287" t="str">
        <f>community_projects!A287</f>
        <v>Gelderland</v>
      </c>
      <c r="B287" t="str">
        <f>community_projects!B287</f>
        <v>Cleantech regio</v>
      </c>
      <c r="C287" t="str">
        <f>community_projects!C287</f>
        <v>Voorst</v>
      </c>
      <c r="D287" t="str" cm="1">
        <f t="array" ref="D287">INDEX(municipalities!B:B, MATCH(EC_projects!C287,municipalities!C:C,0),0)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c r="A288" t="str">
        <f>community_projects!A288</f>
        <v>Gelderland</v>
      </c>
      <c r="B288" t="str">
        <f>community_projects!B288</f>
        <v>Cleantech regio</v>
      </c>
      <c r="C288" t="str">
        <f>community_projects!C288</f>
        <v>Voorst</v>
      </c>
      <c r="D288" t="str" cm="1">
        <f t="array" ref="D288">INDEX(municipalities!B:B, MATCH(EC_projects!C288,municipalities!C:C,0),0)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c r="A289" t="str">
        <f>community_projects!A289</f>
        <v>Gelderland</v>
      </c>
      <c r="B289" t="str">
        <f>community_projects!B289</f>
        <v>Cleantech regio</v>
      </c>
      <c r="C289" t="str">
        <f>community_projects!C289</f>
        <v>Voorst</v>
      </c>
      <c r="D289" t="str" cm="1">
        <f t="array" ref="D289">INDEX(municipalities!B:B, MATCH(EC_projects!C289,municipalities!C:C,0),0)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c r="A290" t="str">
        <f>community_projects!A290</f>
        <v>Gelderland</v>
      </c>
      <c r="B290" t="str">
        <f>community_projects!B290</f>
        <v>Food Valley</v>
      </c>
      <c r="C290" t="str">
        <f>community_projects!C290</f>
        <v>Wageningen</v>
      </c>
      <c r="D290" t="str" cm="1">
        <f t="array" ref="D290">INDEX(municipalities!B:B, MATCH(EC_projects!C290,municipalities!C:C,0),0)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c r="A291" t="str">
        <f>community_projects!A291</f>
        <v>Gelderland</v>
      </c>
      <c r="B291" t="str">
        <f>community_projects!B291</f>
        <v>Food Valley</v>
      </c>
      <c r="C291" t="str">
        <f>community_projects!C291</f>
        <v>Wageningen</v>
      </c>
      <c r="D291" t="str" cm="1">
        <f t="array" ref="D291">INDEX(municipalities!B:B, MATCH(EC_projects!C291,municipalities!C:C,0),0)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c r="A292" t="str">
        <f>community_projects!A292</f>
        <v>Gelderland</v>
      </c>
      <c r="B292" t="str">
        <f>community_projects!B292</f>
        <v>Food Valley</v>
      </c>
      <c r="C292" t="str">
        <f>community_projects!C292</f>
        <v>Wageningen</v>
      </c>
      <c r="D292" t="str" cm="1">
        <f t="array" ref="D292">INDEX(municipalities!B:B, MATCH(EC_projects!C292,municipalities!C:C,0),0)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c r="A293" t="str">
        <f>community_projects!A293</f>
        <v>Gelderland</v>
      </c>
      <c r="B293" t="str">
        <f>community_projects!B293</f>
        <v>Food Valley</v>
      </c>
      <c r="C293" t="str">
        <f>community_projects!C293</f>
        <v>Wageningen</v>
      </c>
      <c r="D293" t="str" cm="1">
        <f t="array" ref="D293">INDEX(municipalities!B:B, MATCH(EC_projects!C293,municipalities!C:C,0),0)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c r="A294" t="str">
        <f>community_projects!A294</f>
        <v>Gelderland</v>
      </c>
      <c r="B294" t="str">
        <f>community_projects!B294</f>
        <v>Food Valley</v>
      </c>
      <c r="C294" t="str">
        <f>community_projects!C294</f>
        <v>Wageningen</v>
      </c>
      <c r="D294" t="str" cm="1">
        <f t="array" ref="D294">INDEX(municipalities!B:B, MATCH(EC_projects!C294,municipalities!C:C,0),0)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c r="A295" t="str">
        <f>community_projects!A295</f>
        <v>Gelderland</v>
      </c>
      <c r="B295" t="str">
        <f>community_projects!B295</f>
        <v>Rivierenland</v>
      </c>
      <c r="C295" t="str">
        <f>community_projects!C295</f>
        <v>West Betuwe</v>
      </c>
      <c r="D295" t="str" cm="1">
        <f t="array" ref="D295">INDEX(municipalities!B:B, MATCH(EC_projects!C295,municipalities!C:C,0),0)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c r="A296" t="str">
        <f>community_projects!A296</f>
        <v>Gelderland</v>
      </c>
      <c r="B296" t="str">
        <f>community_projects!B296</f>
        <v>Rivierenland</v>
      </c>
      <c r="C296" t="str">
        <f>community_projects!C296</f>
        <v>West Betuwe</v>
      </c>
      <c r="D296" t="str" cm="1">
        <f t="array" ref="D296">INDEX(municipalities!B:B, MATCH(EC_projects!C296,municipalities!C:C,0),0)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c r="A297" t="str">
        <f>community_projects!A297</f>
        <v>Gelderland</v>
      </c>
      <c r="B297" t="str">
        <f>community_projects!B297</f>
        <v>Rivierenland</v>
      </c>
      <c r="C297" t="str">
        <f>community_projects!C297</f>
        <v>West Betuwe</v>
      </c>
      <c r="D297" t="str" cm="1">
        <f t="array" ref="D297">INDEX(municipalities!B:B, MATCH(EC_projects!C297,municipalities!C:C,0),0)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c r="A298" t="str">
        <f>community_projects!A298</f>
        <v>Gelderland</v>
      </c>
      <c r="B298" t="str">
        <f>community_projects!B298</f>
        <v>Rivierenland</v>
      </c>
      <c r="C298" t="str">
        <f>community_projects!C298</f>
        <v>West Betuwe</v>
      </c>
      <c r="D298" t="str" cm="1">
        <f t="array" ref="D298">INDEX(municipalities!B:B, MATCH(EC_projects!C298,municipalities!C:C,0),0)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c r="A299" t="str">
        <f>community_projects!A299</f>
        <v>Gelderland</v>
      </c>
      <c r="B299" t="str">
        <f>community_projects!B299</f>
        <v>Rivierenland</v>
      </c>
      <c r="C299" t="str">
        <f>community_projects!C299</f>
        <v>West Maas en Waal</v>
      </c>
      <c r="D299" t="str" cm="1">
        <f t="array" ref="D299">INDEX(municipalities!B:B, MATCH(EC_projects!C299,municipalities!C:C,0),0)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c r="A300" t="str">
        <f>community_projects!A300</f>
        <v>Gelderland</v>
      </c>
      <c r="B300" t="str">
        <f>community_projects!B300</f>
        <v>Arnhem/ Nijmegen</v>
      </c>
      <c r="C300" t="str">
        <f>community_projects!C300</f>
        <v>Wijchen</v>
      </c>
      <c r="D300" t="str" cm="1">
        <f t="array" ref="D300">INDEX(municipalities!B:B, MATCH(EC_projects!C300,municipalities!C:C,0),0)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c r="A301" t="str">
        <f>community_projects!A301</f>
        <v>Gelderland</v>
      </c>
      <c r="B301" t="str">
        <f>community_projects!B301</f>
        <v>Arnhem/ Nijmegen</v>
      </c>
      <c r="C301" t="str">
        <f>community_projects!C301</f>
        <v>Wijchen</v>
      </c>
      <c r="D301" t="str" cm="1">
        <f t="array" ref="D301">INDEX(municipalities!B:B, MATCH(EC_projects!C301,municipalities!C:C,0),0)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c r="A302" t="str">
        <f>community_projects!A302</f>
        <v>Gelderland</v>
      </c>
      <c r="B302" t="str">
        <f>community_projects!B302</f>
        <v>Arnhem/ Nijmegen</v>
      </c>
      <c r="C302" t="str">
        <f>community_projects!C302</f>
        <v>Wijchen</v>
      </c>
      <c r="D302" t="str" cm="1">
        <f t="array" ref="D302">INDEX(municipalities!B:B, MATCH(EC_projects!C302,municipalities!C:C,0),0)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c r="A303" t="str">
        <f>community_projects!A303</f>
        <v>Gelderland</v>
      </c>
      <c r="B303" t="str">
        <f>community_projects!B303</f>
        <v>Arnhem/ Nijmegen</v>
      </c>
      <c r="C303" t="str">
        <f>community_projects!C303</f>
        <v>Wijchen</v>
      </c>
      <c r="D303" t="str" cm="1">
        <f t="array" ref="D303">INDEX(municipalities!B:B, MATCH(EC_projects!C303,municipalities!C:C,0),0)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c r="A304" t="str">
        <f>community_projects!A304</f>
        <v>Gelderland</v>
      </c>
      <c r="B304" t="str">
        <f>community_projects!B304</f>
        <v>Arnhem/ Nijmegen</v>
      </c>
      <c r="C304" t="str">
        <f>community_projects!C304</f>
        <v>Wijchen</v>
      </c>
      <c r="D304" t="str" cm="1">
        <f t="array" ref="D304">INDEX(municipalities!B:B, MATCH(EC_projects!C304,municipalities!C:C,0),0)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c r="A305" t="str">
        <f>community_projects!A305</f>
        <v>Gelderland</v>
      </c>
      <c r="B305" t="str">
        <f>community_projects!B305</f>
        <v>Arnhem/ Nijmegen</v>
      </c>
      <c r="C305" t="str">
        <f>community_projects!C305</f>
        <v>Wijchen</v>
      </c>
      <c r="D305" t="str" cm="1">
        <f t="array" ref="D305">INDEX(municipalities!B:B, MATCH(EC_projects!C305,municipalities!C:C,0),0)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c r="A306" t="str">
        <f>community_projects!A306</f>
        <v>Gelderland</v>
      </c>
      <c r="B306" t="str">
        <f>community_projects!B306</f>
        <v>Achterhoek</v>
      </c>
      <c r="C306" t="str">
        <f>community_projects!C306</f>
        <v>Winterswijk</v>
      </c>
      <c r="D306" t="str" cm="1">
        <f t="array" ref="D306">INDEX(municipalities!B:B, MATCH(EC_projects!C306,municipalities!C:C,0),0)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c r="A307" t="str">
        <f>community_projects!A307</f>
        <v>Gelderland</v>
      </c>
      <c r="B307" t="str">
        <f>community_projects!B307</f>
        <v>Achterhoek</v>
      </c>
      <c r="C307" t="str">
        <f>community_projects!C307</f>
        <v>Winterswijk</v>
      </c>
      <c r="D307" t="str" cm="1">
        <f t="array" ref="D307">INDEX(municipalities!B:B, MATCH(EC_projects!C307,municipalities!C:C,0),0)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c r="A308" t="str">
        <f>community_projects!A308</f>
        <v>Gelderland</v>
      </c>
      <c r="B308" t="str">
        <f>community_projects!B308</f>
        <v>Achterhoek</v>
      </c>
      <c r="C308" t="str">
        <f>community_projects!C308</f>
        <v>Winterswijk</v>
      </c>
      <c r="D308" t="str" cm="1">
        <f t="array" ref="D308">INDEX(municipalities!B:B, MATCH(EC_projects!C308,municipalities!C:C,0),0)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c r="A309" t="str">
        <f>community_projects!A309</f>
        <v>Gelderland</v>
      </c>
      <c r="B309" t="str">
        <f>community_projects!B309</f>
        <v>Achterhoek</v>
      </c>
      <c r="C309" t="str">
        <f>community_projects!C309</f>
        <v>Winterswijk</v>
      </c>
      <c r="D309" t="str" cm="1">
        <f t="array" ref="D309">INDEX(municipalities!B:B, MATCH(EC_projects!C309,municipalities!C:C,0),0)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c r="A310" t="str">
        <f>community_projects!A310</f>
        <v>Gelderland</v>
      </c>
      <c r="B310" t="str">
        <f>community_projects!B310</f>
        <v>Achterhoek</v>
      </c>
      <c r="C310" t="str">
        <f>community_projects!C310</f>
        <v>Winterswijk</v>
      </c>
      <c r="D310" t="str" cm="1">
        <f t="array" ref="D310">INDEX(municipalities!B:B, MATCH(EC_projects!C310,municipalities!C:C,0),0)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c r="A311" t="str">
        <f>community_projects!A311</f>
        <v>Gelderland</v>
      </c>
      <c r="B311" t="str">
        <f>community_projects!B311</f>
        <v>Rivierenland</v>
      </c>
      <c r="C311" t="str">
        <f>community_projects!C311</f>
        <v>Zaltbommel</v>
      </c>
      <c r="D311" t="str" cm="1">
        <f t="array" ref="D311">INDEX(municipalities!B:B, MATCH(EC_projects!C311,municipalities!C:C,0),0)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c r="A312" t="str">
        <f>community_projects!A312</f>
        <v>Gelderland</v>
      </c>
      <c r="B312" t="str">
        <f>community_projects!B312</f>
        <v>Rivierenland</v>
      </c>
      <c r="C312" t="str">
        <f>community_projects!C312</f>
        <v>Zaltbommel</v>
      </c>
      <c r="D312" t="str" cm="1">
        <f t="array" ref="D312">INDEX(municipalities!B:B, MATCH(EC_projects!C312,municipalities!C:C,0),0)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c r="A313" t="str">
        <f>community_projects!A313</f>
        <v>Gelderland</v>
      </c>
      <c r="B313" t="str">
        <f>community_projects!B313</f>
        <v>Arnhem/ Nijmegen</v>
      </c>
      <c r="C313" t="str">
        <f>community_projects!C313</f>
        <v>Zevenaar</v>
      </c>
      <c r="D313" t="str" cm="1">
        <f t="array" ref="D313">INDEX(municipalities!B:B, MATCH(EC_projects!C313,municipalities!C:C,0),0)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c r="A314" t="str">
        <f>community_projects!A314</f>
        <v>Gelderland</v>
      </c>
      <c r="B314" t="str">
        <f>community_projects!B314</f>
        <v>Arnhem/ Nijmegen</v>
      </c>
      <c r="C314" t="str">
        <f>community_projects!C314</f>
        <v>Zevenaar</v>
      </c>
      <c r="D314" t="str" cm="1">
        <f t="array" ref="D314">INDEX(municipalities!B:B, MATCH(EC_projects!C314,municipalities!C:C,0),0)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c r="A315" t="str">
        <f>community_projects!A315</f>
        <v>Gelderland</v>
      </c>
      <c r="B315" t="str">
        <f>community_projects!B315</f>
        <v>Cleantech regio</v>
      </c>
      <c r="C315" t="str">
        <f>community_projects!C315</f>
        <v>Zutphen</v>
      </c>
      <c r="D315" t="str" cm="1">
        <f t="array" ref="D315">INDEX(municipalities!B:B, MATCH(EC_projects!C315,municipalities!C:C,0),0)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c r="A316" t="str">
        <f>community_projects!A316</f>
        <v>Gelderland</v>
      </c>
      <c r="B316" t="str">
        <f>community_projects!B316</f>
        <v>Cleantech regio</v>
      </c>
      <c r="C316" t="str">
        <f>community_projects!C316</f>
        <v>Zutphen</v>
      </c>
      <c r="D316" t="str" cm="1">
        <f t="array" ref="D316">INDEX(municipalities!B:B, MATCH(EC_projects!C316,municipalities!C:C,0),0)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c r="A317" t="str">
        <f>community_projects!A317</f>
        <v>Gelderland</v>
      </c>
      <c r="B317" t="str">
        <f>community_projects!B317</f>
        <v>Cleantech regio</v>
      </c>
      <c r="C317" t="str">
        <f>community_projects!C317</f>
        <v>Zutphen</v>
      </c>
      <c r="D317" t="str" cm="1">
        <f t="array" ref="D317">INDEX(municipalities!B:B, MATCH(EC_projects!C317,municipalities!C:C,0),0)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c r="A318" t="str">
        <f>community_projects!A318</f>
        <v>Gelderland</v>
      </c>
      <c r="B318" t="str">
        <f>community_projects!B318</f>
        <v>Cleantech regio</v>
      </c>
      <c r="C318" t="str">
        <f>community_projects!C318</f>
        <v>Zutphen</v>
      </c>
      <c r="D318" t="str" cm="1">
        <f t="array" ref="D318">INDEX(municipalities!B:B, MATCH(EC_projects!C318,municipalities!C:C,0),0)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c r="A319" t="str">
        <f>community_projects!A319</f>
        <v>Groningen</v>
      </c>
      <c r="B319" t="str">
        <f>community_projects!B319</f>
        <v>Groningen</v>
      </c>
      <c r="C319" t="str">
        <f>community_projects!C319</f>
        <v>Eemsdelta</v>
      </c>
      <c r="D319" t="str" cm="1">
        <f t="array" ref="D319">INDEX(municipalities!B:B, MATCH(EC_projects!C319,municipalities!C:C,0),0)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c r="A320" t="str">
        <f>community_projects!A320</f>
        <v>Groningen</v>
      </c>
      <c r="B320" t="str">
        <f>community_projects!B320</f>
        <v>Groningen</v>
      </c>
      <c r="C320" t="str">
        <f>community_projects!C320</f>
        <v>Eemsdelta</v>
      </c>
      <c r="D320" t="str" cm="1">
        <f t="array" ref="D320">INDEX(municipalities!B:B, MATCH(EC_projects!C320,municipalities!C:C,0),0)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c r="A321" t="str">
        <f>community_projects!A321</f>
        <v>Groningen</v>
      </c>
      <c r="B321" t="str">
        <f>community_projects!B321</f>
        <v>Groningen</v>
      </c>
      <c r="C321" t="str">
        <f>community_projects!C321</f>
        <v>Eemsdelta</v>
      </c>
      <c r="D321" t="str" cm="1">
        <f t="array" ref="D321">INDEX(municipalities!B:B, MATCH(EC_projects!C321,municipalities!C:C,0),0)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c r="A322" t="str">
        <f>community_projects!A322</f>
        <v>Groningen</v>
      </c>
      <c r="B322" t="str">
        <f>community_projects!B322</f>
        <v>Groningen</v>
      </c>
      <c r="C322" t="str">
        <f>community_projects!C322</f>
        <v>Eemsdelta</v>
      </c>
      <c r="D322" t="str" cm="1">
        <f t="array" ref="D322">INDEX(municipalities!B:B, MATCH(EC_projects!C322,municipalities!C:C,0),0)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c r="A323" t="str">
        <f>community_projects!A323</f>
        <v>Groningen</v>
      </c>
      <c r="B323" t="str">
        <f>community_projects!B323</f>
        <v>Groningen</v>
      </c>
      <c r="C323" t="str">
        <f>community_projects!C323</f>
        <v>Eemsdelta</v>
      </c>
      <c r="D323" t="str" cm="1">
        <f t="array" ref="D323">INDEX(municipalities!B:B, MATCH(EC_projects!C323,municipalities!C:C,0),0)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c r="A324" t="str">
        <f>community_projects!A324</f>
        <v>Groningen</v>
      </c>
      <c r="B324" t="str">
        <f>community_projects!B324</f>
        <v>Groningen</v>
      </c>
      <c r="C324" t="str">
        <f>community_projects!C324</f>
        <v>Groningen</v>
      </c>
      <c r="D324" t="str" cm="1">
        <f t="array" ref="D324">INDEX(municipalities!B:B, MATCH(EC_projects!C324,municipalities!C:C,0),0)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c r="A325" t="str">
        <f>community_projects!A325</f>
        <v>Groningen</v>
      </c>
      <c r="B325" t="str">
        <f>community_projects!B325</f>
        <v>Groningen</v>
      </c>
      <c r="C325" t="str">
        <f>community_projects!C325</f>
        <v>Groningen</v>
      </c>
      <c r="D325" t="str" cm="1">
        <f t="array" ref="D325">INDEX(municipalities!B:B, MATCH(EC_projects!C325,municipalities!C:C,0),0)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c r="A326" t="str">
        <f>community_projects!A326</f>
        <v>Groningen</v>
      </c>
      <c r="B326" t="str">
        <f>community_projects!B326</f>
        <v>Groningen</v>
      </c>
      <c r="C326" t="str">
        <f>community_projects!C326</f>
        <v>Groningen</v>
      </c>
      <c r="D326" t="str" cm="1">
        <f t="array" ref="D326">INDEX(municipalities!B:B, MATCH(EC_projects!C326,municipalities!C:C,0),0)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c r="A327" t="str">
        <f>community_projects!A327</f>
        <v>Groningen</v>
      </c>
      <c r="B327" t="str">
        <f>community_projects!B327</f>
        <v>Groningen</v>
      </c>
      <c r="C327" t="str">
        <f>community_projects!C327</f>
        <v>Groningen</v>
      </c>
      <c r="D327" t="str" cm="1">
        <f t="array" ref="D327">INDEX(municipalities!B:B, MATCH(EC_projects!C327,municipalities!C:C,0),0)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c r="A328" t="str">
        <f>community_projects!A328</f>
        <v>Groningen</v>
      </c>
      <c r="B328" t="str">
        <f>community_projects!B328</f>
        <v>Groningen</v>
      </c>
      <c r="C328" t="str">
        <f>community_projects!C328</f>
        <v>Groningen</v>
      </c>
      <c r="D328" t="str" cm="1">
        <f t="array" ref="D328">INDEX(municipalities!B:B, MATCH(EC_projects!C328,municipalities!C:C,0),0)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c r="A329" t="str">
        <f>community_projects!A329</f>
        <v>Groningen</v>
      </c>
      <c r="B329" t="str">
        <f>community_projects!B329</f>
        <v>Groningen</v>
      </c>
      <c r="C329" t="str">
        <f>community_projects!C329</f>
        <v>Groningen</v>
      </c>
      <c r="D329" t="str" cm="1">
        <f t="array" ref="D329">INDEX(municipalities!B:B, MATCH(EC_projects!C329,municipalities!C:C,0),0)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c r="A330" t="str">
        <f>community_projects!A330</f>
        <v>Groningen</v>
      </c>
      <c r="B330" t="str">
        <f>community_projects!B330</f>
        <v>Groningen</v>
      </c>
      <c r="C330" t="str">
        <f>community_projects!C330</f>
        <v>Groningen</v>
      </c>
      <c r="D330" t="str" cm="1">
        <f t="array" ref="D330">INDEX(municipalities!B:B, MATCH(EC_projects!C330,municipalities!C:C,0),0)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c r="A331" t="str">
        <f>community_projects!A331</f>
        <v>Groningen</v>
      </c>
      <c r="B331" t="str">
        <f>community_projects!B331</f>
        <v>Groningen</v>
      </c>
      <c r="C331" t="str">
        <f>community_projects!C331</f>
        <v>Groningen</v>
      </c>
      <c r="D331" t="str" cm="1">
        <f t="array" ref="D331">INDEX(municipalities!B:B, MATCH(EC_projects!C331,municipalities!C:C,0),0)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c r="A332" t="str">
        <f>community_projects!A332</f>
        <v>Groningen</v>
      </c>
      <c r="B332" t="str">
        <f>community_projects!B332</f>
        <v>Groningen</v>
      </c>
      <c r="C332" t="str">
        <f>community_projects!C332</f>
        <v>Groningen</v>
      </c>
      <c r="D332" t="str" cm="1">
        <f t="array" ref="D332">INDEX(municipalities!B:B, MATCH(EC_projects!C332,municipalities!C:C,0),0)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c r="A333" t="str">
        <f>community_projects!A333</f>
        <v>Groningen</v>
      </c>
      <c r="B333" t="str">
        <f>community_projects!B333</f>
        <v>Groningen</v>
      </c>
      <c r="C333" t="str">
        <f>community_projects!C333</f>
        <v>Groningen</v>
      </c>
      <c r="D333" t="str" cm="1">
        <f t="array" ref="D333">INDEX(municipalities!B:B, MATCH(EC_projects!C333,municipalities!C:C,0),0)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c r="A334" t="str">
        <f>community_projects!A334</f>
        <v>Groningen</v>
      </c>
      <c r="B334" t="str">
        <f>community_projects!B334</f>
        <v>Groningen</v>
      </c>
      <c r="C334" t="str">
        <f>community_projects!C334</f>
        <v>Groningen</v>
      </c>
      <c r="D334" t="str" cm="1">
        <f t="array" ref="D334">INDEX(municipalities!B:B, MATCH(EC_projects!C334,municipalities!C:C,0),0)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c r="A335" t="str">
        <f>community_projects!A335</f>
        <v>Groningen</v>
      </c>
      <c r="B335" t="str">
        <f>community_projects!B335</f>
        <v>Groningen</v>
      </c>
      <c r="C335" t="str">
        <f>community_projects!C335</f>
        <v>Groningen</v>
      </c>
      <c r="D335" t="str" cm="1">
        <f t="array" ref="D335">INDEX(municipalities!B:B, MATCH(EC_projects!C335,municipalities!C:C,0),0)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c r="A336" t="str">
        <f>community_projects!A336</f>
        <v>Groningen</v>
      </c>
      <c r="B336" t="str">
        <f>community_projects!B336</f>
        <v>Groningen</v>
      </c>
      <c r="C336" t="str">
        <f>community_projects!C336</f>
        <v>Groningen</v>
      </c>
      <c r="D336" t="str" cm="1">
        <f t="array" ref="D336">INDEX(municipalities!B:B, MATCH(EC_projects!C336,municipalities!C:C,0),0)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c r="A337" t="str">
        <f>community_projects!A337</f>
        <v>Groningen</v>
      </c>
      <c r="B337" t="str">
        <f>community_projects!B337</f>
        <v>Groningen</v>
      </c>
      <c r="C337" t="str">
        <f>community_projects!C337</f>
        <v>Groningen</v>
      </c>
      <c r="D337" t="str" cm="1">
        <f t="array" ref="D337">INDEX(municipalities!B:B, MATCH(EC_projects!C337,municipalities!C:C,0),0)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c r="A338" t="str">
        <f>community_projects!A338</f>
        <v>Groningen</v>
      </c>
      <c r="B338" t="str">
        <f>community_projects!B338</f>
        <v>Groningen</v>
      </c>
      <c r="C338" t="str">
        <f>community_projects!C338</f>
        <v>Groningen</v>
      </c>
      <c r="D338" t="str" cm="1">
        <f t="array" ref="D338">INDEX(municipalities!B:B, MATCH(EC_projects!C338,municipalities!C:C,0),0)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c r="A339" t="str">
        <f>community_projects!A339</f>
        <v>Groningen</v>
      </c>
      <c r="B339" t="str">
        <f>community_projects!B339</f>
        <v>Groningen</v>
      </c>
      <c r="C339" t="str">
        <f>community_projects!C339</f>
        <v>Groningen</v>
      </c>
      <c r="D339" t="str" cm="1">
        <f t="array" ref="D339">INDEX(municipalities!B:B, MATCH(EC_projects!C339,municipalities!C:C,0),0)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c r="A340" t="str">
        <f>community_projects!A340</f>
        <v>Groningen</v>
      </c>
      <c r="B340" t="str">
        <f>community_projects!B340</f>
        <v>Groningen</v>
      </c>
      <c r="C340" t="str">
        <f>community_projects!C340</f>
        <v>Groningen</v>
      </c>
      <c r="D340" t="str" cm="1">
        <f t="array" ref="D340">INDEX(municipalities!B:B, MATCH(EC_projects!C340,municipalities!C:C,0),0)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c r="A341" t="str">
        <f>community_projects!A341</f>
        <v>Groningen</v>
      </c>
      <c r="B341" t="str">
        <f>community_projects!B341</f>
        <v>Groningen</v>
      </c>
      <c r="C341" t="str">
        <f>community_projects!C341</f>
        <v>Groningen</v>
      </c>
      <c r="D341" t="str" cm="1">
        <f t="array" ref="D341">INDEX(municipalities!B:B, MATCH(EC_projects!C341,municipalities!C:C,0),0)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c r="A342" t="str">
        <f>community_projects!A342</f>
        <v>Groningen</v>
      </c>
      <c r="B342" t="str">
        <f>community_projects!B342</f>
        <v>Groningen</v>
      </c>
      <c r="C342" t="str">
        <f>community_projects!C342</f>
        <v>Groningen</v>
      </c>
      <c r="D342" t="str" cm="1">
        <f t="array" ref="D342">INDEX(municipalities!B:B, MATCH(EC_projects!C342,municipalities!C:C,0),0)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c r="A343" t="str">
        <f>community_projects!A343</f>
        <v>Groningen</v>
      </c>
      <c r="B343" t="str">
        <f>community_projects!B343</f>
        <v>Groningen</v>
      </c>
      <c r="C343" t="str">
        <f>community_projects!C343</f>
        <v>Groningen</v>
      </c>
      <c r="D343" t="str" cm="1">
        <f t="array" ref="D343">INDEX(municipalities!B:B, MATCH(EC_projects!C343,municipalities!C:C,0),0)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c r="A344" t="str">
        <f>community_projects!A344</f>
        <v>Groningen</v>
      </c>
      <c r="B344" t="str">
        <f>community_projects!B344</f>
        <v>Groningen</v>
      </c>
      <c r="C344" t="str">
        <f>community_projects!C344</f>
        <v>Groningen</v>
      </c>
      <c r="D344" t="str" cm="1">
        <f t="array" ref="D344">INDEX(municipalities!B:B, MATCH(EC_projects!C344,municipalities!C:C,0),0)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c r="A345" t="str">
        <f>community_projects!A345</f>
        <v>Groningen</v>
      </c>
      <c r="B345" t="str">
        <f>community_projects!B345</f>
        <v>Groningen</v>
      </c>
      <c r="C345" t="str">
        <f>community_projects!C345</f>
        <v>Groningen</v>
      </c>
      <c r="D345" t="str" cm="1">
        <f t="array" ref="D345">INDEX(municipalities!B:B, MATCH(EC_projects!C345,municipalities!C:C,0),0)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c r="A346" t="str">
        <f>community_projects!A346</f>
        <v>Groningen</v>
      </c>
      <c r="B346" t="str">
        <f>community_projects!B346</f>
        <v>Groningen</v>
      </c>
      <c r="C346" t="str">
        <f>community_projects!C346</f>
        <v>Groningen</v>
      </c>
      <c r="D346" t="str" cm="1">
        <f t="array" ref="D346">INDEX(municipalities!B:B, MATCH(EC_projects!C346,municipalities!C:C,0),0)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c r="A347" t="str">
        <f>community_projects!A347</f>
        <v>Groningen</v>
      </c>
      <c r="B347" t="str">
        <f>community_projects!B347</f>
        <v>Groningen</v>
      </c>
      <c r="C347" t="str">
        <f>community_projects!C347</f>
        <v>Groningen</v>
      </c>
      <c r="D347" t="str" cm="1">
        <f t="array" ref="D347">INDEX(municipalities!B:B, MATCH(EC_projects!C347,municipalities!C:C,0),0)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c r="A348" t="str">
        <f>community_projects!A348</f>
        <v>Groningen</v>
      </c>
      <c r="B348" t="str">
        <f>community_projects!B348</f>
        <v>Groningen</v>
      </c>
      <c r="C348" t="str">
        <f>community_projects!C348</f>
        <v>Groningen</v>
      </c>
      <c r="D348" t="str" cm="1">
        <f t="array" ref="D348">INDEX(municipalities!B:B, MATCH(EC_projects!C348,municipalities!C:C,0),0)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c r="A349" t="str">
        <f>community_projects!A349</f>
        <v>Groningen</v>
      </c>
      <c r="B349" t="str">
        <f>community_projects!B349</f>
        <v>Groningen</v>
      </c>
      <c r="C349" t="str">
        <f>community_projects!C349</f>
        <v>Groningen</v>
      </c>
      <c r="D349" t="str" cm="1">
        <f t="array" ref="D349">INDEX(municipalities!B:B, MATCH(EC_projects!C349,municipalities!C:C,0),0)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c r="A350" t="str">
        <f>community_projects!A350</f>
        <v>Groningen</v>
      </c>
      <c r="B350" t="str">
        <f>community_projects!B350</f>
        <v>Groningen</v>
      </c>
      <c r="C350" t="str">
        <f>community_projects!C350</f>
        <v>Groningen</v>
      </c>
      <c r="D350" t="str" cm="1">
        <f t="array" ref="D350">INDEX(municipalities!B:B, MATCH(EC_projects!C350,municipalities!C:C,0),0)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c r="A351" t="str">
        <f>community_projects!A351</f>
        <v>Groningen</v>
      </c>
      <c r="B351" t="str">
        <f>community_projects!B351</f>
        <v>Groningen</v>
      </c>
      <c r="C351" t="str">
        <f>community_projects!C351</f>
        <v>Groningen</v>
      </c>
      <c r="D351" t="str" cm="1">
        <f t="array" ref="D351">INDEX(municipalities!B:B, MATCH(EC_projects!C351,municipalities!C:C,0),0)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c r="A352" t="str">
        <f>community_projects!A352</f>
        <v>Groningen</v>
      </c>
      <c r="B352" t="str">
        <f>community_projects!B352</f>
        <v>Groningen</v>
      </c>
      <c r="C352" t="str">
        <f>community_projects!C352</f>
        <v>Het Hogeland</v>
      </c>
      <c r="D352" t="str" cm="1">
        <f t="array" ref="D352">INDEX(municipalities!B:B, MATCH(EC_projects!C352,municipalities!C:C,0),0)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c r="A353" t="str">
        <f>community_projects!A353</f>
        <v>Groningen</v>
      </c>
      <c r="B353" t="str">
        <f>community_projects!B353</f>
        <v>Groningen</v>
      </c>
      <c r="C353" t="str">
        <f>community_projects!C353</f>
        <v>Het Hogeland</v>
      </c>
      <c r="D353" t="str" cm="1">
        <f t="array" ref="D353">INDEX(municipalities!B:B, MATCH(EC_projects!C353,municipalities!C:C,0),0)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c r="A354" t="str">
        <f>community_projects!A354</f>
        <v>Groningen</v>
      </c>
      <c r="B354" t="str">
        <f>community_projects!B354</f>
        <v>Groningen</v>
      </c>
      <c r="C354" t="str">
        <f>community_projects!C354</f>
        <v>Het Hogeland</v>
      </c>
      <c r="D354" t="str" cm="1">
        <f t="array" ref="D354">INDEX(municipalities!B:B, MATCH(EC_projects!C354,municipalities!C:C,0),0)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c r="A355" t="str">
        <f>community_projects!A355</f>
        <v>Groningen</v>
      </c>
      <c r="B355" t="str">
        <f>community_projects!B355</f>
        <v>Groningen</v>
      </c>
      <c r="C355" t="str">
        <f>community_projects!C355</f>
        <v>Het Hogeland</v>
      </c>
      <c r="D355" t="str" cm="1">
        <f t="array" ref="D355">INDEX(municipalities!B:B, MATCH(EC_projects!C355,municipalities!C:C,0),0)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c r="A356" t="str">
        <f>community_projects!A356</f>
        <v>Groningen</v>
      </c>
      <c r="B356" t="str">
        <f>community_projects!B356</f>
        <v>Groningen</v>
      </c>
      <c r="C356" t="str">
        <f>community_projects!C356</f>
        <v>Het Hogeland</v>
      </c>
      <c r="D356" t="str" cm="1">
        <f t="array" ref="D356">INDEX(municipalities!B:B, MATCH(EC_projects!C356,municipalities!C:C,0),0)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c r="A357" t="str">
        <f>community_projects!A357</f>
        <v>Groningen</v>
      </c>
      <c r="B357" t="str">
        <f>community_projects!B357</f>
        <v>Groningen</v>
      </c>
      <c r="C357" t="str">
        <f>community_projects!C357</f>
        <v>Het Hogeland</v>
      </c>
      <c r="D357" t="str" cm="1">
        <f t="array" ref="D357">INDEX(municipalities!B:B, MATCH(EC_projects!C357,municipalities!C:C,0),0)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c r="A358" t="str">
        <f>community_projects!A358</f>
        <v>Groningen</v>
      </c>
      <c r="B358" t="str">
        <f>community_projects!B358</f>
        <v>Groningen</v>
      </c>
      <c r="C358" t="str">
        <f>community_projects!C358</f>
        <v>Het Hogeland</v>
      </c>
      <c r="D358" t="str" cm="1">
        <f t="array" ref="D358">INDEX(municipalities!B:B, MATCH(EC_projects!C358,municipalities!C:C,0),0)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c r="A359" t="str">
        <f>community_projects!A359</f>
        <v>Groningen</v>
      </c>
      <c r="B359" t="str">
        <f>community_projects!B359</f>
        <v>Groningen</v>
      </c>
      <c r="C359" t="str">
        <f>community_projects!C359</f>
        <v>Het Hogeland</v>
      </c>
      <c r="D359" t="str" cm="1">
        <f t="array" ref="D359">INDEX(municipalities!B:B, MATCH(EC_projects!C359,municipalities!C:C,0),0)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c r="A360" t="str">
        <f>community_projects!A360</f>
        <v>Groningen</v>
      </c>
      <c r="B360" t="str">
        <f>community_projects!B360</f>
        <v>Groningen</v>
      </c>
      <c r="C360" t="str">
        <f>community_projects!C360</f>
        <v>Het Hogeland</v>
      </c>
      <c r="D360" t="str" cm="1">
        <f t="array" ref="D360">INDEX(municipalities!B:B, MATCH(EC_projects!C360,municipalities!C:C,0),0)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c r="A361" t="str">
        <f>community_projects!A361</f>
        <v>Groningen</v>
      </c>
      <c r="B361" t="str">
        <f>community_projects!B361</f>
        <v>Groningen</v>
      </c>
      <c r="C361" t="str">
        <f>community_projects!C361</f>
        <v>Het Hogeland</v>
      </c>
      <c r="D361" t="str" cm="1">
        <f t="array" ref="D361">INDEX(municipalities!B:B, MATCH(EC_projects!C361,municipalities!C:C,0),0)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c r="A362" t="str">
        <f>community_projects!A362</f>
        <v>Groningen</v>
      </c>
      <c r="B362" t="str">
        <f>community_projects!B362</f>
        <v>Groningen</v>
      </c>
      <c r="C362" t="str">
        <f>community_projects!C362</f>
        <v>Het Hogeland</v>
      </c>
      <c r="D362" t="str" cm="1">
        <f t="array" ref="D362">INDEX(municipalities!B:B, MATCH(EC_projects!C362,municipalities!C:C,0),0)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c r="A363" t="str">
        <f>community_projects!A363</f>
        <v>Groningen</v>
      </c>
      <c r="B363" t="str">
        <f>community_projects!B363</f>
        <v>Groningen</v>
      </c>
      <c r="C363" t="str">
        <f>community_projects!C363</f>
        <v>Het Hogeland</v>
      </c>
      <c r="D363" t="str" cm="1">
        <f t="array" ref="D363">INDEX(municipalities!B:B, MATCH(EC_projects!C363,municipalities!C:C,0),0)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c r="A364" t="str">
        <f>community_projects!A364</f>
        <v>Groningen</v>
      </c>
      <c r="B364" t="str">
        <f>community_projects!B364</f>
        <v>Groningen</v>
      </c>
      <c r="C364" t="str">
        <f>community_projects!C364</f>
        <v>Het Hogeland</v>
      </c>
      <c r="D364" t="str" cm="1">
        <f t="array" ref="D364">INDEX(municipalities!B:B, MATCH(EC_projects!C364,municipalities!C:C,0),0)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c r="A365" t="str">
        <f>community_projects!A365</f>
        <v>Groningen</v>
      </c>
      <c r="B365" t="str">
        <f>community_projects!B365</f>
        <v>Groningen</v>
      </c>
      <c r="C365" t="str">
        <f>community_projects!C365</f>
        <v>Het Hogeland</v>
      </c>
      <c r="D365" t="str" cm="1">
        <f t="array" ref="D365">INDEX(municipalities!B:B, MATCH(EC_projects!C365,municipalities!C:C,0),0)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c r="A366" t="str">
        <f>community_projects!A366</f>
        <v>Groningen</v>
      </c>
      <c r="B366" t="str">
        <f>community_projects!B366</f>
        <v>Groningen</v>
      </c>
      <c r="C366" t="str">
        <f>community_projects!C366</f>
        <v>Het Hogeland</v>
      </c>
      <c r="D366" t="str" cm="1">
        <f t="array" ref="D366">INDEX(municipalities!B:B, MATCH(EC_projects!C366,municipalities!C:C,0),0)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c r="A367" t="str">
        <f>community_projects!A367</f>
        <v>Groningen</v>
      </c>
      <c r="B367" t="str">
        <f>community_projects!B367</f>
        <v>Groningen</v>
      </c>
      <c r="C367" t="str">
        <f>community_projects!C367</f>
        <v>Het Hogeland</v>
      </c>
      <c r="D367" t="str" cm="1">
        <f t="array" ref="D367">INDEX(municipalities!B:B, MATCH(EC_projects!C367,municipalities!C:C,0),0)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c r="A368" t="str">
        <f>community_projects!A368</f>
        <v>Groningen</v>
      </c>
      <c r="B368" t="str">
        <f>community_projects!B368</f>
        <v>Groningen</v>
      </c>
      <c r="C368" t="str">
        <f>community_projects!C368</f>
        <v>Het Hogeland</v>
      </c>
      <c r="D368" t="str" cm="1">
        <f t="array" ref="D368">INDEX(municipalities!B:B, MATCH(EC_projects!C368,municipalities!C:C,0),0)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c r="A369" t="str">
        <f>community_projects!A369</f>
        <v>Groningen</v>
      </c>
      <c r="B369" t="str">
        <f>community_projects!B369</f>
        <v>Groningen</v>
      </c>
      <c r="C369" t="str">
        <f>community_projects!C369</f>
        <v>Het Hogeland</v>
      </c>
      <c r="D369" t="str" cm="1">
        <f t="array" ref="D369">INDEX(municipalities!B:B, MATCH(EC_projects!C369,municipalities!C:C,0),0)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c r="A370" t="str">
        <f>community_projects!A370</f>
        <v>Groningen</v>
      </c>
      <c r="B370" t="str">
        <f>community_projects!B370</f>
        <v>Groningen</v>
      </c>
      <c r="C370" t="str">
        <f>community_projects!C370</f>
        <v>Het Hogeland</v>
      </c>
      <c r="D370" t="str" cm="1">
        <f t="array" ref="D370">INDEX(municipalities!B:B, MATCH(EC_projects!C370,municipalities!C:C,0),0)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c r="A371" t="str">
        <f>community_projects!A371</f>
        <v>Groningen</v>
      </c>
      <c r="B371" t="str">
        <f>community_projects!B371</f>
        <v>Groningen</v>
      </c>
      <c r="C371" t="str">
        <f>community_projects!C371</f>
        <v>Het Hogeland</v>
      </c>
      <c r="D371" t="str" cm="1">
        <f t="array" ref="D371">INDEX(municipalities!B:B, MATCH(EC_projects!C371,municipalities!C:C,0),0)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c r="A372" t="str">
        <f>community_projects!A372</f>
        <v>Groningen</v>
      </c>
      <c r="B372" t="str">
        <f>community_projects!B372</f>
        <v>Groningen</v>
      </c>
      <c r="C372" t="str">
        <f>community_projects!C372</f>
        <v>Het Hogeland</v>
      </c>
      <c r="D372" t="str" cm="1">
        <f t="array" ref="D372">INDEX(municipalities!B:B, MATCH(EC_projects!C372,municipalities!C:C,0),0)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c r="A373" t="str">
        <f>community_projects!A373</f>
        <v>Groningen</v>
      </c>
      <c r="B373" t="str">
        <f>community_projects!B373</f>
        <v>Groningen</v>
      </c>
      <c r="C373" t="str">
        <f>community_projects!C373</f>
        <v>Het Hogeland</v>
      </c>
      <c r="D373" t="str" cm="1">
        <f t="array" ref="D373">INDEX(municipalities!B:B, MATCH(EC_projects!C373,municipalities!C:C,0),0)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c r="A374" t="str">
        <f>community_projects!A374</f>
        <v>Groningen</v>
      </c>
      <c r="B374" t="str">
        <f>community_projects!B374</f>
        <v>Groningen</v>
      </c>
      <c r="C374" t="str">
        <f>community_projects!C374</f>
        <v>Het Hogeland</v>
      </c>
      <c r="D374" t="str" cm="1">
        <f t="array" ref="D374">INDEX(municipalities!B:B, MATCH(EC_projects!C374,municipalities!C:C,0),0)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c r="A375" t="str">
        <f>community_projects!A375</f>
        <v>Groningen</v>
      </c>
      <c r="B375" t="str">
        <f>community_projects!B375</f>
        <v>Groningen</v>
      </c>
      <c r="C375" t="str">
        <f>community_projects!C375</f>
        <v>Het Hogeland</v>
      </c>
      <c r="D375" t="str" cm="1">
        <f t="array" ref="D375">INDEX(municipalities!B:B, MATCH(EC_projects!C375,municipalities!C:C,0),0)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c r="A376" t="str">
        <f>community_projects!A376</f>
        <v>Groningen</v>
      </c>
      <c r="B376" t="str">
        <f>community_projects!B376</f>
        <v>Groningen</v>
      </c>
      <c r="C376" t="str">
        <f>community_projects!C376</f>
        <v>Eemsdelta</v>
      </c>
      <c r="D376" t="str" cm="1">
        <f t="array" ref="D376">INDEX(municipalities!B:B, MATCH(EC_projects!C376,municipalities!C:C,0),0)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c r="A377" t="str">
        <f>community_projects!A377</f>
        <v>Groningen</v>
      </c>
      <c r="B377" t="str">
        <f>community_projects!B377</f>
        <v>Groningen</v>
      </c>
      <c r="C377" t="str">
        <f>community_projects!C377</f>
        <v>Midden-Groningen</v>
      </c>
      <c r="D377" t="str" cm="1">
        <f t="array" ref="D377">INDEX(municipalities!B:B, MATCH(EC_projects!C377,municipalities!C:C,0),0)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c r="A378" t="str">
        <f>community_projects!A378</f>
        <v>Groningen</v>
      </c>
      <c r="B378" t="str">
        <f>community_projects!B378</f>
        <v>Groningen</v>
      </c>
      <c r="C378" t="str">
        <f>community_projects!C378</f>
        <v>Midden-Groningen</v>
      </c>
      <c r="D378" t="str" cm="1">
        <f t="array" ref="D378">INDEX(municipalities!B:B, MATCH(EC_projects!C378,municipalities!C:C,0),0)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c r="A379" t="str">
        <f>community_projects!A379</f>
        <v>Groningen</v>
      </c>
      <c r="B379" t="str">
        <f>community_projects!B379</f>
        <v>Groningen</v>
      </c>
      <c r="C379" t="str">
        <f>community_projects!C379</f>
        <v>Midden-Groningen</v>
      </c>
      <c r="D379" t="str" cm="1">
        <f t="array" ref="D379">INDEX(municipalities!B:B, MATCH(EC_projects!C379,municipalities!C:C,0),0)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c r="A380" t="str">
        <f>community_projects!A380</f>
        <v>Groningen</v>
      </c>
      <c r="B380" t="str">
        <f>community_projects!B380</f>
        <v>Groningen</v>
      </c>
      <c r="C380" t="str">
        <f>community_projects!C380</f>
        <v>Midden-Groningen</v>
      </c>
      <c r="D380" t="str" cm="1">
        <f t="array" ref="D380">INDEX(municipalities!B:B, MATCH(EC_projects!C380,municipalities!C:C,0),0)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c r="A381" t="str">
        <f>community_projects!A381</f>
        <v>Groningen</v>
      </c>
      <c r="B381" t="str">
        <f>community_projects!B381</f>
        <v>Groningen</v>
      </c>
      <c r="C381" t="str">
        <f>community_projects!C381</f>
        <v>Midden-Groningen</v>
      </c>
      <c r="D381" t="str" cm="1">
        <f t="array" ref="D381">INDEX(municipalities!B:B, MATCH(EC_projects!C381,municipalities!C:C,0),0)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c r="A382" t="str">
        <f>community_projects!A382</f>
        <v>Groningen</v>
      </c>
      <c r="B382" t="str">
        <f>community_projects!B382</f>
        <v>Groningen</v>
      </c>
      <c r="C382" t="str">
        <f>community_projects!C382</f>
        <v>Noardeast-Fryslân</v>
      </c>
      <c r="D382" t="str" cm="1">
        <f t="array" ref="D382">INDEX(municipalities!B:B, MATCH(EC_projects!C382,municipalities!C:C,0),0)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c r="A383" t="str">
        <f>community_projects!A383</f>
        <v>Groningen</v>
      </c>
      <c r="B383" t="str">
        <f>community_projects!B383</f>
        <v>Groningen</v>
      </c>
      <c r="C383" t="str">
        <f>community_projects!C383</f>
        <v>Pekela</v>
      </c>
      <c r="D383" t="str" cm="1">
        <f t="array" ref="D383">INDEX(municipalities!B:B, MATCH(EC_projects!C383,municipalities!C:C,0),0)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c r="A384" t="str">
        <f>community_projects!A384</f>
        <v>Groningen</v>
      </c>
      <c r="B384" t="str">
        <f>community_projects!B384</f>
        <v>Groningen</v>
      </c>
      <c r="C384" t="str">
        <f>community_projects!C384</f>
        <v>Pekela</v>
      </c>
      <c r="D384" t="str" cm="1">
        <f t="array" ref="D384">INDEX(municipalities!B:B, MATCH(EC_projects!C384,municipalities!C:C,0),0)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c r="A385" t="str">
        <f>community_projects!A385</f>
        <v>Groningen</v>
      </c>
      <c r="B385" t="str">
        <f>community_projects!B385</f>
        <v>Groningen</v>
      </c>
      <c r="C385" t="str">
        <f>community_projects!C385</f>
        <v>Westerkwartier</v>
      </c>
      <c r="D385" t="str" cm="1">
        <f t="array" ref="D385">INDEX(municipalities!B:B, MATCH(EC_projects!C385,municipalities!C:C,0),0)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c r="A386" t="str">
        <f>community_projects!A386</f>
        <v>Groningen</v>
      </c>
      <c r="B386" t="str">
        <f>community_projects!B386</f>
        <v>Groningen</v>
      </c>
      <c r="C386" t="str">
        <f>community_projects!C386</f>
        <v>Westerkwartier</v>
      </c>
      <c r="D386" t="str" cm="1">
        <f t="array" ref="D386">INDEX(municipalities!B:B, MATCH(EC_projects!C386,municipalities!C:C,0),0)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c r="A387" t="str">
        <f>community_projects!A387</f>
        <v>Groningen</v>
      </c>
      <c r="B387" t="str">
        <f>community_projects!B387</f>
        <v>Groningen</v>
      </c>
      <c r="C387" t="str">
        <f>community_projects!C387</f>
        <v>Westerkwartier</v>
      </c>
      <c r="D387" t="str" cm="1">
        <f t="array" ref="D387">INDEX(municipalities!B:B, MATCH(EC_projects!C387,municipalities!C:C,0),0)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c r="A388" t="str">
        <f>community_projects!A388</f>
        <v>Groningen</v>
      </c>
      <c r="B388" t="str">
        <f>community_projects!B388</f>
        <v>Groningen</v>
      </c>
      <c r="C388" t="str">
        <f>community_projects!C388</f>
        <v>Westerkwartier</v>
      </c>
      <c r="D388" t="str" cm="1">
        <f t="array" ref="D388">INDEX(municipalities!B:B, MATCH(EC_projects!C388,municipalities!C:C,0),0)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c r="A389" t="str">
        <f>community_projects!A389</f>
        <v>Groningen</v>
      </c>
      <c r="B389" t="str">
        <f>community_projects!B389</f>
        <v>Groningen</v>
      </c>
      <c r="C389" t="str">
        <f>community_projects!C389</f>
        <v>Westerkwartier</v>
      </c>
      <c r="D389" t="str" cm="1">
        <f t="array" ref="D389">INDEX(municipalities!B:B, MATCH(EC_projects!C389,municipalities!C:C,0),0)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c r="A390" t="str">
        <f>community_projects!A390</f>
        <v>Groningen</v>
      </c>
      <c r="B390" t="str">
        <f>community_projects!B390</f>
        <v>Groningen</v>
      </c>
      <c r="C390" t="str">
        <f>community_projects!C390</f>
        <v>Westerkwartier</v>
      </c>
      <c r="D390" t="str" cm="1">
        <f t="array" ref="D390">INDEX(municipalities!B:B, MATCH(EC_projects!C390,municipalities!C:C,0),0)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c r="A391" t="str">
        <f>community_projects!A391</f>
        <v>Groningen</v>
      </c>
      <c r="B391" t="str">
        <f>community_projects!B391</f>
        <v>Groningen</v>
      </c>
      <c r="C391" t="str">
        <f>community_projects!C391</f>
        <v>Westerkwartier</v>
      </c>
      <c r="D391" t="str" cm="1">
        <f t="array" ref="D391">INDEX(municipalities!B:B, MATCH(EC_projects!C391,municipalities!C:C,0),0)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c r="A392" t="str">
        <f>community_projects!A392</f>
        <v>Groningen</v>
      </c>
      <c r="B392" t="str">
        <f>community_projects!B392</f>
        <v>Groningen</v>
      </c>
      <c r="C392" t="str">
        <f>community_projects!C392</f>
        <v>Westerkwartier</v>
      </c>
      <c r="D392" t="str" cm="1">
        <f t="array" ref="D392">INDEX(municipalities!B:B, MATCH(EC_projects!C392,municipalities!C:C,0),0)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c r="A393" t="str">
        <f>community_projects!A393</f>
        <v>Groningen</v>
      </c>
      <c r="B393" t="str">
        <f>community_projects!B393</f>
        <v>Groningen</v>
      </c>
      <c r="C393" t="str">
        <f>community_projects!C393</f>
        <v>Westerkwartier</v>
      </c>
      <c r="D393" t="str" cm="1">
        <f t="array" ref="D393">INDEX(municipalities!B:B, MATCH(EC_projects!C393,municipalities!C:C,0),0)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c r="A394" t="str">
        <f>community_projects!A394</f>
        <v>Groningen</v>
      </c>
      <c r="B394" t="str">
        <f>community_projects!B394</f>
        <v>Groningen</v>
      </c>
      <c r="C394" t="str">
        <f>community_projects!C394</f>
        <v>Westerkwartier</v>
      </c>
      <c r="D394" t="str" cm="1">
        <f t="array" ref="D394">INDEX(municipalities!B:B, MATCH(EC_projects!C394,municipalities!C:C,0),0)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c r="A395" t="str">
        <f>community_projects!A395</f>
        <v>Groningen</v>
      </c>
      <c r="B395" t="str">
        <f>community_projects!B395</f>
        <v>Groningen</v>
      </c>
      <c r="C395" t="str">
        <f>community_projects!C395</f>
        <v>Westerwolde</v>
      </c>
      <c r="D395" t="str" cm="1">
        <f t="array" ref="D395">INDEX(municipalities!B:B, MATCH(EC_projects!C395,municipalities!C:C,0),0)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c r="A396" t="str">
        <f>community_projects!A396</f>
        <v>Groningen</v>
      </c>
      <c r="B396" t="str">
        <f>community_projects!B396</f>
        <v>Groningen</v>
      </c>
      <c r="C396" t="str">
        <f>community_projects!C396</f>
        <v>Westerwolde</v>
      </c>
      <c r="D396" t="str" cm="1">
        <f t="array" ref="D396">INDEX(municipalities!B:B, MATCH(EC_projects!C396,municipalities!C:C,0),0)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c r="A397" t="str">
        <f>community_projects!A397</f>
        <v>Groningen</v>
      </c>
      <c r="B397" t="str">
        <f>community_projects!B397</f>
        <v>Groningen</v>
      </c>
      <c r="C397" t="str">
        <f>community_projects!C397</f>
        <v>Westerwolde</v>
      </c>
      <c r="D397" t="str" cm="1">
        <f t="array" ref="D397">INDEX(municipalities!B:B, MATCH(EC_projects!C397,municipalities!C:C,0),0)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c r="A398" t="str">
        <f>community_projects!A398</f>
        <v>Limburg</v>
      </c>
      <c r="B398" t="str">
        <f>community_projects!B398</f>
        <v>Zuid-Limburg</v>
      </c>
      <c r="C398" t="str">
        <f>community_projects!C398</f>
        <v>Beek</v>
      </c>
      <c r="D398" t="str" cm="1">
        <f t="array" ref="D398">INDEX(municipalities!B:B, MATCH(EC_projects!C398,municipalities!C:C,0),0)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c r="A399" t="str">
        <f>community_projects!A399</f>
        <v>Limburg</v>
      </c>
      <c r="B399" t="str">
        <f>community_projects!B399</f>
        <v>Noord en Midden Limburg</v>
      </c>
      <c r="C399" t="str">
        <f>community_projects!C399</f>
        <v>Beesel</v>
      </c>
      <c r="D399" t="str" cm="1">
        <f t="array" ref="D399">INDEX(municipalities!B:B, MATCH(EC_projects!C399,municipalities!C:C,0),0)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c r="A400" t="str">
        <f>community_projects!A400</f>
        <v>Limburg</v>
      </c>
      <c r="B400" t="str">
        <f>community_projects!B400</f>
        <v>Noord en Midden Limburg</v>
      </c>
      <c r="C400" t="str">
        <f>community_projects!C400</f>
        <v>Bergen (L.)</v>
      </c>
      <c r="D400" t="str" cm="1">
        <f t="array" ref="D400">INDEX(municipalities!B:B, MATCH(EC_projects!C400,municipalities!C:C,0),0)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c r="A401" t="str">
        <f>community_projects!A401</f>
        <v>Limburg</v>
      </c>
      <c r="B401" t="str">
        <f>community_projects!B401</f>
        <v>Noord en Midden Limburg</v>
      </c>
      <c r="C401" t="str">
        <f>community_projects!C401</f>
        <v>Bergen (L.)</v>
      </c>
      <c r="D401" t="str" cm="1">
        <f t="array" ref="D401">INDEX(municipalities!B:B, MATCH(EC_projects!C401,municipalities!C:C,0),0)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c r="A402" t="str">
        <f>community_projects!A402</f>
        <v>Limburg</v>
      </c>
      <c r="B402" t="str">
        <f>community_projects!B402</f>
        <v>Noord en Midden Limburg</v>
      </c>
      <c r="C402" t="str">
        <f>community_projects!C402</f>
        <v>Horst aan de Maas</v>
      </c>
      <c r="D402" t="str" cm="1">
        <f t="array" ref="D402">INDEX(municipalities!B:B, MATCH(EC_projects!C402,municipalities!C:C,0),0)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c r="A403" t="str">
        <f>community_projects!A403</f>
        <v>Limburg</v>
      </c>
      <c r="B403" t="str">
        <f>community_projects!B403</f>
        <v>Noord en Midden Limburg</v>
      </c>
      <c r="C403" t="str">
        <f>community_projects!C403</f>
        <v>Leudal</v>
      </c>
      <c r="D403" t="str" cm="1">
        <f t="array" ref="D403">INDEX(municipalities!B:B, MATCH(EC_projects!C403,municipalities!C:C,0),0)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c r="A404" t="str">
        <f>community_projects!A404</f>
        <v>Limburg</v>
      </c>
      <c r="B404" t="str">
        <f>community_projects!B404</f>
        <v>Noord en Midden Limburg</v>
      </c>
      <c r="C404" t="str">
        <f>community_projects!C404</f>
        <v>Leudal</v>
      </c>
      <c r="D404" t="str" cm="1">
        <f t="array" ref="D404">INDEX(municipalities!B:B, MATCH(EC_projects!C404,municipalities!C:C,0),0)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c r="A405" t="str">
        <f>community_projects!A405</f>
        <v>Limburg</v>
      </c>
      <c r="B405" t="str">
        <f>community_projects!B405</f>
        <v>Noord en Midden Limburg</v>
      </c>
      <c r="C405" t="str">
        <f>community_projects!C405</f>
        <v>Leudal</v>
      </c>
      <c r="D405" t="str" cm="1">
        <f t="array" ref="D405">INDEX(municipalities!B:B, MATCH(EC_projects!C405,municipalities!C:C,0),0)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c r="A406" t="str">
        <f>community_projects!A406</f>
        <v>Limburg</v>
      </c>
      <c r="B406" t="str">
        <f>community_projects!B406</f>
        <v>Noord en Midden Limburg</v>
      </c>
      <c r="C406" t="str">
        <f>community_projects!C406</f>
        <v>Leudal</v>
      </c>
      <c r="D406" t="str" cm="1">
        <f t="array" ref="D406">INDEX(municipalities!B:B, MATCH(EC_projects!C406,municipalities!C:C,0),0)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c r="A407" t="str">
        <f>community_projects!A407</f>
        <v>Limburg</v>
      </c>
      <c r="B407" t="str">
        <f>community_projects!B407</f>
        <v>Zuid-Limburg</v>
      </c>
      <c r="C407" t="str">
        <f>community_projects!C407</f>
        <v>Maastricht</v>
      </c>
      <c r="D407" t="str" cm="1">
        <f t="array" ref="D407">INDEX(municipalities!B:B, MATCH(EC_projects!C407,municipalities!C:C,0),0)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c r="A408" t="str">
        <f>community_projects!A408</f>
        <v>Limburg</v>
      </c>
      <c r="B408" t="str">
        <f>community_projects!B408</f>
        <v>Zuid-Limburg</v>
      </c>
      <c r="C408" t="str">
        <f>community_projects!C408</f>
        <v>Maastricht</v>
      </c>
      <c r="D408" t="str" cm="1">
        <f t="array" ref="D408">INDEX(municipalities!B:B, MATCH(EC_projects!C408,municipalities!C:C,0),0)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c r="A409" t="str">
        <f>community_projects!A409</f>
        <v>Limburg</v>
      </c>
      <c r="B409" t="str">
        <f>community_projects!B409</f>
        <v>Zuid-Limburg</v>
      </c>
      <c r="C409" t="str">
        <f>community_projects!C409</f>
        <v>Maastricht</v>
      </c>
      <c r="D409" t="str" cm="1">
        <f t="array" ref="D409">INDEX(municipalities!B:B, MATCH(EC_projects!C409,municipalities!C:C,0),0)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c r="A410" t="str">
        <f>community_projects!A410</f>
        <v>Limburg</v>
      </c>
      <c r="B410" t="str">
        <f>community_projects!B410</f>
        <v>Zuid-Limburg</v>
      </c>
      <c r="C410" t="str">
        <f>community_projects!C410</f>
        <v>Maastricht</v>
      </c>
      <c r="D410" t="str" cm="1">
        <f t="array" ref="D410">INDEX(municipalities!B:B, MATCH(EC_projects!C410,municipalities!C:C,0),0)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c r="A411" t="str">
        <f>community_projects!A411</f>
        <v>Limburg</v>
      </c>
      <c r="B411" t="str">
        <f>community_projects!B411</f>
        <v>Zuid-Limburg</v>
      </c>
      <c r="C411" t="str">
        <f>community_projects!C411</f>
        <v>Maastricht</v>
      </c>
      <c r="D411" t="str" cm="1">
        <f t="array" ref="D411">INDEX(municipalities!B:B, MATCH(EC_projects!C411,municipalities!C:C,0),0)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c r="A412" t="str">
        <f>community_projects!A412</f>
        <v>Limburg</v>
      </c>
      <c r="B412" t="str">
        <f>community_projects!B412</f>
        <v>Noord en Midden Limburg</v>
      </c>
      <c r="C412" t="str">
        <f>community_projects!C412</f>
        <v>Nederweert</v>
      </c>
      <c r="D412" t="str" cm="1">
        <f t="array" ref="D412">INDEX(municipalities!B:B, MATCH(EC_projects!C412,municipalities!C:C,0),0)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c r="A413" t="str">
        <f>community_projects!A413</f>
        <v>Limburg</v>
      </c>
      <c r="B413" t="str">
        <f>community_projects!B413</f>
        <v>Noord en Midden Limburg</v>
      </c>
      <c r="C413" t="str">
        <f>community_projects!C413</f>
        <v>Nederweert</v>
      </c>
      <c r="D413" t="str" cm="1">
        <f t="array" ref="D413">INDEX(municipalities!B:B, MATCH(EC_projects!C413,municipalities!C:C,0),0)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c r="A414" t="str">
        <f>community_projects!A414</f>
        <v>Limburg</v>
      </c>
      <c r="B414" t="str">
        <f>community_projects!B414</f>
        <v>Noord en Midden Limburg</v>
      </c>
      <c r="C414" t="str">
        <f>community_projects!C414</f>
        <v>Peel en Maas</v>
      </c>
      <c r="D414" t="str" cm="1">
        <f t="array" ref="D414">INDEX(municipalities!B:B, MATCH(EC_projects!C414,municipalities!C:C,0),0)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c r="A415" t="str">
        <f>community_projects!A415</f>
        <v>Limburg</v>
      </c>
      <c r="B415" t="str">
        <f>community_projects!B415</f>
        <v>Noord en Midden Limburg</v>
      </c>
      <c r="C415" t="str">
        <f>community_projects!C415</f>
        <v>Peel en Maas</v>
      </c>
      <c r="D415" t="str" cm="1">
        <f t="array" ref="D415">INDEX(municipalities!B:B, MATCH(EC_projects!C415,municipalities!C:C,0),0)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c r="A416" t="str">
        <f>community_projects!A416</f>
        <v>Limburg</v>
      </c>
      <c r="B416" t="str">
        <f>community_projects!B416</f>
        <v>Noord en Midden Limburg</v>
      </c>
      <c r="C416" t="str">
        <f>community_projects!C416</f>
        <v>Roerdalen</v>
      </c>
      <c r="D416" t="str" cm="1">
        <f t="array" ref="D416">INDEX(municipalities!B:B, MATCH(EC_projects!C416,municipalities!C:C,0),0)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c r="A417" t="str">
        <f>community_projects!A417</f>
        <v>Limburg</v>
      </c>
      <c r="B417" t="str">
        <f>community_projects!B417</f>
        <v>Noord en Midden Limburg</v>
      </c>
      <c r="C417" t="str">
        <f>community_projects!C417</f>
        <v>Roermond</v>
      </c>
      <c r="D417" t="str" cm="1">
        <f t="array" ref="D417">INDEX(municipalities!B:B, MATCH(EC_projects!C417,municipalities!C:C,0),0)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c r="A418" t="str">
        <f>community_projects!A418</f>
        <v>Limburg</v>
      </c>
      <c r="B418" t="str">
        <f>community_projects!B418</f>
        <v>Noord en Midden Limburg</v>
      </c>
      <c r="C418" t="str">
        <f>community_projects!C418</f>
        <v>Roermond</v>
      </c>
      <c r="D418" t="str" cm="1">
        <f t="array" ref="D418">INDEX(municipalities!B:B, MATCH(EC_projects!C418,municipalities!C:C,0),0)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c r="A419" t="str">
        <f>community_projects!A419</f>
        <v>Limburg</v>
      </c>
      <c r="B419" t="str">
        <f>community_projects!B419</f>
        <v>Zuid-Limburg</v>
      </c>
      <c r="C419" t="str">
        <f>community_projects!C419</f>
        <v>Sittard-Geleen</v>
      </c>
      <c r="D419" t="str" cm="1">
        <f t="array" ref="D419">INDEX(municipalities!B:B, MATCH(EC_projects!C419,municipalities!C:C,0),0)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c r="A420" t="str">
        <f>community_projects!A420</f>
        <v>Limburg</v>
      </c>
      <c r="B420" t="str">
        <f>community_projects!B420</f>
        <v>Zuid-Limburg</v>
      </c>
      <c r="C420" t="str">
        <f>community_projects!C420</f>
        <v>Sittard-Geleen</v>
      </c>
      <c r="D420" t="str" cm="1">
        <f t="array" ref="D420">INDEX(municipalities!B:B, MATCH(EC_projects!C420,municipalities!C:C,0),0)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c r="A421" t="str">
        <f>community_projects!A421</f>
        <v>Limburg</v>
      </c>
      <c r="B421" t="str">
        <f>community_projects!B421</f>
        <v>Zuid-Limburg</v>
      </c>
      <c r="C421" t="str">
        <f>community_projects!C421</f>
        <v>Sittard-Geleen</v>
      </c>
      <c r="D421" t="str" cm="1">
        <f t="array" ref="D421">INDEX(municipalities!B:B, MATCH(EC_projects!C421,municipalities!C:C,0),0)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c r="A422" t="str">
        <f>community_projects!A422</f>
        <v>Limburg</v>
      </c>
      <c r="B422" t="str">
        <f>community_projects!B422</f>
        <v>Noord en Midden Limburg</v>
      </c>
      <c r="C422" t="str">
        <f>community_projects!C422</f>
        <v>Venray</v>
      </c>
      <c r="D422" t="str" cm="1">
        <f t="array" ref="D422">INDEX(municipalities!B:B, MATCH(EC_projects!C422,municipalities!C:C,0),0)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c r="A423" t="str">
        <f>community_projects!A423</f>
        <v>Limburg</v>
      </c>
      <c r="B423" t="str">
        <f>community_projects!B423</f>
        <v>Noord en Midden Limburg</v>
      </c>
      <c r="C423" t="str">
        <f>community_projects!C423</f>
        <v>Weert</v>
      </c>
      <c r="D423" t="str" cm="1">
        <f t="array" ref="D423">INDEX(municipalities!B:B, MATCH(EC_projects!C423,municipalities!C:C,0),0)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c r="A424" t="str">
        <f>community_projects!A424</f>
        <v>Limburg</v>
      </c>
      <c r="B424" t="str">
        <f>community_projects!B424</f>
        <v>Noord en Midden Limburg</v>
      </c>
      <c r="C424" t="str">
        <f>community_projects!C424</f>
        <v>Weert</v>
      </c>
      <c r="D424" t="str" cm="1">
        <f t="array" ref="D424">INDEX(municipalities!B:B, MATCH(EC_projects!C424,municipalities!C:C,0),0)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c r="A425" t="str">
        <f>community_projects!A425</f>
        <v>Limburg</v>
      </c>
      <c r="B425" t="str">
        <f>community_projects!B425</f>
        <v>Noord en Midden Limburg</v>
      </c>
      <c r="C425" t="str">
        <f>community_projects!C425</f>
        <v>Weert</v>
      </c>
      <c r="D425" t="str" cm="1">
        <f t="array" ref="D425">INDEX(municipalities!B:B, MATCH(EC_projects!C425,municipalities!C:C,0),0)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c r="A426" t="str">
        <f>community_projects!A426</f>
        <v>Noord-Brabant</v>
      </c>
      <c r="B426" t="str">
        <f>community_projects!B426</f>
        <v>West Brabant</v>
      </c>
      <c r="C426" t="str">
        <f>community_projects!C426</f>
        <v>Altena</v>
      </c>
      <c r="D426" t="str" cm="1">
        <f t="array" ref="D426">INDEX(municipalities!B:B, MATCH(EC_projects!C426,municipalities!C:C,0),0)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c r="A427" t="str">
        <f>community_projects!A427</f>
        <v>Noord-Brabant</v>
      </c>
      <c r="B427" t="str">
        <f>community_projects!B427</f>
        <v>West Brabant</v>
      </c>
      <c r="C427" t="str">
        <f>community_projects!C427</f>
        <v>Altena</v>
      </c>
      <c r="D427" t="str" cm="1">
        <f t="array" ref="D427">INDEX(municipalities!B:B, MATCH(EC_projects!C427,municipalities!C:C,0),0)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c r="A428" t="str">
        <f>community_projects!A428</f>
        <v>Noord-Brabant</v>
      </c>
      <c r="B428" t="str">
        <f>community_projects!B428</f>
        <v>West Brabant</v>
      </c>
      <c r="C428" t="str">
        <f>community_projects!C428</f>
        <v>Altena</v>
      </c>
      <c r="D428" t="str" cm="1">
        <f t="array" ref="D428">INDEX(municipalities!B:B, MATCH(EC_projects!C428,municipalities!C:C,0),0)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c r="A429" t="str">
        <f>community_projects!A429</f>
        <v>Noord-Brabant</v>
      </c>
      <c r="B429" t="str">
        <f>community_projects!B429</f>
        <v>West Brabant</v>
      </c>
      <c r="C429" t="str">
        <f>community_projects!C429</f>
        <v>Altena</v>
      </c>
      <c r="D429" t="str" cm="1">
        <f t="array" ref="D429">INDEX(municipalities!B:B, MATCH(EC_projects!C429,municipalities!C:C,0),0)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c r="A430" t="str">
        <f>community_projects!A430</f>
        <v>Noord-Brabant</v>
      </c>
      <c r="B430" t="str">
        <f>community_projects!B430</f>
        <v>West Brabant</v>
      </c>
      <c r="C430" t="str">
        <f>community_projects!C430</f>
        <v>Altena</v>
      </c>
      <c r="D430" t="str" cm="1">
        <f t="array" ref="D430">INDEX(municipalities!B:B, MATCH(EC_projects!C430,municipalities!C:C,0),0)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c r="A431" t="str">
        <f>community_projects!A431</f>
        <v>Noord-Brabant</v>
      </c>
      <c r="B431" t="str">
        <f>community_projects!B431</f>
        <v>Metropoolregio Eindhoven</v>
      </c>
      <c r="C431" t="str">
        <f>community_projects!C431</f>
        <v>Bergeijk</v>
      </c>
      <c r="D431" t="str" cm="1">
        <f t="array" ref="D431">INDEX(municipalities!B:B, MATCH(EC_projects!C431,municipalities!C:C,0),0)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c r="A432" t="str">
        <f>community_projects!A432</f>
        <v>Noord-Brabant</v>
      </c>
      <c r="B432" t="str">
        <f>community_projects!B432</f>
        <v>West Brabant</v>
      </c>
      <c r="C432" t="str">
        <f>community_projects!C432</f>
        <v>Bergen op Zoom</v>
      </c>
      <c r="D432" t="str" cm="1">
        <f t="array" ref="D432">INDEX(municipalities!B:B, MATCH(EC_projects!C432,municipalities!C:C,0),0)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c r="A433" t="str">
        <f>community_projects!A433</f>
        <v>Noord-Brabant</v>
      </c>
      <c r="B433" t="str">
        <f>community_projects!B433</f>
        <v>West Brabant</v>
      </c>
      <c r="C433" t="str">
        <f>community_projects!C433</f>
        <v>Bergen op Zoom</v>
      </c>
      <c r="D433" t="str" cm="1">
        <f t="array" ref="D433">INDEX(municipalities!B:B, MATCH(EC_projects!C433,municipalities!C:C,0),0)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c r="A434" t="str">
        <f>community_projects!A434</f>
        <v>Noord-Brabant</v>
      </c>
      <c r="B434" t="str">
        <f>community_projects!B434</f>
        <v>Noord-oost Brabant</v>
      </c>
      <c r="C434" t="str">
        <f>community_projects!C434</f>
        <v>Bernheze</v>
      </c>
      <c r="D434" t="str" cm="1">
        <f t="array" ref="D434">INDEX(municipalities!B:B, MATCH(EC_projects!C434,municipalities!C:C,0),0)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c r="A435" t="str">
        <f>community_projects!A435</f>
        <v>Noord-Brabant</v>
      </c>
      <c r="B435" t="str">
        <f>community_projects!B435</f>
        <v>Noord-oost Brabant</v>
      </c>
      <c r="C435" t="str">
        <f>community_projects!C435</f>
        <v>Bernheze</v>
      </c>
      <c r="D435" t="str" cm="1">
        <f t="array" ref="D435">INDEX(municipalities!B:B, MATCH(EC_projects!C435,municipalities!C:C,0),0)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c r="A436" t="str">
        <f>community_projects!A436</f>
        <v>Noord-Brabant</v>
      </c>
      <c r="B436" t="str">
        <f>community_projects!B436</f>
        <v>Noord-oost Brabant</v>
      </c>
      <c r="C436" t="str">
        <f>community_projects!C436</f>
        <v>Bernheze</v>
      </c>
      <c r="D436" t="str" cm="1">
        <f t="array" ref="D436">INDEX(municipalities!B:B, MATCH(EC_projects!C436,municipalities!C:C,0),0)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c r="A437" t="str">
        <f>community_projects!A437</f>
        <v>Noord-Brabant</v>
      </c>
      <c r="B437" t="str">
        <f>community_projects!B437</f>
        <v>Metropoolregio Eindhoven</v>
      </c>
      <c r="C437" t="str">
        <f>community_projects!C437</f>
        <v>Best</v>
      </c>
      <c r="D437" t="str" cm="1">
        <f t="array" ref="D437">INDEX(municipalities!B:B, MATCH(EC_projects!C437,municipalities!C:C,0),0)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c r="A438" t="str">
        <f>community_projects!A438</f>
        <v>Noord-Brabant</v>
      </c>
      <c r="B438" t="str">
        <f>community_projects!B438</f>
        <v>Metropoolregio Eindhoven</v>
      </c>
      <c r="C438" t="str">
        <f>community_projects!C438</f>
        <v>Best</v>
      </c>
      <c r="D438" t="str" cm="1">
        <f t="array" ref="D438">INDEX(municipalities!B:B, MATCH(EC_projects!C438,municipalities!C:C,0),0)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c r="A439" t="str">
        <f>community_projects!A439</f>
        <v>Noord-Brabant</v>
      </c>
      <c r="B439" t="str">
        <f>community_projects!B439</f>
        <v>Metropoolregio Eindhoven</v>
      </c>
      <c r="C439" t="str">
        <f>community_projects!C439</f>
        <v>Best</v>
      </c>
      <c r="D439" t="str" cm="1">
        <f t="array" ref="D439">INDEX(municipalities!B:B, MATCH(EC_projects!C439,municipalities!C:C,0),0)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c r="A440" t="str">
        <f>community_projects!A440</f>
        <v>Noord-Brabant</v>
      </c>
      <c r="B440" t="str">
        <f>community_projects!B440</f>
        <v>Noord-oost Brabant</v>
      </c>
      <c r="C440" t="str">
        <f>community_projects!C440</f>
        <v>Boekel</v>
      </c>
      <c r="D440" t="str" cm="1">
        <f t="array" ref="D440">INDEX(municipalities!B:B, MATCH(EC_projects!C440,municipalities!C:C,0),0)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c r="A441" t="str">
        <f>community_projects!A441</f>
        <v>Noord-Brabant</v>
      </c>
      <c r="B441" t="str">
        <f>community_projects!B441</f>
        <v>Noord-oost Brabant</v>
      </c>
      <c r="C441" t="str">
        <f>community_projects!C441</f>
        <v>Boekel</v>
      </c>
      <c r="D441" t="str" cm="1">
        <f t="array" ref="D441">INDEX(municipalities!B:B, MATCH(EC_projects!C441,municipalities!C:C,0),0)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c r="A442" t="str">
        <f>community_projects!A442</f>
        <v>Noord-Brabant</v>
      </c>
      <c r="B442" t="str">
        <f>community_projects!B442</f>
        <v>Noord-oost Brabant</v>
      </c>
      <c r="C442" t="str">
        <f>community_projects!C442</f>
        <v>Land van Cuijk</v>
      </c>
      <c r="D442" t="str" cm="1">
        <f t="array" ref="D442">INDEX(municipalities!B:B, MATCH(EC_projects!C442,municipalities!C:C,0),0)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c r="A443" t="str">
        <f>community_projects!A443</f>
        <v>Noord-Brabant</v>
      </c>
      <c r="B443" t="str">
        <f>community_projects!B443</f>
        <v>Noord-oost Brabant</v>
      </c>
      <c r="C443" t="str">
        <f>community_projects!C443</f>
        <v>Boxtel</v>
      </c>
      <c r="D443" t="str" cm="1">
        <f t="array" ref="D443">INDEX(municipalities!B:B, MATCH(EC_projects!C443,municipalities!C:C,0),0)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c r="A444" t="str">
        <f>community_projects!A444</f>
        <v>Noord-Brabant</v>
      </c>
      <c r="B444" t="str">
        <f>community_projects!B444</f>
        <v>West Brabant</v>
      </c>
      <c r="C444" t="str">
        <f>community_projects!C444</f>
        <v>Breda</v>
      </c>
      <c r="D444" t="str" cm="1">
        <f t="array" ref="D444">INDEX(municipalities!B:B, MATCH(EC_projects!C444,municipalities!C:C,0),0)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c r="A445" t="str">
        <f>community_projects!A445</f>
        <v>Noord-Brabant</v>
      </c>
      <c r="B445" t="str">
        <f>community_projects!B445</f>
        <v>West Brabant</v>
      </c>
      <c r="C445" t="str">
        <f>community_projects!C445</f>
        <v>Breda</v>
      </c>
      <c r="D445" t="str" cm="1">
        <f t="array" ref="D445">INDEX(municipalities!B:B, MATCH(EC_projects!C445,municipalities!C:C,0),0)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c r="A446" t="str">
        <f>community_projects!A446</f>
        <v>Noord-Brabant</v>
      </c>
      <c r="B446" t="str">
        <f>community_projects!B446</f>
        <v>West Brabant</v>
      </c>
      <c r="C446" t="str">
        <f>community_projects!C446</f>
        <v>Breda</v>
      </c>
      <c r="D446" t="str" cm="1">
        <f t="array" ref="D446">INDEX(municipalities!B:B, MATCH(EC_projects!C446,municipalities!C:C,0),0)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c r="A447" t="str">
        <f>community_projects!A447</f>
        <v>Noord-Brabant</v>
      </c>
      <c r="B447" t="str">
        <f>community_projects!B447</f>
        <v>West Brabant</v>
      </c>
      <c r="C447" t="str">
        <f>community_projects!C447</f>
        <v>Breda</v>
      </c>
      <c r="D447" t="str" cm="1">
        <f t="array" ref="D447">INDEX(municipalities!B:B, MATCH(EC_projects!C447,municipalities!C:C,0),0)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c r="A448" t="str">
        <f>community_projects!A448</f>
        <v>Noord-Brabant</v>
      </c>
      <c r="B448" t="str">
        <f>community_projects!B448</f>
        <v>West Brabant</v>
      </c>
      <c r="C448" t="str">
        <f>community_projects!C448</f>
        <v>Breda</v>
      </c>
      <c r="D448" t="str" cm="1">
        <f t="array" ref="D448">INDEX(municipalities!B:B, MATCH(EC_projects!C448,municipalities!C:C,0),0)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c r="A449" t="str">
        <f>community_projects!A449</f>
        <v>Noord-Brabant</v>
      </c>
      <c r="B449" t="str">
        <f>community_projects!B449</f>
        <v>West Brabant</v>
      </c>
      <c r="C449" t="str">
        <f>community_projects!C449</f>
        <v>Breda</v>
      </c>
      <c r="D449" t="str" cm="1">
        <f t="array" ref="D449">INDEX(municipalities!B:B, MATCH(EC_projects!C449,municipalities!C:C,0),0)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c r="A450" t="str">
        <f>community_projects!A450</f>
        <v>Noord-Brabant</v>
      </c>
      <c r="B450" t="str">
        <f>community_projects!B450</f>
        <v>West Brabant</v>
      </c>
      <c r="C450" t="str">
        <f>community_projects!C450</f>
        <v>Breda</v>
      </c>
      <c r="D450" t="str" cm="1">
        <f t="array" ref="D450">INDEX(municipalities!B:B, MATCH(EC_projects!C450,municipalities!C:C,0),0)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c r="A451" t="str">
        <f>community_projects!A451</f>
        <v>Noord-Brabant</v>
      </c>
      <c r="B451" t="str">
        <f>community_projects!B451</f>
        <v>West Brabant</v>
      </c>
      <c r="C451" t="str">
        <f>community_projects!C451</f>
        <v>Breda</v>
      </c>
      <c r="D451" t="str" cm="1">
        <f t="array" ref="D451">INDEX(municipalities!B:B, MATCH(EC_projects!C451,municipalities!C:C,0),0)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c r="A452" t="str">
        <f>community_projects!A452</f>
        <v>Noord-Brabant</v>
      </c>
      <c r="B452" t="str">
        <f>community_projects!B452</f>
        <v>West Brabant</v>
      </c>
      <c r="C452" t="str">
        <f>community_projects!C452</f>
        <v>Breda</v>
      </c>
      <c r="D452" t="str" cm="1">
        <f t="array" ref="D452">INDEX(municipalities!B:B, MATCH(EC_projects!C452,municipalities!C:C,0),0)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c r="A453" t="str">
        <f>community_projects!A453</f>
        <v>Noord-Brabant</v>
      </c>
      <c r="B453" t="str">
        <f>community_projects!B453</f>
        <v>Metropoolregio Eindhoven</v>
      </c>
      <c r="C453" t="str">
        <f>community_projects!C453</f>
        <v>Deurne</v>
      </c>
      <c r="D453" t="str" cm="1">
        <f t="array" ref="D453">INDEX(municipalities!B:B, MATCH(EC_projects!C453,municipalities!C:C,0),0)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c r="A454" t="str">
        <f>community_projects!A454</f>
        <v>Noord-Brabant</v>
      </c>
      <c r="B454" t="str">
        <f>community_projects!B454</f>
        <v>Hart van Brabant</v>
      </c>
      <c r="C454" t="str">
        <f>community_projects!C454</f>
        <v>Dongen</v>
      </c>
      <c r="D454" t="str" cm="1">
        <f t="array" ref="D454">INDEX(municipalities!B:B, MATCH(EC_projects!C454,municipalities!C:C,0),0)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c r="A455" t="str">
        <f>community_projects!A455</f>
        <v>Noord-Brabant</v>
      </c>
      <c r="B455" t="str">
        <f>community_projects!B455</f>
        <v>Hart van Brabant</v>
      </c>
      <c r="C455" t="str">
        <f>community_projects!C455</f>
        <v>Dongen</v>
      </c>
      <c r="D455" t="str" cm="1">
        <f t="array" ref="D455">INDEX(municipalities!B:B, MATCH(EC_projects!C455,municipalities!C:C,0),0)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c r="A456" t="str">
        <f>community_projects!A456</f>
        <v>Noord-Brabant</v>
      </c>
      <c r="B456" t="str">
        <f>community_projects!B456</f>
        <v>West Brabant</v>
      </c>
      <c r="C456" t="str">
        <f>community_projects!C456</f>
        <v>Drimmelen</v>
      </c>
      <c r="D456" t="str" cm="1">
        <f t="array" ref="D456">INDEX(municipalities!B:B, MATCH(EC_projects!C456,municipalities!C:C,0),0)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c r="A457" t="str">
        <f>community_projects!A457</f>
        <v>Noord-Brabant</v>
      </c>
      <c r="B457" t="str">
        <f>community_projects!B457</f>
        <v>West Brabant</v>
      </c>
      <c r="C457" t="str">
        <f>community_projects!C457</f>
        <v>Drimmelen</v>
      </c>
      <c r="D457" t="str" cm="1">
        <f t="array" ref="D457">INDEX(municipalities!B:B, MATCH(EC_projects!C457,municipalities!C:C,0),0)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c r="A458" t="str">
        <f>community_projects!A458</f>
        <v>Noord-Brabant</v>
      </c>
      <c r="B458" t="str">
        <f>community_projects!B458</f>
        <v>West Brabant</v>
      </c>
      <c r="C458" t="str">
        <f>community_projects!C458</f>
        <v>Drimmelen</v>
      </c>
      <c r="D458" t="str" cm="1">
        <f t="array" ref="D458">INDEX(municipalities!B:B, MATCH(EC_projects!C458,municipalities!C:C,0),0)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c r="A459" t="str">
        <f>community_projects!A459</f>
        <v>Noord-Brabant</v>
      </c>
      <c r="B459" t="str">
        <f>community_projects!B459</f>
        <v>West Brabant</v>
      </c>
      <c r="C459" t="str">
        <f>community_projects!C459</f>
        <v>Drimmelen</v>
      </c>
      <c r="D459" t="str" cm="1">
        <f t="array" ref="D459">INDEX(municipalities!B:B, MATCH(EC_projects!C459,municipalities!C:C,0),0)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c r="A460" t="str">
        <f>community_projects!A460</f>
        <v>Noord-Brabant</v>
      </c>
      <c r="B460" t="str">
        <f>community_projects!B460</f>
        <v>Metropoolregio Eindhoven</v>
      </c>
      <c r="C460" t="str">
        <f>community_projects!C460</f>
        <v>Eersel</v>
      </c>
      <c r="D460" t="str" cm="1">
        <f t="array" ref="D460">INDEX(municipalities!B:B, MATCH(EC_projects!C460,municipalities!C:C,0),0)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c r="A461" t="str">
        <f>community_projects!A461</f>
        <v>Noord-Brabant</v>
      </c>
      <c r="B461" t="str">
        <f>community_projects!B461</f>
        <v>Metropoolregio Eindhoven</v>
      </c>
      <c r="C461" t="str">
        <f>community_projects!C461</f>
        <v>Eersel</v>
      </c>
      <c r="D461" t="str" cm="1">
        <f t="array" ref="D461">INDEX(municipalities!B:B, MATCH(EC_projects!C461,municipalities!C:C,0),0)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c r="A462" t="str">
        <f>community_projects!A462</f>
        <v>Noord-Brabant</v>
      </c>
      <c r="B462" t="str">
        <f>community_projects!B462</f>
        <v>Metropoolregio Eindhoven</v>
      </c>
      <c r="C462" t="str">
        <f>community_projects!C462</f>
        <v>Eersel</v>
      </c>
      <c r="D462" t="str" cm="1">
        <f t="array" ref="D462">INDEX(municipalities!B:B, MATCH(EC_projects!C462,municipalities!C:C,0),0)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c r="A463" t="str">
        <f>community_projects!A463</f>
        <v>Noord-Brabant</v>
      </c>
      <c r="B463" t="str">
        <f>community_projects!B463</f>
        <v>Metropoolregio Eindhoven</v>
      </c>
      <c r="C463" t="str">
        <f>community_projects!C463</f>
        <v>Eersel</v>
      </c>
      <c r="D463" t="str" cm="1">
        <f t="array" ref="D463">INDEX(municipalities!B:B, MATCH(EC_projects!C463,municipalities!C:C,0),0)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c r="A464" t="str">
        <f>community_projects!A464</f>
        <v>Noord-Brabant</v>
      </c>
      <c r="B464" t="str">
        <f>community_projects!B464</f>
        <v>Metropoolregio Eindhoven</v>
      </c>
      <c r="C464" t="str">
        <f>community_projects!C464</f>
        <v>Eindhoven</v>
      </c>
      <c r="D464" t="str" cm="1">
        <f t="array" ref="D464">INDEX(municipalities!B:B, MATCH(EC_projects!C464,municipalities!C:C,0),0)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c r="A465" t="str">
        <f>community_projects!A465</f>
        <v>Noord-Brabant</v>
      </c>
      <c r="B465" t="str">
        <f>community_projects!B465</f>
        <v>Metropoolregio Eindhoven</v>
      </c>
      <c r="C465" t="str">
        <f>community_projects!C465</f>
        <v>Eindhoven</v>
      </c>
      <c r="D465" t="str" cm="1">
        <f t="array" ref="D465">INDEX(municipalities!B:B, MATCH(EC_projects!C465,municipalities!C:C,0),0)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c r="A466" t="str">
        <f>community_projects!A466</f>
        <v>Noord-Brabant</v>
      </c>
      <c r="B466" t="str">
        <f>community_projects!B466</f>
        <v>Metropoolregio Eindhoven</v>
      </c>
      <c r="C466" t="str">
        <f>community_projects!C466</f>
        <v>Eindhoven</v>
      </c>
      <c r="D466" t="str" cm="1">
        <f t="array" ref="D466">INDEX(municipalities!B:B, MATCH(EC_projects!C466,municipalities!C:C,0),0)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c r="A467" t="str">
        <f>community_projects!A467</f>
        <v>Noord-Brabant</v>
      </c>
      <c r="B467" t="str">
        <f>community_projects!B467</f>
        <v>West Brabant</v>
      </c>
      <c r="C467" t="str">
        <f>community_projects!C467</f>
        <v>Etten-Leur</v>
      </c>
      <c r="D467" t="str" cm="1">
        <f t="array" ref="D467">INDEX(municipalities!B:B, MATCH(EC_projects!C467,municipalities!C:C,0),0)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c r="A468" t="str">
        <f>community_projects!A468</f>
        <v>Noord-Brabant</v>
      </c>
      <c r="B468" t="str">
        <f>community_projects!B468</f>
        <v>West Brabant</v>
      </c>
      <c r="C468" t="str">
        <f>community_projects!C468</f>
        <v>Etten-Leur</v>
      </c>
      <c r="D468" t="str" cm="1">
        <f t="array" ref="D468">INDEX(municipalities!B:B, MATCH(EC_projects!C468,municipalities!C:C,0),0)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c r="A469" t="str">
        <f>community_projects!A469</f>
        <v>Noord-Brabant</v>
      </c>
      <c r="B469" t="str">
        <f>community_projects!B469</f>
        <v>Metropoolregio Eindhoven</v>
      </c>
      <c r="C469" t="str">
        <f>community_projects!C469</f>
        <v>Geldrop-Mierlo</v>
      </c>
      <c r="D469" t="str" cm="1">
        <f t="array" ref="D469">INDEX(municipalities!B:B, MATCH(EC_projects!C469,municipalities!C:C,0),0)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c r="A470" t="str">
        <f>community_projects!A470</f>
        <v>Noord-Brabant</v>
      </c>
      <c r="B470" t="str">
        <f>community_projects!B470</f>
        <v>Metropoolregio Eindhoven</v>
      </c>
      <c r="C470" t="str">
        <f>community_projects!C470</f>
        <v>Gemert-Bakel</v>
      </c>
      <c r="D470" t="str" cm="1">
        <f t="array" ref="D470">INDEX(municipalities!B:B, MATCH(EC_projects!C470,municipalities!C:C,0),0)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c r="A471" t="str">
        <f>community_projects!A471</f>
        <v>Noord-Brabant</v>
      </c>
      <c r="B471" t="str">
        <f>community_projects!B471</f>
        <v>Metropoolregio Eindhoven</v>
      </c>
      <c r="C471" t="str">
        <f>community_projects!C471</f>
        <v>Gemert-Bakel</v>
      </c>
      <c r="D471" t="str" cm="1">
        <f t="array" ref="D471">INDEX(municipalities!B:B, MATCH(EC_projects!C471,municipalities!C:C,0),0)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c r="A472" t="str">
        <f>community_projects!A472</f>
        <v>Noord-Brabant</v>
      </c>
      <c r="B472" t="str">
        <f>community_projects!B472</f>
        <v>Metropoolregio Eindhoven</v>
      </c>
      <c r="C472" t="str">
        <f>community_projects!C472</f>
        <v>Gemert-Bakel</v>
      </c>
      <c r="D472" t="str" cm="1">
        <f t="array" ref="D472">INDEX(municipalities!B:B, MATCH(EC_projects!C472,municipalities!C:C,0),0)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c r="A473" t="str">
        <f>community_projects!A473</f>
        <v>Noord-Brabant</v>
      </c>
      <c r="B473" t="str">
        <f>community_projects!B473</f>
        <v>Metropoolregio Eindhoven</v>
      </c>
      <c r="C473" t="str">
        <f>community_projects!C473</f>
        <v>Gemert-Bakel</v>
      </c>
      <c r="D473" t="str" cm="1">
        <f t="array" ref="D473">INDEX(municipalities!B:B, MATCH(EC_projects!C473,municipalities!C:C,0),0)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c r="A474" t="str">
        <f>community_projects!A474</f>
        <v>Noord-Brabant</v>
      </c>
      <c r="B474" t="str">
        <f>community_projects!B474</f>
        <v>Hart van Brabant</v>
      </c>
      <c r="C474" t="str">
        <f>community_projects!C474</f>
        <v>Gilze en Rijen</v>
      </c>
      <c r="D474" t="str" cm="1">
        <f t="array" ref="D474">INDEX(municipalities!B:B, MATCH(EC_projects!C474,municipalities!C:C,0),0)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c r="A475" t="str">
        <f>community_projects!A475</f>
        <v>Noord-Brabant</v>
      </c>
      <c r="B475" t="str">
        <f>community_projects!B475</f>
        <v>Hart van Brabant</v>
      </c>
      <c r="C475" t="str">
        <f>community_projects!C475</f>
        <v>Gilze en Rijen</v>
      </c>
      <c r="D475" t="str" cm="1">
        <f t="array" ref="D475">INDEX(municipalities!B:B, MATCH(EC_projects!C475,municipalities!C:C,0),0)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c r="A476" t="str">
        <f>community_projects!A476</f>
        <v>Noord-Brabant</v>
      </c>
      <c r="B476" t="str">
        <f>community_projects!B476</f>
        <v>Hart van Brabant</v>
      </c>
      <c r="C476" t="str">
        <f>community_projects!C476</f>
        <v>Gilze en Rijen</v>
      </c>
      <c r="D476" t="str" cm="1">
        <f t="array" ref="D476">INDEX(municipalities!B:B, MATCH(EC_projects!C476,municipalities!C:C,0),0)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c r="A477" t="str">
        <f>community_projects!A477</f>
        <v>Noord-Brabant</v>
      </c>
      <c r="B477" t="str">
        <f>community_projects!B477</f>
        <v>Hart van Brabant</v>
      </c>
      <c r="C477" t="str">
        <f>community_projects!C477</f>
        <v>Goirle</v>
      </c>
      <c r="D477" t="str" cm="1">
        <f t="array" ref="D477">INDEX(municipalities!B:B, MATCH(EC_projects!C477,municipalities!C:C,0),0)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c r="A478" t="str">
        <f>community_projects!A478</f>
        <v>Noord-Brabant</v>
      </c>
      <c r="B478" t="str">
        <f>community_projects!B478</f>
        <v>Hart van Brabant</v>
      </c>
      <c r="C478" t="str">
        <f>community_projects!C478</f>
        <v>Goirle</v>
      </c>
      <c r="D478" t="str" cm="1">
        <f t="array" ref="D478">INDEX(municipalities!B:B, MATCH(EC_projects!C478,municipalities!C:C,0),0)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c r="A479" t="str">
        <f>community_projects!A479</f>
        <v>Noord-Brabant</v>
      </c>
      <c r="B479" t="str">
        <f>community_projects!B479</f>
        <v>Hart van Brabant</v>
      </c>
      <c r="C479" t="str">
        <f>community_projects!C479</f>
        <v>Goirle</v>
      </c>
      <c r="D479" t="str" cm="1">
        <f t="array" ref="D479">INDEX(municipalities!B:B, MATCH(EC_projects!C479,municipalities!C:C,0),0)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c r="A480" t="str">
        <f>community_projects!A480</f>
        <v>Noord-Brabant</v>
      </c>
      <c r="B480" t="str">
        <f>community_projects!B480</f>
        <v>Hart van Brabant</v>
      </c>
      <c r="C480" t="str">
        <f>community_projects!C480</f>
        <v>Goirle</v>
      </c>
      <c r="D480" t="str" cm="1">
        <f t="array" ref="D480">INDEX(municipalities!B:B, MATCH(EC_projects!C480,municipalities!C:C,0),0)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c r="A481" t="str">
        <f>community_projects!A481</f>
        <v>Noord-Brabant</v>
      </c>
      <c r="B481" t="str">
        <f>community_projects!B481</f>
        <v>Hart van Brabant</v>
      </c>
      <c r="C481" t="str">
        <f>community_projects!C481</f>
        <v>Goirle</v>
      </c>
      <c r="D481" t="str" cm="1">
        <f t="array" ref="D481">INDEX(municipalities!B:B, MATCH(EC_projects!C481,municipalities!C:C,0),0)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c r="A482" t="str">
        <f>community_projects!A482</f>
        <v>Noord-Brabant</v>
      </c>
      <c r="B482" t="str">
        <f>community_projects!B482</f>
        <v>Hart van Brabant</v>
      </c>
      <c r="C482" t="str">
        <f>community_projects!C482</f>
        <v>Goirle</v>
      </c>
      <c r="D482" t="str" cm="1">
        <f t="array" ref="D482">INDEX(municipalities!B:B, MATCH(EC_projects!C482,municipalities!C:C,0),0)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c r="A483" t="str">
        <f>community_projects!A483</f>
        <v>Noord-Brabant</v>
      </c>
      <c r="B483" t="str">
        <f>community_projects!B483</f>
        <v>Noord-oost Brabant</v>
      </c>
      <c r="C483" t="str">
        <f>community_projects!C483</f>
        <v>Land van Cuijk</v>
      </c>
      <c r="D483" t="str" cm="1">
        <f t="array" ref="D483">INDEX(municipalities!B:B, MATCH(EC_projects!C483,municipalities!C:C,0),0)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c r="A484" t="str">
        <f>community_projects!A484</f>
        <v>Noord-Brabant</v>
      </c>
      <c r="B484" t="str">
        <f>community_projects!B484</f>
        <v>Noord-oost Brabant</v>
      </c>
      <c r="C484" t="str">
        <f>community_projects!C484</f>
        <v>Land van Cuijk</v>
      </c>
      <c r="D484" t="str" cm="1">
        <f t="array" ref="D484">INDEX(municipalities!B:B, MATCH(EC_projects!C484,municipalities!C:C,0),0)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c r="A485" t="str">
        <f>community_projects!A485</f>
        <v>Noord-Brabant</v>
      </c>
      <c r="B485" t="str">
        <f>community_projects!B485</f>
        <v>Noord-oost Brabant</v>
      </c>
      <c r="C485" t="str">
        <f>community_projects!C485</f>
        <v>Land van Cuijk</v>
      </c>
      <c r="D485" t="str" cm="1">
        <f t="array" ref="D485">INDEX(municipalities!B:B, MATCH(EC_projects!C485,municipalities!C:C,0),0)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c r="A486" t="str">
        <f>community_projects!A486</f>
        <v>Noord-Brabant</v>
      </c>
      <c r="B486" t="str">
        <f>community_projects!B486</f>
        <v>West Brabant</v>
      </c>
      <c r="C486" t="str">
        <f>community_projects!C486</f>
        <v>Halderberge</v>
      </c>
      <c r="D486" t="str" cm="1">
        <f t="array" ref="D486">INDEX(municipalities!B:B, MATCH(EC_projects!C486,municipalities!C:C,0),0)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c r="A487" t="str">
        <f>community_projects!A487</f>
        <v>Noord-Brabant</v>
      </c>
      <c r="B487" t="str">
        <f>community_projects!B487</f>
        <v>West Brabant</v>
      </c>
      <c r="C487" t="str">
        <f>community_projects!C487</f>
        <v>Halderberge</v>
      </c>
      <c r="D487" t="str" cm="1">
        <f t="array" ref="D487">INDEX(municipalities!B:B, MATCH(EC_projects!C487,municipalities!C:C,0),0)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c r="A488" t="str">
        <f>community_projects!A488</f>
        <v>Noord-Brabant</v>
      </c>
      <c r="B488" t="str">
        <f>community_projects!B488</f>
        <v>West Brabant</v>
      </c>
      <c r="C488" t="str">
        <f>community_projects!C488</f>
        <v>Halderberge</v>
      </c>
      <c r="D488" t="str" cm="1">
        <f t="array" ref="D488">INDEX(municipalities!B:B, MATCH(EC_projects!C488,municipalities!C:C,0),0)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c r="A489" t="str">
        <f>community_projects!A489</f>
        <v>Noord-Brabant</v>
      </c>
      <c r="B489" t="str">
        <f>community_projects!B489</f>
        <v>West Brabant</v>
      </c>
      <c r="C489" t="str">
        <f>community_projects!C489</f>
        <v>Halderberge</v>
      </c>
      <c r="D489" t="str" cm="1">
        <f t="array" ref="D489">INDEX(municipalities!B:B, MATCH(EC_projects!C489,municipalities!C:C,0),0)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c r="A490" t="str">
        <f>community_projects!A490</f>
        <v>Noord-Brabant</v>
      </c>
      <c r="B490" t="str">
        <f>community_projects!B490</f>
        <v>West Brabant</v>
      </c>
      <c r="C490" t="str">
        <f>community_projects!C490</f>
        <v>Halderberge</v>
      </c>
      <c r="D490" t="str" cm="1">
        <f t="array" ref="D490">INDEX(municipalities!B:B, MATCH(EC_projects!C490,municipalities!C:C,0),0)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c r="A491" t="str">
        <f>community_projects!A491</f>
        <v>Noord-Brabant</v>
      </c>
      <c r="B491" t="str">
        <f>community_projects!B491</f>
        <v>West Brabant</v>
      </c>
      <c r="C491" t="str">
        <f>community_projects!C491</f>
        <v>Halderberge</v>
      </c>
      <c r="D491" t="str" cm="1">
        <f t="array" ref="D491">INDEX(municipalities!B:B, MATCH(EC_projects!C491,municipalities!C:C,0),0)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c r="A492" t="str">
        <f>community_projects!A492</f>
        <v>Noord-Brabant</v>
      </c>
      <c r="B492" t="str">
        <f>community_projects!B492</f>
        <v>Hart van Brabant</v>
      </c>
      <c r="C492" t="str">
        <f>community_projects!C492</f>
        <v>Heusden</v>
      </c>
      <c r="D492" t="str" cm="1">
        <f t="array" ref="D492">INDEX(municipalities!B:B, MATCH(EC_projects!C492,municipalities!C:C,0),0)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c r="A493" t="str">
        <f>community_projects!A493</f>
        <v>Noord-Brabant</v>
      </c>
      <c r="B493" t="str">
        <f>community_projects!B493</f>
        <v>Hart van Brabant</v>
      </c>
      <c r="C493" t="str">
        <f>community_projects!C493</f>
        <v>Heusden</v>
      </c>
      <c r="D493" t="str" cm="1">
        <f t="array" ref="D493">INDEX(municipalities!B:B, MATCH(EC_projects!C493,municipalities!C:C,0),0)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c r="A494" t="str">
        <f>community_projects!A494</f>
        <v>Noord-Brabant</v>
      </c>
      <c r="B494" t="str">
        <f>community_projects!B494</f>
        <v>Hart van Brabant</v>
      </c>
      <c r="C494" t="str">
        <f>community_projects!C494</f>
        <v>Heusden</v>
      </c>
      <c r="D494" t="str" cm="1">
        <f t="array" ref="D494">INDEX(municipalities!B:B, MATCH(EC_projects!C494,municipalities!C:C,0),0)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c r="A495" t="str">
        <f>community_projects!A495</f>
        <v>Noord-Brabant</v>
      </c>
      <c r="B495" t="str">
        <f>community_projects!B495</f>
        <v>Hart van Brabant</v>
      </c>
      <c r="C495" t="str">
        <f>community_projects!C495</f>
        <v>Hilvarenbeek</v>
      </c>
      <c r="D495" t="str" cm="1">
        <f t="array" ref="D495">INDEX(municipalities!B:B, MATCH(EC_projects!C495,municipalities!C:C,0),0)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c r="A496" t="str">
        <f>community_projects!A496</f>
        <v>Noord-Brabant</v>
      </c>
      <c r="B496" t="str">
        <f>community_projects!B496</f>
        <v>Noord-oost Brabant</v>
      </c>
      <c r="C496" t="str">
        <f>community_projects!C496</f>
        <v>Land van Cuijk</v>
      </c>
      <c r="D496" t="str" cm="1">
        <f t="array" ref="D496">INDEX(municipalities!B:B, MATCH(EC_projects!C496,municipalities!C:C,0),0)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c r="A497" t="str">
        <f>community_projects!A497</f>
        <v>Noord-Brabant</v>
      </c>
      <c r="B497" t="str">
        <f>community_projects!B497</f>
        <v>Noord-oost Brabant</v>
      </c>
      <c r="C497" t="str">
        <f>community_projects!C497</f>
        <v>Land van Cuijk</v>
      </c>
      <c r="D497" t="str" cm="1">
        <f t="array" ref="D497">INDEX(municipalities!B:B, MATCH(EC_projects!C497,municipalities!C:C,0),0)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c r="A498" t="str">
        <f>community_projects!A498</f>
        <v>Noord-Brabant</v>
      </c>
      <c r="B498" t="str">
        <f>community_projects!B498</f>
        <v>Noord-oost Brabant</v>
      </c>
      <c r="C498" t="str">
        <f>community_projects!C498</f>
        <v>Land van Cuijk</v>
      </c>
      <c r="D498" t="str" cm="1">
        <f t="array" ref="D498">INDEX(municipalities!B:B, MATCH(EC_projects!C498,municipalities!C:C,0),0)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c r="A499" t="str">
        <f>community_projects!A499</f>
        <v>Noord-Brabant</v>
      </c>
      <c r="B499" t="str">
        <f>community_projects!B499</f>
        <v>Noord-oost Brabant</v>
      </c>
      <c r="C499" t="str">
        <f>community_projects!C499</f>
        <v>Land van Cuijk</v>
      </c>
      <c r="D499" t="str" cm="1">
        <f t="array" ref="D499">INDEX(municipalities!B:B, MATCH(EC_projects!C499,municipalities!C:C,0),0)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c r="A500" t="str">
        <f>community_projects!A500</f>
        <v>Noord-Brabant</v>
      </c>
      <c r="B500" t="str">
        <f>community_projects!B500</f>
        <v>Hart van Brabant</v>
      </c>
      <c r="C500" t="str">
        <f>community_projects!C500</f>
        <v>Loon op Zand</v>
      </c>
      <c r="D500" t="str" cm="1">
        <f t="array" ref="D500">INDEX(municipalities!B:B, MATCH(EC_projects!C500,municipalities!C:C,0),0)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c r="A501" t="str">
        <f>community_projects!A501</f>
        <v>Noord-Brabant</v>
      </c>
      <c r="B501" t="str">
        <f>community_projects!B501</f>
        <v>Hart van Brabant</v>
      </c>
      <c r="C501" t="str">
        <f>community_projects!C501</f>
        <v>Loon op Zand</v>
      </c>
      <c r="D501" t="str" cm="1">
        <f t="array" ref="D501">INDEX(municipalities!B:B, MATCH(EC_projects!C501,municipalities!C:C,0),0)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c r="A502" t="str">
        <f>community_projects!A502</f>
        <v>Noord-Brabant</v>
      </c>
      <c r="B502" t="str">
        <f>community_projects!B502</f>
        <v>Noord-oost Brabant</v>
      </c>
      <c r="C502" t="str">
        <f>community_projects!C502</f>
        <v>Loon op Zand</v>
      </c>
      <c r="D502" t="str" cm="1">
        <f t="array" ref="D502">INDEX(municipalities!B:B, MATCH(EC_projects!C502,municipalities!C:C,0),0)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c r="A503" t="str">
        <f>community_projects!A503</f>
        <v>Noord-Brabant</v>
      </c>
      <c r="B503" t="str">
        <f>community_projects!B503</f>
        <v>Noord-oost Brabant</v>
      </c>
      <c r="C503" t="str">
        <f>community_projects!C503</f>
        <v>Meierijstad</v>
      </c>
      <c r="D503" t="str" cm="1">
        <f t="array" ref="D503">INDEX(municipalities!B:B, MATCH(EC_projects!C503,municipalities!C:C,0),0)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c r="A504" t="str">
        <f>community_projects!A504</f>
        <v>Noord-Brabant</v>
      </c>
      <c r="B504" t="str">
        <f>community_projects!B504</f>
        <v>Noord-oost Brabant</v>
      </c>
      <c r="C504" t="str">
        <f>community_projects!C504</f>
        <v>Meierijstad</v>
      </c>
      <c r="D504" t="str" cm="1">
        <f t="array" ref="D504">INDEX(municipalities!B:B, MATCH(EC_projects!C504,municipalities!C:C,0),0)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c r="A505" t="str">
        <f>community_projects!A505</f>
        <v>Noord-Brabant</v>
      </c>
      <c r="B505" t="str">
        <f>community_projects!B505</f>
        <v>Noord-oost Brabant</v>
      </c>
      <c r="C505" t="str">
        <f>community_projects!C505</f>
        <v>Meierijstad</v>
      </c>
      <c r="D505" t="str" cm="1">
        <f t="array" ref="D505">INDEX(municipalities!B:B, MATCH(EC_projects!C505,municipalities!C:C,0),0)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c r="A506" t="str">
        <f>community_projects!A506</f>
        <v>Noord-Brabant</v>
      </c>
      <c r="B506" t="str">
        <f>community_projects!B506</f>
        <v>Noord-oost Brabant</v>
      </c>
      <c r="C506" t="str">
        <f>community_projects!C506</f>
        <v>Meierijstad</v>
      </c>
      <c r="D506" t="str" cm="1">
        <f t="array" ref="D506">INDEX(municipalities!B:B, MATCH(EC_projects!C506,municipalities!C:C,0),0)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c r="A507" t="str">
        <f>community_projects!A507</f>
        <v>Noord-Brabant</v>
      </c>
      <c r="B507" t="str">
        <f>community_projects!B507</f>
        <v>Metropoolregio Eindhoven</v>
      </c>
      <c r="C507" t="str">
        <f>community_projects!C507</f>
        <v>Nuenen, Gerwen en Nederwetten</v>
      </c>
      <c r="D507" t="str" cm="1">
        <f t="array" ref="D507">INDEX(municipalities!B:B, MATCH(EC_projects!C507,municipalities!C:C,0),0)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c r="A508" t="str">
        <f>community_projects!A508</f>
        <v>Noord-Brabant</v>
      </c>
      <c r="B508" t="str">
        <f>community_projects!B508</f>
        <v>Metropoolregio Eindhoven</v>
      </c>
      <c r="C508" t="str">
        <f>community_projects!C508</f>
        <v>Oirschot</v>
      </c>
      <c r="D508" t="str" cm="1">
        <f t="array" ref="D508">INDEX(municipalities!B:B, MATCH(EC_projects!C508,municipalities!C:C,0),0)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c r="A509" t="str">
        <f>community_projects!A509</f>
        <v>Noord-Brabant</v>
      </c>
      <c r="B509" t="str">
        <f>community_projects!B509</f>
        <v>Metropoolregio Eindhoven</v>
      </c>
      <c r="C509" t="str">
        <f>community_projects!C509</f>
        <v>Oirschot</v>
      </c>
      <c r="D509" t="str" cm="1">
        <f t="array" ref="D509">INDEX(municipalities!B:B, MATCH(EC_projects!C509,municipalities!C:C,0),0)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c r="A510" t="str">
        <f>community_projects!A510</f>
        <v>Noord-Brabant</v>
      </c>
      <c r="B510" t="str">
        <f>community_projects!B510</f>
        <v>Hart van Brabant</v>
      </c>
      <c r="C510" t="str">
        <f>community_projects!C510</f>
        <v>Oisterwijk</v>
      </c>
      <c r="D510" t="str" cm="1">
        <f t="array" ref="D510">INDEX(municipalities!B:B, MATCH(EC_projects!C510,municipalities!C:C,0),0)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c r="A511" t="str">
        <f>community_projects!A511</f>
        <v>Noord-Brabant</v>
      </c>
      <c r="B511" t="str">
        <f>community_projects!B511</f>
        <v>Hart van Brabant</v>
      </c>
      <c r="C511" t="str">
        <f>community_projects!C511</f>
        <v>Oisterwijk</v>
      </c>
      <c r="D511" t="str" cm="1">
        <f t="array" ref="D511">INDEX(municipalities!B:B, MATCH(EC_projects!C511,municipalities!C:C,0),0)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c r="A512" t="str">
        <f>community_projects!A512</f>
        <v>Noord-Brabant</v>
      </c>
      <c r="B512" t="str">
        <f>community_projects!B512</f>
        <v>Hart van Brabant</v>
      </c>
      <c r="C512" t="str">
        <f>community_projects!C512</f>
        <v>Oisterwijk</v>
      </c>
      <c r="D512" t="str" cm="1">
        <f t="array" ref="D512">INDEX(municipalities!B:B, MATCH(EC_projects!C512,municipalities!C:C,0),0)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c r="A513" t="str">
        <f>community_projects!A513</f>
        <v>Noord-Brabant</v>
      </c>
      <c r="B513" t="str">
        <f>community_projects!B513</f>
        <v>Hart van Brabant</v>
      </c>
      <c r="C513" t="str">
        <f>community_projects!C513</f>
        <v>Oisterwijk</v>
      </c>
      <c r="D513" t="str" cm="1">
        <f t="array" ref="D513">INDEX(municipalities!B:B, MATCH(EC_projects!C513,municipalities!C:C,0),0)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c r="A514" t="str">
        <f>community_projects!A514</f>
        <v>Noord-Brabant</v>
      </c>
      <c r="B514" t="str">
        <f>community_projects!B514</f>
        <v>Hart van Brabant</v>
      </c>
      <c r="C514" t="str">
        <f>community_projects!C514</f>
        <v>Oisterwijk</v>
      </c>
      <c r="D514" t="str" cm="1">
        <f t="array" ref="D514">INDEX(municipalities!B:B, MATCH(EC_projects!C514,municipalities!C:C,0),0)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c r="A515" t="str">
        <f>community_projects!A515</f>
        <v>Noord-Brabant</v>
      </c>
      <c r="B515" t="str">
        <f>community_projects!B515</f>
        <v>Hart van Brabant</v>
      </c>
      <c r="C515" t="str">
        <f>community_projects!C515</f>
        <v>Oisterwijk</v>
      </c>
      <c r="D515" t="str" cm="1">
        <f t="array" ref="D515">INDEX(municipalities!B:B, MATCH(EC_projects!C515,municipalities!C:C,0),0)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c r="A516" t="str">
        <f>community_projects!A516</f>
        <v>Noord-Brabant</v>
      </c>
      <c r="B516" t="str">
        <f>community_projects!B516</f>
        <v>Hart van Brabant</v>
      </c>
      <c r="C516" t="str">
        <f>community_projects!C516</f>
        <v>Oisterwijk</v>
      </c>
      <c r="D516" t="str" cm="1">
        <f t="array" ref="D516">INDEX(municipalities!B:B, MATCH(EC_projects!C516,municipalities!C:C,0),0)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c r="A517" t="str">
        <f>community_projects!A517</f>
        <v>Noord-Brabant</v>
      </c>
      <c r="B517" t="str">
        <f>community_projects!B517</f>
        <v>Noord-oost Brabant</v>
      </c>
      <c r="C517" t="str">
        <f>community_projects!C517</f>
        <v>Oisterwijk</v>
      </c>
      <c r="D517" t="str" cm="1">
        <f t="array" ref="D517">INDEX(municipalities!B:B, MATCH(EC_projects!C517,municipalities!C:C,0),0)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c r="A518" t="str">
        <f>community_projects!A518</f>
        <v>Noord-Brabant</v>
      </c>
      <c r="B518" t="str">
        <f>community_projects!B518</f>
        <v>West Brabant</v>
      </c>
      <c r="C518" t="str">
        <f>community_projects!C518</f>
        <v>Oosterhout</v>
      </c>
      <c r="D518" t="str" cm="1">
        <f t="array" ref="D518">INDEX(municipalities!B:B, MATCH(EC_projects!C518,municipalities!C:C,0),0)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c r="A519" t="str">
        <f>community_projects!A519</f>
        <v>Noord-Brabant</v>
      </c>
      <c r="B519" t="str">
        <f>community_projects!B519</f>
        <v>West Brabant</v>
      </c>
      <c r="C519" t="str">
        <f>community_projects!C519</f>
        <v>Oosterhout</v>
      </c>
      <c r="D519" t="str" cm="1">
        <f t="array" ref="D519">INDEX(municipalities!B:B, MATCH(EC_projects!C519,municipalities!C:C,0),0)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c r="A520" t="str">
        <f>community_projects!A520</f>
        <v>Noord-Brabant</v>
      </c>
      <c r="B520" t="str">
        <f>community_projects!B520</f>
        <v>West Brabant</v>
      </c>
      <c r="C520" t="str">
        <f>community_projects!C520</f>
        <v>Oosterhout</v>
      </c>
      <c r="D520" t="str" cm="1">
        <f t="array" ref="D520">INDEX(municipalities!B:B, MATCH(EC_projects!C520,municipalities!C:C,0),0)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c r="A521" t="str">
        <f>community_projects!A521</f>
        <v>Noord-Brabant</v>
      </c>
      <c r="B521" t="str">
        <f>community_projects!B521</f>
        <v>West Brabant</v>
      </c>
      <c r="C521" t="str">
        <f>community_projects!C521</f>
        <v>Oosterhout</v>
      </c>
      <c r="D521" t="str" cm="1">
        <f t="array" ref="D521">INDEX(municipalities!B:B, MATCH(EC_projects!C521,municipalities!C:C,0),0)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c r="A522" t="str">
        <f>community_projects!A522</f>
        <v>Noord-Brabant</v>
      </c>
      <c r="B522" t="str">
        <f>community_projects!B522</f>
        <v>West Brabant</v>
      </c>
      <c r="C522" t="str">
        <f>community_projects!C522</f>
        <v>Oosterhout</v>
      </c>
      <c r="D522" t="str" cm="1">
        <f t="array" ref="D522">INDEX(municipalities!B:B, MATCH(EC_projects!C522,municipalities!C:C,0),0)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c r="A523" t="str">
        <f>community_projects!A523</f>
        <v>Noord-Brabant</v>
      </c>
      <c r="B523" t="str">
        <f>community_projects!B523</f>
        <v>Noord-oost Brabant</v>
      </c>
      <c r="C523" t="str">
        <f>community_projects!C523</f>
        <v>Oss</v>
      </c>
      <c r="D523" t="str" cm="1">
        <f t="array" ref="D523">INDEX(municipalities!B:B, MATCH(EC_projects!C523,municipalities!C:C,0),0)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c r="A524" t="str">
        <f>community_projects!A524</f>
        <v>Noord-Brabant</v>
      </c>
      <c r="B524" t="str">
        <f>community_projects!B524</f>
        <v>Noord-oost Brabant</v>
      </c>
      <c r="C524" t="str">
        <f>community_projects!C524</f>
        <v>Oss</v>
      </c>
      <c r="D524" t="str" cm="1">
        <f t="array" ref="D524">INDEX(municipalities!B:B, MATCH(EC_projects!C524,municipalities!C:C,0),0)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c r="A525" t="str">
        <f>community_projects!A525</f>
        <v>Noord-Brabant</v>
      </c>
      <c r="B525" t="str">
        <f>community_projects!B525</f>
        <v>Metropoolregio Eindhoven</v>
      </c>
      <c r="C525" t="str">
        <f>community_projects!C525</f>
        <v>Reusel-De Mierden</v>
      </c>
      <c r="D525" t="str" cm="1">
        <f t="array" ref="D525">INDEX(municipalities!B:B, MATCH(EC_projects!C525,municipalities!C:C,0),0)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c r="A526" t="str">
        <f>community_projects!A526</f>
        <v>Noord-Brabant</v>
      </c>
      <c r="B526" t="str">
        <f>community_projects!B526</f>
        <v>Noord-oost Brabant</v>
      </c>
      <c r="C526" t="str">
        <f>community_projects!C526</f>
        <v>'s-Hertogenbosch</v>
      </c>
      <c r="D526" t="str" cm="1">
        <f t="array" ref="D526">INDEX(municipalities!B:B, MATCH(EC_projects!C526,municipalities!C:C,0),0)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c r="A527" t="str">
        <f>community_projects!A527</f>
        <v>Noord-Brabant</v>
      </c>
      <c r="B527" t="str">
        <f>community_projects!B527</f>
        <v>Noord-oost Brabant</v>
      </c>
      <c r="C527" t="str">
        <f>community_projects!C527</f>
        <v>'s-Hertogenbosch</v>
      </c>
      <c r="D527" t="str" cm="1">
        <f t="array" ref="D527">INDEX(municipalities!B:B, MATCH(EC_projects!C527,municipalities!C:C,0),0)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c r="A528" t="str">
        <f>community_projects!A528</f>
        <v>Noord-Brabant</v>
      </c>
      <c r="B528" t="str">
        <f>community_projects!B528</f>
        <v>Noord-oost Brabant</v>
      </c>
      <c r="C528" t="str">
        <f>community_projects!C528</f>
        <v>'s-Hertogenbosch</v>
      </c>
      <c r="D528" t="str" cm="1">
        <f t="array" ref="D528">INDEX(municipalities!B:B, MATCH(EC_projects!C528,municipalities!C:C,0),0)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c r="A529" t="str">
        <f>community_projects!A529</f>
        <v>Noord-Brabant</v>
      </c>
      <c r="B529" t="str">
        <f>community_projects!B529</f>
        <v>Metropoolregio Eindhoven</v>
      </c>
      <c r="C529" t="str">
        <f>community_projects!C529</f>
        <v>Land van Cuijk</v>
      </c>
      <c r="D529" t="str" cm="1">
        <f t="array" ref="D529">INDEX(municipalities!B:B, MATCH(EC_projects!C529,municipalities!C:C,0),0)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c r="A530" t="str">
        <f>community_projects!A530</f>
        <v>Noord-Brabant</v>
      </c>
      <c r="B530" t="str">
        <f>community_projects!B530</f>
        <v>Metropoolregio Eindhoven</v>
      </c>
      <c r="C530" t="str">
        <f>community_projects!C530</f>
        <v>Land van Cuijk</v>
      </c>
      <c r="D530" t="str" cm="1">
        <f t="array" ref="D530">INDEX(municipalities!B:B, MATCH(EC_projects!C530,municipalities!C:C,0),0)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c r="A531" t="str">
        <f>community_projects!A531</f>
        <v>Noord-Brabant</v>
      </c>
      <c r="B531" t="str">
        <f>community_projects!B531</f>
        <v>Noord-oost Brabant</v>
      </c>
      <c r="C531" t="str">
        <f>community_projects!C531</f>
        <v>Sint-Michielsgestel</v>
      </c>
      <c r="D531" t="str" cm="1">
        <f t="array" ref="D531">INDEX(municipalities!B:B, MATCH(EC_projects!C531,municipalities!C:C,0),0)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c r="A532" t="str">
        <f>community_projects!A532</f>
        <v>Noord-Brabant</v>
      </c>
      <c r="B532" t="str">
        <f>community_projects!B532</f>
        <v>Metropoolregio Eindhoven</v>
      </c>
      <c r="C532" t="str">
        <f>community_projects!C532</f>
        <v>Someren</v>
      </c>
      <c r="D532" t="str" cm="1">
        <f t="array" ref="D532">INDEX(municipalities!B:B, MATCH(EC_projects!C532,municipalities!C:C,0),0)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c r="A533" t="str">
        <f>community_projects!A533</f>
        <v>Noord-Brabant</v>
      </c>
      <c r="B533" t="str">
        <f>community_projects!B533</f>
        <v>Hart van Brabant</v>
      </c>
      <c r="C533" t="str">
        <f>community_projects!C533</f>
        <v>Tilburg</v>
      </c>
      <c r="D533" t="str" cm="1">
        <f t="array" ref="D533">INDEX(municipalities!B:B, MATCH(EC_projects!C533,municipalities!C:C,0),0)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c r="A534" t="str">
        <f>community_projects!A534</f>
        <v>Noord-Brabant</v>
      </c>
      <c r="B534" t="str">
        <f>community_projects!B534</f>
        <v>Hart van Brabant</v>
      </c>
      <c r="C534" t="str">
        <f>community_projects!C534</f>
        <v>Tilburg</v>
      </c>
      <c r="D534" t="str" cm="1">
        <f t="array" ref="D534">INDEX(municipalities!B:B, MATCH(EC_projects!C534,municipalities!C:C,0),0)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c r="A535" t="str">
        <f>community_projects!A535</f>
        <v>Noord-Brabant</v>
      </c>
      <c r="B535" t="str">
        <f>community_projects!B535</f>
        <v>Hart van Brabant</v>
      </c>
      <c r="C535" t="str">
        <f>community_projects!C535</f>
        <v>Tilburg</v>
      </c>
      <c r="D535" t="str" cm="1">
        <f t="array" ref="D535">INDEX(municipalities!B:B, MATCH(EC_projects!C535,municipalities!C:C,0),0)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c r="A536" t="str">
        <f>community_projects!A536</f>
        <v>Noord-Brabant</v>
      </c>
      <c r="B536" t="str">
        <f>community_projects!B536</f>
        <v>Hart van Brabant</v>
      </c>
      <c r="C536" t="str">
        <f>community_projects!C536</f>
        <v>Tilburg</v>
      </c>
      <c r="D536" t="str" cm="1">
        <f t="array" ref="D536">INDEX(municipalities!B:B, MATCH(EC_projects!C536,municipalities!C:C,0),0)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c r="A537" t="str">
        <f>community_projects!A537</f>
        <v>Noord-Brabant</v>
      </c>
      <c r="B537" t="str">
        <f>community_projects!B537</f>
        <v>Hart van Brabant</v>
      </c>
      <c r="C537" t="str">
        <f>community_projects!C537</f>
        <v>Tilburg</v>
      </c>
      <c r="D537" t="str" cm="1">
        <f t="array" ref="D537">INDEX(municipalities!B:B, MATCH(EC_projects!C537,municipalities!C:C,0),0)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c r="A538" t="str">
        <f>community_projects!A538</f>
        <v>Noord-Brabant</v>
      </c>
      <c r="B538" t="str">
        <f>community_projects!B538</f>
        <v>Hart van Brabant</v>
      </c>
      <c r="C538" t="str">
        <f>community_projects!C538</f>
        <v>Tilburg</v>
      </c>
      <c r="D538" t="str" cm="1">
        <f t="array" ref="D538">INDEX(municipalities!B:B, MATCH(EC_projects!C538,municipalities!C:C,0),0)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c r="A539" t="str">
        <f>community_projects!A539</f>
        <v>Noord-Brabant</v>
      </c>
      <c r="B539" t="str">
        <f>community_projects!B539</f>
        <v>Noord-oost Brabant</v>
      </c>
      <c r="C539" t="str">
        <f>community_projects!C539</f>
        <v>Vught</v>
      </c>
      <c r="D539" t="str" cm="1">
        <f t="array" ref="D539">INDEX(municipalities!B:B, MATCH(EC_projects!C539,municipalities!C:C,0),0)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c r="A540" t="str">
        <f>community_projects!A540</f>
        <v>Noord-Brabant</v>
      </c>
      <c r="B540" t="str">
        <f>community_projects!B540</f>
        <v>Noord-oost Brabant</v>
      </c>
      <c r="C540" t="str">
        <f>community_projects!C540</f>
        <v>Vught</v>
      </c>
      <c r="D540" t="str" cm="1">
        <f t="array" ref="D540">INDEX(municipalities!B:B, MATCH(EC_projects!C540,municipalities!C:C,0),0)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c r="A541" t="str">
        <f>community_projects!A541</f>
        <v>Noord-Brabant</v>
      </c>
      <c r="B541" t="str">
        <f>community_projects!B541</f>
        <v>Noord-oost Brabant</v>
      </c>
      <c r="C541" t="str">
        <f>community_projects!C541</f>
        <v>Vught</v>
      </c>
      <c r="D541" t="str" cm="1">
        <f t="array" ref="D541">INDEX(municipalities!B:B, MATCH(EC_projects!C541,municipalities!C:C,0),0)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c r="A542" t="str">
        <f>community_projects!A542</f>
        <v>Noord-Brabant</v>
      </c>
      <c r="B542" t="str">
        <f>community_projects!B542</f>
        <v>Noord-oost Brabant</v>
      </c>
      <c r="C542" t="str">
        <f>community_projects!C542</f>
        <v>Vught</v>
      </c>
      <c r="D542" t="str" cm="1">
        <f t="array" ref="D542">INDEX(municipalities!B:B, MATCH(EC_projects!C542,municipalities!C:C,0),0)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c r="A543" t="str">
        <f>community_projects!A543</f>
        <v>Noord-Brabant</v>
      </c>
      <c r="B543" t="str">
        <f>community_projects!B543</f>
        <v>Noord-oost Brabant</v>
      </c>
      <c r="C543" t="str">
        <f>community_projects!C543</f>
        <v>Vught</v>
      </c>
      <c r="D543" t="str" cm="1">
        <f t="array" ref="D543">INDEX(municipalities!B:B, MATCH(EC_projects!C543,municipalities!C:C,0),0)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c r="A544" t="str">
        <f>community_projects!A544</f>
        <v>Noord-Brabant</v>
      </c>
      <c r="B544" t="str">
        <f>community_projects!B544</f>
        <v>Metropoolregio Eindhoven</v>
      </c>
      <c r="C544" t="str">
        <f>community_projects!C544</f>
        <v>Waalre</v>
      </c>
      <c r="D544" t="str" cm="1">
        <f t="array" ref="D544">INDEX(municipalities!B:B, MATCH(EC_projects!C544,municipalities!C:C,0),0)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c r="A545" t="str">
        <f>community_projects!A545</f>
        <v>Noord-Brabant</v>
      </c>
      <c r="B545" t="str">
        <f>community_projects!B545</f>
        <v>Metropoolregio Eindhoven</v>
      </c>
      <c r="C545" t="str">
        <f>community_projects!C545</f>
        <v>Waalre</v>
      </c>
      <c r="D545" t="str" cm="1">
        <f t="array" ref="D545">INDEX(municipalities!B:B, MATCH(EC_projects!C545,municipalities!C:C,0),0)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c r="A546" t="str">
        <f>community_projects!A546</f>
        <v>Noord-Brabant</v>
      </c>
      <c r="B546" t="str">
        <f>community_projects!B546</f>
        <v>Hart van Brabant</v>
      </c>
      <c r="C546" t="str">
        <f>community_projects!C546</f>
        <v>Waalwijk</v>
      </c>
      <c r="D546" t="str" cm="1">
        <f t="array" ref="D546">INDEX(municipalities!B:B, MATCH(EC_projects!C546,municipalities!C:C,0),0)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c r="A547" t="str">
        <f>community_projects!A547</f>
        <v>Noord-Brabant</v>
      </c>
      <c r="B547" t="str">
        <f>community_projects!B547</f>
        <v>Hart van Brabant</v>
      </c>
      <c r="C547" t="str">
        <f>community_projects!C547</f>
        <v>Waalwijk</v>
      </c>
      <c r="D547" t="str" cm="1">
        <f t="array" ref="D547">INDEX(municipalities!B:B, MATCH(EC_projects!C547,municipalities!C:C,0),0)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c r="A548" t="str">
        <f>community_projects!A548</f>
        <v>Noord-Brabant</v>
      </c>
      <c r="B548" t="str">
        <f>community_projects!B548</f>
        <v>Hart van Brabant</v>
      </c>
      <c r="C548" t="str">
        <f>community_projects!C548</f>
        <v>Waalwijk</v>
      </c>
      <c r="D548" t="str" cm="1">
        <f t="array" ref="D548">INDEX(municipalities!B:B, MATCH(EC_projects!C548,municipalities!C:C,0),0)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c r="A549" t="str">
        <f>community_projects!A549</f>
        <v>Noord-Brabant</v>
      </c>
      <c r="B549" t="str">
        <f>community_projects!B549</f>
        <v>Hart van Brabant</v>
      </c>
      <c r="C549" t="str">
        <f>community_projects!C549</f>
        <v>Waalwijk</v>
      </c>
      <c r="D549" t="str" cm="1">
        <f t="array" ref="D549">INDEX(municipalities!B:B, MATCH(EC_projects!C549,municipalities!C:C,0),0)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c r="A550" t="str">
        <f>community_projects!A550</f>
        <v>Noord-Brabant</v>
      </c>
      <c r="B550" t="str">
        <f>community_projects!B550</f>
        <v>Hart van Brabant</v>
      </c>
      <c r="C550" t="str">
        <f>community_projects!C550</f>
        <v>Waalwijk</v>
      </c>
      <c r="D550" t="str" cm="1">
        <f t="array" ref="D550">INDEX(municipalities!B:B, MATCH(EC_projects!C550,municipalities!C:C,0),0)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c r="A551" t="str">
        <f>community_projects!A551</f>
        <v>Noord-Holland</v>
      </c>
      <c r="B551" t="str">
        <f>community_projects!B551</f>
        <v>Noord-Holland Zuid</v>
      </c>
      <c r="C551" t="str">
        <f>community_projects!C551</f>
        <v>Aalsmeer</v>
      </c>
      <c r="D551" t="str" cm="1">
        <f t="array" ref="D551">INDEX(municipalities!B:B, MATCH(EC_projects!C551,municipalities!C:C,0),0)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c r="A552" t="str">
        <f>community_projects!A552</f>
        <v>Noord-Holland</v>
      </c>
      <c r="B552" t="str">
        <f>community_projects!B552</f>
        <v>Noord-Holland Zuid</v>
      </c>
      <c r="C552" t="str">
        <f>community_projects!C552</f>
        <v>Aalsmeer</v>
      </c>
      <c r="D552" t="str" cm="1">
        <f t="array" ref="D552">INDEX(municipalities!B:B, MATCH(EC_projects!C552,municipalities!C:C,0),0)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c r="A553" t="str">
        <f>community_projects!A553</f>
        <v>Noord-Holland</v>
      </c>
      <c r="B553" t="str">
        <f>community_projects!B553</f>
        <v>Noord-Holland Noord</v>
      </c>
      <c r="C553" t="str">
        <f>community_projects!C553</f>
        <v>Alkmaar</v>
      </c>
      <c r="D553" t="str" cm="1">
        <f t="array" ref="D553">INDEX(municipalities!B:B, MATCH(EC_projects!C553,municipalities!C:C,0),0)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c r="A554" t="str">
        <f>community_projects!A554</f>
        <v>Noord-Holland</v>
      </c>
      <c r="B554" t="str">
        <f>community_projects!B554</f>
        <v>Noord-Holland Noord</v>
      </c>
      <c r="C554" t="str">
        <f>community_projects!C554</f>
        <v>Alkmaar</v>
      </c>
      <c r="D554" t="str" cm="1">
        <f t="array" ref="D554">INDEX(municipalities!B:B, MATCH(EC_projects!C554,municipalities!C:C,0),0)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c r="A555" t="str">
        <f>community_projects!A555</f>
        <v>Noord-Holland</v>
      </c>
      <c r="B555" t="str">
        <f>community_projects!B555</f>
        <v>Noord-Holland Noord</v>
      </c>
      <c r="C555" t="str">
        <f>community_projects!C555</f>
        <v>Alkmaar</v>
      </c>
      <c r="D555" t="str" cm="1">
        <f t="array" ref="D555">INDEX(municipalities!B:B, MATCH(EC_projects!C555,municipalities!C:C,0),0)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c r="A556" t="str">
        <f>community_projects!A556</f>
        <v>Noord-Holland</v>
      </c>
      <c r="B556" t="str">
        <f>community_projects!B556</f>
        <v>Noord-Holland Noord</v>
      </c>
      <c r="C556" t="str">
        <f>community_projects!C556</f>
        <v>Alkmaar</v>
      </c>
      <c r="D556" t="str" cm="1">
        <f t="array" ref="D556">INDEX(municipalities!B:B, MATCH(EC_projects!C556,municipalities!C:C,0),0)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c r="A557" t="str">
        <f>community_projects!A557</f>
        <v>Noord-Holland</v>
      </c>
      <c r="B557" t="str">
        <f>community_projects!B557</f>
        <v>Noord-Holland Noord</v>
      </c>
      <c r="C557" t="str">
        <f>community_projects!C557</f>
        <v>Alkmaar</v>
      </c>
      <c r="D557" t="str" cm="1">
        <f t="array" ref="D557">INDEX(municipalities!B:B, MATCH(EC_projects!C557,municipalities!C:C,0),0)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c r="A558" t="str">
        <f>community_projects!A558</f>
        <v>Noord-Holland</v>
      </c>
      <c r="B558" t="str">
        <f>community_projects!B558</f>
        <v>Noord-Holland Noord</v>
      </c>
      <c r="C558" t="str">
        <f>community_projects!C558</f>
        <v>Alkmaar</v>
      </c>
      <c r="D558" t="str" cm="1">
        <f t="array" ref="D558">INDEX(municipalities!B:B, MATCH(EC_projects!C558,municipalities!C:C,0),0)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c r="A559" t="str">
        <f>community_projects!A559</f>
        <v>Noord-Holland</v>
      </c>
      <c r="B559" t="str">
        <f>community_projects!B559</f>
        <v>Noord-Holland Noord</v>
      </c>
      <c r="C559" t="str">
        <f>community_projects!C559</f>
        <v>Alkmaar</v>
      </c>
      <c r="D559" t="str" cm="1">
        <f t="array" ref="D559">INDEX(municipalities!B:B, MATCH(EC_projects!C559,municipalities!C:C,0),0)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c r="A560" t="str">
        <f>community_projects!A560</f>
        <v>Noord-Holland</v>
      </c>
      <c r="B560" t="str">
        <f>community_projects!B560</f>
        <v>Noord-Holland Zuid</v>
      </c>
      <c r="C560" t="str">
        <f>community_projects!C560</f>
        <v>Amstelveen</v>
      </c>
      <c r="D560" t="str" cm="1">
        <f t="array" ref="D560">INDEX(municipalities!B:B, MATCH(EC_projects!C560,municipalities!C:C,0),0)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c r="A561" t="str">
        <f>community_projects!A561</f>
        <v>Noord-Holland</v>
      </c>
      <c r="B561" t="str">
        <f>community_projects!B561</f>
        <v>Noord-Holland Zuid</v>
      </c>
      <c r="C561" t="str">
        <f>community_projects!C561</f>
        <v>Amstelveen</v>
      </c>
      <c r="D561" t="str" cm="1">
        <f t="array" ref="D561">INDEX(municipalities!B:B, MATCH(EC_projects!C561,municipalities!C:C,0),0)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c r="A562" t="str">
        <f>community_projects!A562</f>
        <v>Noord-Holland</v>
      </c>
      <c r="B562" t="str">
        <f>community_projects!B562</f>
        <v>Noord-Holland Zuid</v>
      </c>
      <c r="C562" t="str">
        <f>community_projects!C562</f>
        <v>Amstelveen</v>
      </c>
      <c r="D562" t="str" cm="1">
        <f t="array" ref="D562">INDEX(municipalities!B:B, MATCH(EC_projects!C562,municipalities!C:C,0),0)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c r="A563" t="str">
        <f>community_projects!A563</f>
        <v>Noord-Holland</v>
      </c>
      <c r="B563" t="str">
        <f>community_projects!B563</f>
        <v>Noord-Holland Zuid</v>
      </c>
      <c r="C563" t="str">
        <f>community_projects!C563</f>
        <v>Amstelveen</v>
      </c>
      <c r="D563" t="str" cm="1">
        <f t="array" ref="D563">INDEX(municipalities!B:B, MATCH(EC_projects!C563,municipalities!C:C,0),0)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c r="A564" t="str">
        <f>community_projects!A564</f>
        <v>Noord-Holland</v>
      </c>
      <c r="B564" t="str">
        <f>community_projects!B564</f>
        <v>Noord-Holland Zuid</v>
      </c>
      <c r="C564" t="str">
        <f>community_projects!C564</f>
        <v>Amstelveen</v>
      </c>
      <c r="D564" t="str" cm="1">
        <f t="array" ref="D564">INDEX(municipalities!B:B, MATCH(EC_projects!C564,municipalities!C:C,0),0)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c r="A565" t="str">
        <f>community_projects!A565</f>
        <v>Noord-Holland</v>
      </c>
      <c r="B565" t="str">
        <f>community_projects!B565</f>
        <v>Noord-Holland Zuid</v>
      </c>
      <c r="C565" t="str">
        <f>community_projects!C565</f>
        <v>Amstelveen</v>
      </c>
      <c r="D565" t="str" cm="1">
        <f t="array" ref="D565">INDEX(municipalities!B:B, MATCH(EC_projects!C565,municipalities!C:C,0),0)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c r="A566" t="str">
        <f>community_projects!A566</f>
        <v>Noord-Holland</v>
      </c>
      <c r="B566" t="str">
        <f>community_projects!B566</f>
        <v>Noord-Holland Zuid</v>
      </c>
      <c r="C566" t="str">
        <f>community_projects!C566</f>
        <v>Amsterdam</v>
      </c>
      <c r="D566" t="str" cm="1">
        <f t="array" ref="D566">INDEX(municipalities!B:B, MATCH(EC_projects!C566,municipalities!C:C,0),0)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c r="A567" t="str">
        <f>community_projects!A567</f>
        <v>Noord-Holland</v>
      </c>
      <c r="B567" t="str">
        <f>community_projects!B567</f>
        <v>Noord-Holland Zuid</v>
      </c>
      <c r="C567" t="str">
        <f>community_projects!C567</f>
        <v>Amsterdam</v>
      </c>
      <c r="D567" t="str" cm="1">
        <f t="array" ref="D567">INDEX(municipalities!B:B, MATCH(EC_projects!C567,municipalities!C:C,0),0)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c r="A568" t="str">
        <f>community_projects!A568</f>
        <v>Noord-Holland</v>
      </c>
      <c r="B568" t="str">
        <f>community_projects!B568</f>
        <v>Noord-Holland Zuid</v>
      </c>
      <c r="C568" t="str">
        <f>community_projects!C568</f>
        <v>Amsterdam</v>
      </c>
      <c r="D568" t="str" cm="1">
        <f t="array" ref="D568">INDEX(municipalities!B:B, MATCH(EC_projects!C568,municipalities!C:C,0),0)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c r="A569" t="str">
        <f>community_projects!A569</f>
        <v>Noord-Holland</v>
      </c>
      <c r="B569" t="str">
        <f>community_projects!B569</f>
        <v>Noord-Holland Zuid</v>
      </c>
      <c r="C569" t="str">
        <f>community_projects!C569</f>
        <v>Amsterdam</v>
      </c>
      <c r="D569" t="str" cm="1">
        <f t="array" ref="D569">INDEX(municipalities!B:B, MATCH(EC_projects!C569,municipalities!C:C,0),0)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c r="A570" t="str">
        <f>community_projects!A570</f>
        <v>Noord-Holland</v>
      </c>
      <c r="B570" t="str">
        <f>community_projects!B570</f>
        <v>Noord-Holland Zuid</v>
      </c>
      <c r="C570" t="str">
        <f>community_projects!C570</f>
        <v>Amsterdam</v>
      </c>
      <c r="D570" t="str" cm="1">
        <f t="array" ref="D570">INDEX(municipalities!B:B, MATCH(EC_projects!C570,municipalities!C:C,0),0)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c r="A571" t="str">
        <f>community_projects!A571</f>
        <v>Noord-Holland</v>
      </c>
      <c r="B571" t="str">
        <f>community_projects!B571</f>
        <v>Noord-Holland Zuid</v>
      </c>
      <c r="C571" t="str">
        <f>community_projects!C571</f>
        <v>Amsterdam</v>
      </c>
      <c r="D571" t="str" cm="1">
        <f t="array" ref="D571">INDEX(municipalities!B:B, MATCH(EC_projects!C571,municipalities!C:C,0),0)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c r="A572" t="str">
        <f>community_projects!A572</f>
        <v>Noord-Holland</v>
      </c>
      <c r="B572" t="str">
        <f>community_projects!B572</f>
        <v>Noord-Holland Zuid</v>
      </c>
      <c r="C572" t="str">
        <f>community_projects!C572</f>
        <v>Amsterdam</v>
      </c>
      <c r="D572" t="str" cm="1">
        <f t="array" ref="D572">INDEX(municipalities!B:B, MATCH(EC_projects!C572,municipalities!C:C,0),0)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c r="A573" t="str">
        <f>community_projects!A573</f>
        <v>Noord-Holland</v>
      </c>
      <c r="B573" t="str">
        <f>community_projects!B573</f>
        <v>Noord-Holland Zuid</v>
      </c>
      <c r="C573" t="str">
        <f>community_projects!C573</f>
        <v>Amsterdam</v>
      </c>
      <c r="D573" t="str" cm="1">
        <f t="array" ref="D573">INDEX(municipalities!B:B, MATCH(EC_projects!C573,municipalities!C:C,0),0)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c r="A574" t="str">
        <f>community_projects!A574</f>
        <v>Noord-Holland</v>
      </c>
      <c r="B574" t="str">
        <f>community_projects!B574</f>
        <v>Noord-Holland Zuid</v>
      </c>
      <c r="C574" t="str">
        <f>community_projects!C574</f>
        <v>Amsterdam</v>
      </c>
      <c r="D574" t="str" cm="1">
        <f t="array" ref="D574">INDEX(municipalities!B:B, MATCH(EC_projects!C574,municipalities!C:C,0),0)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c r="A575" t="str">
        <f>community_projects!A575</f>
        <v>Noord-Holland</v>
      </c>
      <c r="B575" t="str">
        <f>community_projects!B575</f>
        <v>Noord-Holland Zuid</v>
      </c>
      <c r="C575" t="str">
        <f>community_projects!C575</f>
        <v>Amsterdam</v>
      </c>
      <c r="D575" t="str" cm="1">
        <f t="array" ref="D575">INDEX(municipalities!B:B, MATCH(EC_projects!C575,municipalities!C:C,0),0)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c r="A576" t="str">
        <f>community_projects!A576</f>
        <v>Noord-Holland</v>
      </c>
      <c r="B576" t="str">
        <f>community_projects!B576</f>
        <v>Noord-Holland Zuid</v>
      </c>
      <c r="C576" t="str">
        <f>community_projects!C576</f>
        <v>Amsterdam</v>
      </c>
      <c r="D576" t="str" cm="1">
        <f t="array" ref="D576">INDEX(municipalities!B:B, MATCH(EC_projects!C576,municipalities!C:C,0),0)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c r="A577" t="str">
        <f>community_projects!A577</f>
        <v>Noord-Holland</v>
      </c>
      <c r="B577" t="str">
        <f>community_projects!B577</f>
        <v>Noord-Holland Zuid</v>
      </c>
      <c r="C577" t="str">
        <f>community_projects!C577</f>
        <v>Amsterdam</v>
      </c>
      <c r="D577" t="str" cm="1">
        <f t="array" ref="D577">INDEX(municipalities!B:B, MATCH(EC_projects!C577,municipalities!C:C,0),0)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c r="A578" t="str">
        <f>community_projects!A578</f>
        <v>Noord-Holland</v>
      </c>
      <c r="B578" t="str">
        <f>community_projects!B578</f>
        <v>Noord-Holland Zuid</v>
      </c>
      <c r="C578" t="str">
        <f>community_projects!C578</f>
        <v>Amsterdam</v>
      </c>
      <c r="D578" t="str" cm="1">
        <f t="array" ref="D578">INDEX(municipalities!B:B, MATCH(EC_projects!C578,municipalities!C:C,0),0)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c r="A579" t="str">
        <f>community_projects!A579</f>
        <v>Noord-Holland</v>
      </c>
      <c r="B579" t="str">
        <f>community_projects!B579</f>
        <v>Noord-Holland Zuid</v>
      </c>
      <c r="C579" t="str">
        <f>community_projects!C579</f>
        <v>Amsterdam</v>
      </c>
      <c r="D579" t="str" cm="1">
        <f t="array" ref="D579">INDEX(municipalities!B:B, MATCH(EC_projects!C579,municipalities!C:C,0),0)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c r="A580" t="str">
        <f>community_projects!A580</f>
        <v>Noord-Holland</v>
      </c>
      <c r="B580" t="str">
        <f>community_projects!B580</f>
        <v>Noord-Holland Zuid</v>
      </c>
      <c r="C580" t="str">
        <f>community_projects!C580</f>
        <v>Amsterdam</v>
      </c>
      <c r="D580" t="str" cm="1">
        <f t="array" ref="D580">INDEX(municipalities!B:B, MATCH(EC_projects!C580,municipalities!C:C,0),0)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c r="A581" t="str">
        <f>community_projects!A581</f>
        <v>Noord-Holland</v>
      </c>
      <c r="B581" t="str">
        <f>community_projects!B581</f>
        <v>Noord-Holland Zuid</v>
      </c>
      <c r="C581" t="str">
        <f>community_projects!C581</f>
        <v>Amsterdam</v>
      </c>
      <c r="D581" t="str" cm="1">
        <f t="array" ref="D581">INDEX(municipalities!B:B, MATCH(EC_projects!C581,municipalities!C:C,0),0)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c r="A582" t="str">
        <f>community_projects!A582</f>
        <v>Noord-Holland</v>
      </c>
      <c r="B582" t="str">
        <f>community_projects!B582</f>
        <v>Noord-Holland Zuid</v>
      </c>
      <c r="C582" t="str">
        <f>community_projects!C582</f>
        <v>Amsterdam</v>
      </c>
      <c r="D582" t="str" cm="1">
        <f t="array" ref="D582">INDEX(municipalities!B:B, MATCH(EC_projects!C582,municipalities!C:C,0),0)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c r="A583" t="str">
        <f>community_projects!A583</f>
        <v>Noord-Holland</v>
      </c>
      <c r="B583" t="str">
        <f>community_projects!B583</f>
        <v>Noord-Holland Zuid</v>
      </c>
      <c r="C583" t="str">
        <f>community_projects!C583</f>
        <v>Amsterdam</v>
      </c>
      <c r="D583" t="str" cm="1">
        <f t="array" ref="D583">INDEX(municipalities!B:B, MATCH(EC_projects!C583,municipalities!C:C,0),0)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c r="A584" t="str">
        <f>community_projects!A584</f>
        <v>Noord-Holland</v>
      </c>
      <c r="B584" t="str">
        <f>community_projects!B584</f>
        <v>Noord-Holland Zuid</v>
      </c>
      <c r="C584" t="str">
        <f>community_projects!C584</f>
        <v>Amsterdam</v>
      </c>
      <c r="D584" t="str" cm="1">
        <f t="array" ref="D584">INDEX(municipalities!B:B, MATCH(EC_projects!C584,municipalities!C:C,0),0)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c r="A585" t="str">
        <f>community_projects!A585</f>
        <v>Noord-Holland</v>
      </c>
      <c r="B585" t="str">
        <f>community_projects!B585</f>
        <v>Noord-Holland Zuid</v>
      </c>
      <c r="C585" t="str">
        <f>community_projects!C585</f>
        <v>Amsterdam</v>
      </c>
      <c r="D585" t="str" cm="1">
        <f t="array" ref="D585">INDEX(municipalities!B:B, MATCH(EC_projects!C585,municipalities!C:C,0),0)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c r="A586" t="str">
        <f>community_projects!A586</f>
        <v>Noord-Holland</v>
      </c>
      <c r="B586" t="str">
        <f>community_projects!B586</f>
        <v>Noord-Holland Zuid</v>
      </c>
      <c r="C586" t="str">
        <f>community_projects!C586</f>
        <v>Amsterdam</v>
      </c>
      <c r="D586" t="str" cm="1">
        <f t="array" ref="D586">INDEX(municipalities!B:B, MATCH(EC_projects!C586,municipalities!C:C,0),0)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c r="A587" t="str">
        <f>community_projects!A587</f>
        <v>Noord-Holland</v>
      </c>
      <c r="B587" t="str">
        <f>community_projects!B587</f>
        <v>Noord-Holland Zuid</v>
      </c>
      <c r="C587" t="str">
        <f>community_projects!C587</f>
        <v>Amsterdam</v>
      </c>
      <c r="D587" t="str" cm="1">
        <f t="array" ref="D587">INDEX(municipalities!B:B, MATCH(EC_projects!C587,municipalities!C:C,0),0)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c r="A588" t="str">
        <f>community_projects!A588</f>
        <v>Noord-Holland</v>
      </c>
      <c r="B588" t="str">
        <f>community_projects!B588</f>
        <v>Noord-Holland Zuid</v>
      </c>
      <c r="C588" t="str">
        <f>community_projects!C588</f>
        <v>Amsterdam</v>
      </c>
      <c r="D588" t="str" cm="1">
        <f t="array" ref="D588">INDEX(municipalities!B:B, MATCH(EC_projects!C588,municipalities!C:C,0),0)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c r="A589" t="str">
        <f>community_projects!A589</f>
        <v>Noord-Holland</v>
      </c>
      <c r="B589" t="str">
        <f>community_projects!B589</f>
        <v>Noord-Holland Zuid</v>
      </c>
      <c r="C589" t="str">
        <f>community_projects!C589</f>
        <v>Amsterdam</v>
      </c>
      <c r="D589" t="str" cm="1">
        <f t="array" ref="D589">INDEX(municipalities!B:B, MATCH(EC_projects!C589,municipalities!C:C,0),0)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c r="A590" t="str">
        <f>community_projects!A590</f>
        <v>Noord-Holland</v>
      </c>
      <c r="B590" t="str">
        <f>community_projects!B590</f>
        <v>Noord-Holland Zuid</v>
      </c>
      <c r="C590" t="str">
        <f>community_projects!C590</f>
        <v>Amsterdam</v>
      </c>
      <c r="D590" t="str" cm="1">
        <f t="array" ref="D590">INDEX(municipalities!B:B, MATCH(EC_projects!C590,municipalities!C:C,0),0)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c r="A591" t="str">
        <f>community_projects!A591</f>
        <v>Noord-Holland</v>
      </c>
      <c r="B591" t="str">
        <f>community_projects!B591</f>
        <v>Noord-Holland Zuid</v>
      </c>
      <c r="C591" t="str">
        <f>community_projects!C591</f>
        <v>Amsterdam</v>
      </c>
      <c r="D591" t="str" cm="1">
        <f t="array" ref="D591">INDEX(municipalities!B:B, MATCH(EC_projects!C591,municipalities!C:C,0),0)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c r="A592" t="str">
        <f>community_projects!A592</f>
        <v>Noord-Holland</v>
      </c>
      <c r="B592" t="str">
        <f>community_projects!B592</f>
        <v>Noord-Holland Zuid</v>
      </c>
      <c r="C592" t="str">
        <f>community_projects!C592</f>
        <v>Amsterdam</v>
      </c>
      <c r="D592" t="str" cm="1">
        <f t="array" ref="D592">INDEX(municipalities!B:B, MATCH(EC_projects!C592,municipalities!C:C,0),0)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c r="A593" t="str">
        <f>community_projects!A593</f>
        <v>Noord-Holland</v>
      </c>
      <c r="B593" t="str">
        <f>community_projects!B593</f>
        <v>Noord-Holland Zuid</v>
      </c>
      <c r="C593" t="str">
        <f>community_projects!C593</f>
        <v>Amsterdam</v>
      </c>
      <c r="D593" t="str" cm="1">
        <f t="array" ref="D593">INDEX(municipalities!B:B, MATCH(EC_projects!C593,municipalities!C:C,0),0)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c r="A594" t="str">
        <f>community_projects!A594</f>
        <v>Noord-Holland</v>
      </c>
      <c r="B594" t="str">
        <f>community_projects!B594</f>
        <v>Noord-Holland Zuid</v>
      </c>
      <c r="C594" t="str">
        <f>community_projects!C594</f>
        <v>Amsterdam</v>
      </c>
      <c r="D594" t="str" cm="1">
        <f t="array" ref="D594">INDEX(municipalities!B:B, MATCH(EC_projects!C594,municipalities!C:C,0),0)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c r="A595" t="str">
        <f>community_projects!A595</f>
        <v>Noord-Holland</v>
      </c>
      <c r="B595" t="str">
        <f>community_projects!B595</f>
        <v>Noord-Holland Zuid</v>
      </c>
      <c r="C595" t="str">
        <f>community_projects!C595</f>
        <v>Amsterdam</v>
      </c>
      <c r="D595" t="str" cm="1">
        <f t="array" ref="D595">INDEX(municipalities!B:B, MATCH(EC_projects!C595,municipalities!C:C,0),0)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c r="A596" t="str">
        <f>community_projects!A596</f>
        <v>Noord-Holland</v>
      </c>
      <c r="B596" t="str">
        <f>community_projects!B596</f>
        <v>Noord-Holland Zuid</v>
      </c>
      <c r="C596" t="str">
        <f>community_projects!C596</f>
        <v>Amsterdam</v>
      </c>
      <c r="D596" t="str" cm="1">
        <f t="array" ref="D596">INDEX(municipalities!B:B, MATCH(EC_projects!C596,municipalities!C:C,0),0)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c r="A597" t="str">
        <f>community_projects!A597</f>
        <v>Noord-Holland</v>
      </c>
      <c r="B597" t="str">
        <f>community_projects!B597</f>
        <v>Noord-Holland Zuid</v>
      </c>
      <c r="C597" t="str">
        <f>community_projects!C597</f>
        <v>Amsterdam</v>
      </c>
      <c r="D597" t="str" cm="1">
        <f t="array" ref="D597">INDEX(municipalities!B:B, MATCH(EC_projects!C597,municipalities!C:C,0),0)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c r="A598" t="str">
        <f>community_projects!A598</f>
        <v>Noord-Holland</v>
      </c>
      <c r="B598" t="str">
        <f>community_projects!B598</f>
        <v>Noord-Holland Zuid</v>
      </c>
      <c r="C598" t="str">
        <f>community_projects!C598</f>
        <v>Amsterdam</v>
      </c>
      <c r="D598" t="str" cm="1">
        <f t="array" ref="D598">INDEX(municipalities!B:B, MATCH(EC_projects!C598,municipalities!C:C,0),0)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c r="A599" t="str">
        <f>community_projects!A599</f>
        <v>Noord-Holland</v>
      </c>
      <c r="B599" t="str">
        <f>community_projects!B599</f>
        <v>Noord-Holland Zuid</v>
      </c>
      <c r="C599" t="str">
        <f>community_projects!C599</f>
        <v>Amsterdam</v>
      </c>
      <c r="D599" t="str" cm="1">
        <f t="array" ref="D599">INDEX(municipalities!B:B, MATCH(EC_projects!C599,municipalities!C:C,0),0)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c r="A600" t="str">
        <f>community_projects!A600</f>
        <v>Noord-Holland</v>
      </c>
      <c r="B600" t="str">
        <f>community_projects!B600</f>
        <v>Noord-Holland Zuid</v>
      </c>
      <c r="C600" t="str">
        <f>community_projects!C600</f>
        <v>Amsterdam</v>
      </c>
      <c r="D600" t="str" cm="1">
        <f t="array" ref="D600">INDEX(municipalities!B:B, MATCH(EC_projects!C600,municipalities!C:C,0),0)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c r="A601" t="str">
        <f>community_projects!A601</f>
        <v>Noord-Holland</v>
      </c>
      <c r="B601" t="str">
        <f>community_projects!B601</f>
        <v>Noord-Holland Zuid</v>
      </c>
      <c r="C601" t="str">
        <f>community_projects!C601</f>
        <v>Amsterdam</v>
      </c>
      <c r="D601" t="str" cm="1">
        <f t="array" ref="D601">INDEX(municipalities!B:B, MATCH(EC_projects!C601,municipalities!C:C,0),0)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c r="A602" t="str">
        <f>community_projects!A602</f>
        <v>Noord-Holland</v>
      </c>
      <c r="B602" t="str">
        <f>community_projects!B602</f>
        <v>Noord-Holland Zuid</v>
      </c>
      <c r="C602" t="str">
        <f>community_projects!C602</f>
        <v>Amsterdam</v>
      </c>
      <c r="D602" t="str" cm="1">
        <f t="array" ref="D602">INDEX(municipalities!B:B, MATCH(EC_projects!C602,municipalities!C:C,0),0)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c r="A603" t="str">
        <f>community_projects!A603</f>
        <v>Noord-Holland</v>
      </c>
      <c r="B603" t="str">
        <f>community_projects!B603</f>
        <v>Noord-Holland Zuid</v>
      </c>
      <c r="C603" t="str">
        <f>community_projects!C603</f>
        <v>Amsterdam</v>
      </c>
      <c r="D603" t="str" cm="1">
        <f t="array" ref="D603">INDEX(municipalities!B:B, MATCH(EC_projects!C603,municipalities!C:C,0),0)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c r="A604" t="str">
        <f>community_projects!A604</f>
        <v>Noord-Holland</v>
      </c>
      <c r="B604" t="str">
        <f>community_projects!B604</f>
        <v>Noord-Holland Zuid</v>
      </c>
      <c r="C604" t="str">
        <f>community_projects!C604</f>
        <v>Amsterdam</v>
      </c>
      <c r="D604" t="str" cm="1">
        <f t="array" ref="D604">INDEX(municipalities!B:B, MATCH(EC_projects!C604,municipalities!C:C,0),0)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c r="A605" t="str">
        <f>community_projects!A605</f>
        <v>Noord-Holland</v>
      </c>
      <c r="B605" t="str">
        <f>community_projects!B605</f>
        <v>Noord-Holland Zuid</v>
      </c>
      <c r="C605" t="str">
        <f>community_projects!C605</f>
        <v>Amsterdam</v>
      </c>
      <c r="D605" t="str" cm="1">
        <f t="array" ref="D605">INDEX(municipalities!B:B, MATCH(EC_projects!C605,municipalities!C:C,0),0)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c r="A606" t="str">
        <f>community_projects!A606</f>
        <v>Noord-Holland</v>
      </c>
      <c r="B606" t="str">
        <f>community_projects!B606</f>
        <v>Noord-Holland Zuid</v>
      </c>
      <c r="C606" t="str">
        <f>community_projects!C606</f>
        <v>Amsterdam</v>
      </c>
      <c r="D606" t="str" cm="1">
        <f t="array" ref="D606">INDEX(municipalities!B:B, MATCH(EC_projects!C606,municipalities!C:C,0),0)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c r="A607" t="str">
        <f>community_projects!A607</f>
        <v>Noord-Holland</v>
      </c>
      <c r="B607" t="str">
        <f>community_projects!B607</f>
        <v>Noord-Holland Zuid</v>
      </c>
      <c r="C607" t="str">
        <f>community_projects!C607</f>
        <v>Amsterdam</v>
      </c>
      <c r="D607" t="str" cm="1">
        <f t="array" ref="D607">INDEX(municipalities!B:B, MATCH(EC_projects!C607,municipalities!C:C,0),0)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c r="A608" t="str">
        <f>community_projects!A608</f>
        <v>Noord-Holland</v>
      </c>
      <c r="B608" t="str">
        <f>community_projects!B608</f>
        <v>Noord-Holland Zuid</v>
      </c>
      <c r="C608" t="str">
        <f>community_projects!C608</f>
        <v>Amsterdam</v>
      </c>
      <c r="D608" t="str" cm="1">
        <f t="array" ref="D608">INDEX(municipalities!B:B, MATCH(EC_projects!C608,municipalities!C:C,0),0)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c r="A609" t="str">
        <f>community_projects!A609</f>
        <v>Noord-Holland</v>
      </c>
      <c r="B609" t="str">
        <f>community_projects!B609</f>
        <v>Noord-Holland Zuid</v>
      </c>
      <c r="C609" t="str">
        <f>community_projects!C609</f>
        <v>Amsterdam</v>
      </c>
      <c r="D609" t="str" cm="1">
        <f t="array" ref="D609">INDEX(municipalities!B:B, MATCH(EC_projects!C609,municipalities!C:C,0),0)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c r="A610" t="str">
        <f>community_projects!A610</f>
        <v>Noord-Holland</v>
      </c>
      <c r="B610" t="str">
        <f>community_projects!B610</f>
        <v>Noord-Holland Zuid</v>
      </c>
      <c r="C610" t="str">
        <f>community_projects!C610</f>
        <v>Amsterdam</v>
      </c>
      <c r="D610" t="str" cm="1">
        <f t="array" ref="D610">INDEX(municipalities!B:B, MATCH(EC_projects!C610,municipalities!C:C,0),0)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c r="A611" t="str">
        <f>community_projects!A611</f>
        <v>Noord-Holland</v>
      </c>
      <c r="B611" t="str">
        <f>community_projects!B611</f>
        <v>Noord-Holland Zuid</v>
      </c>
      <c r="C611" t="str">
        <f>community_projects!C611</f>
        <v>Amsterdam</v>
      </c>
      <c r="D611" t="str" cm="1">
        <f t="array" ref="D611">INDEX(municipalities!B:B, MATCH(EC_projects!C611,municipalities!C:C,0),0)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c r="A612" t="str">
        <f>community_projects!A612</f>
        <v>Noord-Holland</v>
      </c>
      <c r="B612" t="str">
        <f>community_projects!B612</f>
        <v>Noord-Holland Zuid</v>
      </c>
      <c r="C612" t="str">
        <f>community_projects!C612</f>
        <v>Amsterdam</v>
      </c>
      <c r="D612" t="str" cm="1">
        <f t="array" ref="D612">INDEX(municipalities!B:B, MATCH(EC_projects!C612,municipalities!C:C,0),0)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c r="A613" t="str">
        <f>community_projects!A613</f>
        <v>Noord-Holland</v>
      </c>
      <c r="B613" t="str">
        <f>community_projects!B613</f>
        <v>Noord-Holland Zuid</v>
      </c>
      <c r="C613" t="str">
        <f>community_projects!C613</f>
        <v>Amsterdam</v>
      </c>
      <c r="D613" t="str" cm="1">
        <f t="array" ref="D613">INDEX(municipalities!B:B, MATCH(EC_projects!C613,municipalities!C:C,0),0)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c r="A614" t="str">
        <f>community_projects!A614</f>
        <v>Noord-Holland</v>
      </c>
      <c r="B614" t="str">
        <f>community_projects!B614</f>
        <v>Noord-Holland Zuid</v>
      </c>
      <c r="C614" t="str">
        <f>community_projects!C614</f>
        <v>Amsterdam</v>
      </c>
      <c r="D614" t="str" cm="1">
        <f t="array" ref="D614">INDEX(municipalities!B:B, MATCH(EC_projects!C614,municipalities!C:C,0),0)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c r="A615" t="str">
        <f>community_projects!A615</f>
        <v>Noord-Holland</v>
      </c>
      <c r="B615" t="str">
        <f>community_projects!B615</f>
        <v>Noord-Holland Zuid</v>
      </c>
      <c r="C615" t="str">
        <f>community_projects!C615</f>
        <v>Amsterdam</v>
      </c>
      <c r="D615" t="str" cm="1">
        <f t="array" ref="D615">INDEX(municipalities!B:B, MATCH(EC_projects!C615,municipalities!C:C,0),0)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c r="A616" t="str">
        <f>community_projects!A616</f>
        <v>Noord-Holland</v>
      </c>
      <c r="B616" t="str">
        <f>community_projects!B616</f>
        <v>Noord-Holland Zuid</v>
      </c>
      <c r="C616" t="str">
        <f>community_projects!C616</f>
        <v>Amsterdam</v>
      </c>
      <c r="D616" t="str" cm="1">
        <f t="array" ref="D616">INDEX(municipalities!B:B, MATCH(EC_projects!C616,municipalities!C:C,0),0)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c r="A617" t="str">
        <f>community_projects!A617</f>
        <v>Noord-Holland</v>
      </c>
      <c r="B617" t="str">
        <f>community_projects!B617</f>
        <v>Noord-Holland Zuid</v>
      </c>
      <c r="C617" t="str">
        <f>community_projects!C617</f>
        <v>Amsterdam</v>
      </c>
      <c r="D617" t="str" cm="1">
        <f t="array" ref="D617">INDEX(municipalities!B:B, MATCH(EC_projects!C617,municipalities!C:C,0),0)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c r="A618" t="str">
        <f>community_projects!A618</f>
        <v>Noord-Holland</v>
      </c>
      <c r="B618" t="str">
        <f>community_projects!B618</f>
        <v>Noord-Holland Zuid</v>
      </c>
      <c r="C618" t="str">
        <f>community_projects!C618</f>
        <v>Amsterdam</v>
      </c>
      <c r="D618" t="str" cm="1">
        <f t="array" ref="D618">INDEX(municipalities!B:B, MATCH(EC_projects!C618,municipalities!C:C,0),0)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c r="A619" t="str">
        <f>community_projects!A619</f>
        <v>Noord-Holland</v>
      </c>
      <c r="B619" t="str">
        <f>community_projects!B619</f>
        <v>Noord-Holland Zuid</v>
      </c>
      <c r="C619" t="str">
        <f>community_projects!C619</f>
        <v>Amsterdam</v>
      </c>
      <c r="D619" t="str" cm="1">
        <f t="array" ref="D619">INDEX(municipalities!B:B, MATCH(EC_projects!C619,municipalities!C:C,0),0)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c r="A620" t="str">
        <f>community_projects!A620</f>
        <v>Noord-Holland</v>
      </c>
      <c r="B620" t="str">
        <f>community_projects!B620</f>
        <v>Noord-Holland Zuid</v>
      </c>
      <c r="C620" t="str">
        <f>community_projects!C620</f>
        <v>Amsterdam</v>
      </c>
      <c r="D620" t="str" cm="1">
        <f t="array" ref="D620">INDEX(municipalities!B:B, MATCH(EC_projects!C620,municipalities!C:C,0),0)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c r="A621" t="str">
        <f>community_projects!A621</f>
        <v>Noord-Holland</v>
      </c>
      <c r="B621" t="str">
        <f>community_projects!B621</f>
        <v>Noord-Holland Zuid</v>
      </c>
      <c r="C621" t="str">
        <f>community_projects!C621</f>
        <v>Amsterdam</v>
      </c>
      <c r="D621" t="str" cm="1">
        <f t="array" ref="D621">INDEX(municipalities!B:B, MATCH(EC_projects!C621,municipalities!C:C,0),0)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c r="A622" t="str">
        <f>community_projects!A622</f>
        <v>Noord-Holland</v>
      </c>
      <c r="B622" t="str">
        <f>community_projects!B622</f>
        <v>Noord-Holland Zuid</v>
      </c>
      <c r="C622" t="str">
        <f>community_projects!C622</f>
        <v>Amsterdam</v>
      </c>
      <c r="D622" t="str" cm="1">
        <f t="array" ref="D622">INDEX(municipalities!B:B, MATCH(EC_projects!C622,municipalities!C:C,0),0)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c r="A623" t="str">
        <f>community_projects!A623</f>
        <v>Noord-Holland</v>
      </c>
      <c r="B623" t="str">
        <f>community_projects!B623</f>
        <v>Noord-Holland Zuid</v>
      </c>
      <c r="C623" t="str">
        <f>community_projects!C623</f>
        <v>Amsterdam</v>
      </c>
      <c r="D623" t="str" cm="1">
        <f t="array" ref="D623">INDEX(municipalities!B:B, MATCH(EC_projects!C623,municipalities!C:C,0),0)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c r="A624" t="str">
        <f>community_projects!A624</f>
        <v>Noord-Holland</v>
      </c>
      <c r="B624" t="str">
        <f>community_projects!B624</f>
        <v>Noord-Holland Zuid</v>
      </c>
      <c r="C624" t="str">
        <f>community_projects!C624</f>
        <v>Amsterdam</v>
      </c>
      <c r="D624" t="str" cm="1">
        <f t="array" ref="D624">INDEX(municipalities!B:B, MATCH(EC_projects!C624,municipalities!C:C,0),0)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c r="A625" t="str">
        <f>community_projects!A625</f>
        <v>Noord-Holland</v>
      </c>
      <c r="B625" t="str">
        <f>community_projects!B625</f>
        <v>Noord-Holland Zuid</v>
      </c>
      <c r="C625" t="str">
        <f>community_projects!C625</f>
        <v>Amsterdam</v>
      </c>
      <c r="D625" t="str" cm="1">
        <f t="array" ref="D625">INDEX(municipalities!B:B, MATCH(EC_projects!C625,municipalities!C:C,0),0)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c r="A626" t="str">
        <f>community_projects!A626</f>
        <v>Noord-Holland</v>
      </c>
      <c r="B626" t="str">
        <f>community_projects!B626</f>
        <v>Noord-Holland Zuid</v>
      </c>
      <c r="C626" t="str">
        <f>community_projects!C626</f>
        <v>Amsterdam</v>
      </c>
      <c r="D626" t="str" cm="1">
        <f t="array" ref="D626">INDEX(municipalities!B:B, MATCH(EC_projects!C626,municipalities!C:C,0),0)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c r="A627" t="str">
        <f>community_projects!A627</f>
        <v>Noord-Holland</v>
      </c>
      <c r="B627" t="str">
        <f>community_projects!B627</f>
        <v>Noord-Holland Zuid</v>
      </c>
      <c r="C627" t="str">
        <f>community_projects!C627</f>
        <v>Amsterdam</v>
      </c>
      <c r="D627" t="str" cm="1">
        <f t="array" ref="D627">INDEX(municipalities!B:B, MATCH(EC_projects!C627,municipalities!C:C,0),0)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c r="A628" t="str">
        <f>community_projects!A628</f>
        <v>Noord-Holland</v>
      </c>
      <c r="B628" t="str">
        <f>community_projects!B628</f>
        <v>Noord-Holland Zuid</v>
      </c>
      <c r="C628" t="str">
        <f>community_projects!C628</f>
        <v>Amsterdam</v>
      </c>
      <c r="D628" t="str" cm="1">
        <f t="array" ref="D628">INDEX(municipalities!B:B, MATCH(EC_projects!C628,municipalities!C:C,0),0)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c r="A629" t="str">
        <f>community_projects!A629</f>
        <v>Noord-Holland</v>
      </c>
      <c r="B629" t="str">
        <f>community_projects!B629</f>
        <v>Noord-Holland Zuid</v>
      </c>
      <c r="C629" t="str">
        <f>community_projects!C629</f>
        <v>Amsterdam</v>
      </c>
      <c r="D629" t="str" cm="1">
        <f t="array" ref="D629">INDEX(municipalities!B:B, MATCH(EC_projects!C629,municipalities!C:C,0),0)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c r="A630" t="str">
        <f>community_projects!A630</f>
        <v>Noord-Holland</v>
      </c>
      <c r="B630" t="str">
        <f>community_projects!B630</f>
        <v>Noord-Holland Zuid</v>
      </c>
      <c r="C630" t="str">
        <f>community_projects!C630</f>
        <v>Amsterdam</v>
      </c>
      <c r="D630" t="str" cm="1">
        <f t="array" ref="D630">INDEX(municipalities!B:B, MATCH(EC_projects!C630,municipalities!C:C,0),0)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c r="A631" t="str">
        <f>community_projects!A631</f>
        <v>Noord-Holland</v>
      </c>
      <c r="B631" t="str">
        <f>community_projects!B631</f>
        <v>Noord-Holland Zuid</v>
      </c>
      <c r="C631" t="str">
        <f>community_projects!C631</f>
        <v>Amsterdam</v>
      </c>
      <c r="D631" t="str" cm="1">
        <f t="array" ref="D631">INDEX(municipalities!B:B, MATCH(EC_projects!C631,municipalities!C:C,0),0)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c r="A632" t="str">
        <f>community_projects!A632</f>
        <v>Noord-Holland</v>
      </c>
      <c r="B632" t="str">
        <f>community_projects!B632</f>
        <v>Noord-Holland Zuid</v>
      </c>
      <c r="C632" t="str">
        <f>community_projects!C632</f>
        <v>Amsterdam</v>
      </c>
      <c r="D632" t="str" cm="1">
        <f t="array" ref="D632">INDEX(municipalities!B:B, MATCH(EC_projects!C632,municipalities!C:C,0),0)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c r="A633" t="str">
        <f>community_projects!A633</f>
        <v>Noord-Holland</v>
      </c>
      <c r="B633" t="str">
        <f>community_projects!B633</f>
        <v>Noord-Holland Zuid</v>
      </c>
      <c r="C633" t="str">
        <f>community_projects!C633</f>
        <v>Amsterdam</v>
      </c>
      <c r="D633" t="str" cm="1">
        <f t="array" ref="D633">INDEX(municipalities!B:B, MATCH(EC_projects!C633,municipalities!C:C,0),0)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c r="A634" t="str">
        <f>community_projects!A634</f>
        <v>Noord-Holland</v>
      </c>
      <c r="B634" t="str">
        <f>community_projects!B634</f>
        <v>Noord-Holland Zuid</v>
      </c>
      <c r="C634" t="str">
        <f>community_projects!C634</f>
        <v>Amsterdam</v>
      </c>
      <c r="D634" t="str" cm="1">
        <f t="array" ref="D634">INDEX(municipalities!B:B, MATCH(EC_projects!C634,municipalities!C:C,0),0)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c r="A635" t="str">
        <f>community_projects!A635</f>
        <v>Noord-Holland</v>
      </c>
      <c r="B635" t="str">
        <f>community_projects!B635</f>
        <v>Noord-Holland Zuid</v>
      </c>
      <c r="C635" t="str">
        <f>community_projects!C635</f>
        <v>Amsterdam</v>
      </c>
      <c r="D635" t="str" cm="1">
        <f t="array" ref="D635">INDEX(municipalities!B:B, MATCH(EC_projects!C635,municipalities!C:C,0),0)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c r="A636" t="str">
        <f>community_projects!A636</f>
        <v>Noord-Holland</v>
      </c>
      <c r="B636" t="str">
        <f>community_projects!B636</f>
        <v>Noord-Holland Zuid</v>
      </c>
      <c r="C636" t="str">
        <f>community_projects!C636</f>
        <v>Amsterdam</v>
      </c>
      <c r="D636" t="str" cm="1">
        <f t="array" ref="D636">INDEX(municipalities!B:B, MATCH(EC_projects!C636,municipalities!C:C,0),0)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c r="A637" t="str">
        <f>community_projects!A637</f>
        <v>Noord-Holland</v>
      </c>
      <c r="B637" t="str">
        <f>community_projects!B637</f>
        <v>Noord-Holland Zuid</v>
      </c>
      <c r="C637" t="str">
        <f>community_projects!C637</f>
        <v>Amsterdam</v>
      </c>
      <c r="D637" t="str" cm="1">
        <f t="array" ref="D637">INDEX(municipalities!B:B, MATCH(EC_projects!C637,municipalities!C:C,0),0)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c r="A638" t="str">
        <f>community_projects!A638</f>
        <v>Noord-Holland</v>
      </c>
      <c r="B638" t="str">
        <f>community_projects!B638</f>
        <v>Noord-Holland Zuid</v>
      </c>
      <c r="C638" t="str">
        <f>community_projects!C638</f>
        <v>Amsterdam</v>
      </c>
      <c r="D638" t="str" cm="1">
        <f t="array" ref="D638">INDEX(municipalities!B:B, MATCH(EC_projects!C638,municipalities!C:C,0),0)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c r="A639" t="str">
        <f>community_projects!A639</f>
        <v>Noord-Holland</v>
      </c>
      <c r="B639" t="str">
        <f>community_projects!B639</f>
        <v>Noord-Holland Zuid</v>
      </c>
      <c r="C639" t="str">
        <f>community_projects!C639</f>
        <v>Amsterdam</v>
      </c>
      <c r="D639" t="str" cm="1">
        <f t="array" ref="D639">INDEX(municipalities!B:B, MATCH(EC_projects!C639,municipalities!C:C,0),0)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c r="A640" t="str">
        <f>community_projects!A640</f>
        <v>Noord-Holland</v>
      </c>
      <c r="B640" t="str">
        <f>community_projects!B640</f>
        <v>Noord-Holland Zuid</v>
      </c>
      <c r="C640" t="str">
        <f>community_projects!C640</f>
        <v>Amsterdam</v>
      </c>
      <c r="D640" t="str" cm="1">
        <f t="array" ref="D640">INDEX(municipalities!B:B, MATCH(EC_projects!C640,municipalities!C:C,0),0)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c r="A641" t="str">
        <f>community_projects!A641</f>
        <v>Noord-Holland</v>
      </c>
      <c r="B641" t="str">
        <f>community_projects!B641</f>
        <v>Noord-Holland Zuid</v>
      </c>
      <c r="C641" t="str">
        <f>community_projects!C641</f>
        <v>Amsterdam</v>
      </c>
      <c r="D641" t="str" cm="1">
        <f t="array" ref="D641">INDEX(municipalities!B:B, MATCH(EC_projects!C641,municipalities!C:C,0),0)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c r="A642" t="str">
        <f>community_projects!A642</f>
        <v>Noord-Holland</v>
      </c>
      <c r="B642" t="str">
        <f>community_projects!B642</f>
        <v>Noord-Holland Zuid</v>
      </c>
      <c r="C642" t="str">
        <f>community_projects!C642</f>
        <v>Amsterdam</v>
      </c>
      <c r="D642" t="str" cm="1">
        <f t="array" ref="D642">INDEX(municipalities!B:B, MATCH(EC_projects!C642,municipalities!C:C,0),0)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c r="A643" t="str">
        <f>community_projects!A643</f>
        <v>Noord-Holland</v>
      </c>
      <c r="B643" t="str">
        <f>community_projects!B643</f>
        <v>Noord-Holland Zuid</v>
      </c>
      <c r="C643" t="str">
        <f>community_projects!C643</f>
        <v>Amsterdam</v>
      </c>
      <c r="D643" t="str" cm="1">
        <f t="array" ref="D643">INDEX(municipalities!B:B, MATCH(EC_projects!C643,municipalities!C:C,0),0)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c r="A644" t="str">
        <f>community_projects!A644</f>
        <v>Noord-Holland</v>
      </c>
      <c r="B644" t="str">
        <f>community_projects!B644</f>
        <v>Noord-Holland Zuid</v>
      </c>
      <c r="C644" t="str">
        <f>community_projects!C644</f>
        <v>Amsterdam</v>
      </c>
      <c r="D644" t="str" cm="1">
        <f t="array" ref="D644">INDEX(municipalities!B:B, MATCH(EC_projects!C644,municipalities!C:C,0),0)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c r="A645" t="str">
        <f>community_projects!A645</f>
        <v>Noord-Holland</v>
      </c>
      <c r="B645" t="str">
        <f>community_projects!B645</f>
        <v>Noord-Holland Zuid</v>
      </c>
      <c r="C645" t="str">
        <f>community_projects!C645</f>
        <v>Amsterdam</v>
      </c>
      <c r="D645" t="str" cm="1">
        <f t="array" ref="D645">INDEX(municipalities!B:B, MATCH(EC_projects!C645,municipalities!C:C,0),0)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c r="A646" t="str">
        <f>community_projects!A646</f>
        <v>Noord-Holland</v>
      </c>
      <c r="B646" t="str">
        <f>community_projects!B646</f>
        <v>Noord-Holland Zuid</v>
      </c>
      <c r="C646" t="str">
        <f>community_projects!C646</f>
        <v>Amsterdam</v>
      </c>
      <c r="D646" t="str" cm="1">
        <f t="array" ref="D646">INDEX(municipalities!B:B, MATCH(EC_projects!C646,municipalities!C:C,0),0)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c r="A647" t="str">
        <f>community_projects!A647</f>
        <v>Noord-Holland</v>
      </c>
      <c r="B647" t="str">
        <f>community_projects!B647</f>
        <v>Noord-Holland Noord</v>
      </c>
      <c r="C647" t="str">
        <f>community_projects!C647</f>
        <v>Bergen (NH.)</v>
      </c>
      <c r="D647" t="str" cm="1">
        <f t="array" ref="D647">INDEX(municipalities!B:B, MATCH(EC_projects!C647,municipalities!C:C,0),0)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c r="A648" t="str">
        <f>community_projects!A648</f>
        <v>Noord-Holland</v>
      </c>
      <c r="B648" t="str">
        <f>community_projects!B648</f>
        <v>Noord-Holland Noord</v>
      </c>
      <c r="C648" t="str">
        <f>community_projects!C648</f>
        <v>Bergen (NH.)</v>
      </c>
      <c r="D648" t="str" cm="1">
        <f t="array" ref="D648">INDEX(municipalities!B:B, MATCH(EC_projects!C648,municipalities!C:C,0),0)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c r="A649" t="str">
        <f>community_projects!A649</f>
        <v>Noord-Holland</v>
      </c>
      <c r="B649" t="str">
        <f>community_projects!B649</f>
        <v>Noord-Holland Noord</v>
      </c>
      <c r="C649" t="str">
        <f>community_projects!C649</f>
        <v>Bergen (NH.)</v>
      </c>
      <c r="D649" t="str" cm="1">
        <f t="array" ref="D649">INDEX(municipalities!B:B, MATCH(EC_projects!C649,municipalities!C:C,0),0)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c r="A650" t="str">
        <f>community_projects!A650</f>
        <v>Noord-Holland</v>
      </c>
      <c r="B650" t="str">
        <f>community_projects!B650</f>
        <v>Noord-Holland Noord</v>
      </c>
      <c r="C650" t="str">
        <f>community_projects!C650</f>
        <v>Beverwijk</v>
      </c>
      <c r="D650" t="str" cm="1">
        <f t="array" ref="D650">INDEX(municipalities!B:B, MATCH(EC_projects!C650,municipalities!C:C,0),0)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c r="A651" t="str">
        <f>community_projects!A651</f>
        <v>Noord-Holland</v>
      </c>
      <c r="B651" t="str">
        <f>community_projects!B651</f>
        <v>Noord-Holland Noord</v>
      </c>
      <c r="C651" t="str">
        <f>community_projects!C651</f>
        <v>Castricum</v>
      </c>
      <c r="D651" t="str" cm="1">
        <f t="array" ref="D651">INDEX(municipalities!B:B, MATCH(EC_projects!C651,municipalities!C:C,0),0)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c r="A652" t="str">
        <f>community_projects!A652</f>
        <v>Noord-Holland</v>
      </c>
      <c r="B652" t="str">
        <f>community_projects!B652</f>
        <v>Noord-Holland Noord</v>
      </c>
      <c r="C652" t="str">
        <f>community_projects!C652</f>
        <v>Castricum</v>
      </c>
      <c r="D652" t="str" cm="1">
        <f t="array" ref="D652">INDEX(municipalities!B:B, MATCH(EC_projects!C652,municipalities!C:C,0),0)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c r="A653" t="str">
        <f>community_projects!A653</f>
        <v>Noord-Holland</v>
      </c>
      <c r="B653" t="str">
        <f>community_projects!B653</f>
        <v>Noord-Holland Noord</v>
      </c>
      <c r="C653" t="str">
        <f>community_projects!C653</f>
        <v>Castricum</v>
      </c>
      <c r="D653" t="str" cm="1">
        <f t="array" ref="D653">INDEX(municipalities!B:B, MATCH(EC_projects!C653,municipalities!C:C,0),0)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c r="A654" t="str">
        <f>community_projects!A654</f>
        <v>Noord-Holland</v>
      </c>
      <c r="B654" t="str">
        <f>community_projects!B654</f>
        <v>Noord-Holland Noord</v>
      </c>
      <c r="C654" t="str">
        <f>community_projects!C654</f>
        <v>Den Helder</v>
      </c>
      <c r="D654" t="str" cm="1">
        <f t="array" ref="D654">INDEX(municipalities!B:B, MATCH(EC_projects!C654,municipalities!C:C,0),0)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c r="A655" t="str">
        <f>community_projects!A655</f>
        <v>Noord-Holland</v>
      </c>
      <c r="B655" t="str">
        <f>community_projects!B655</f>
        <v>Noord-Holland Noord</v>
      </c>
      <c r="C655" t="str">
        <f>community_projects!C655</f>
        <v>Den Helder</v>
      </c>
      <c r="D655" t="str" cm="1">
        <f t="array" ref="D655">INDEX(municipalities!B:B, MATCH(EC_projects!C655,municipalities!C:C,0),0)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c r="A656" t="str">
        <f>community_projects!A656</f>
        <v>Noord-Holland</v>
      </c>
      <c r="B656" t="str">
        <f>community_projects!B656</f>
        <v>Noord-Holland Noord</v>
      </c>
      <c r="C656" t="str">
        <f>community_projects!C656</f>
        <v>Den Helder</v>
      </c>
      <c r="D656" t="str" cm="1">
        <f t="array" ref="D656">INDEX(municipalities!B:B, MATCH(EC_projects!C656,municipalities!C:C,0),0)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c r="A657" t="str">
        <f>community_projects!A657</f>
        <v>Noord-Holland</v>
      </c>
      <c r="B657" t="str">
        <f>community_projects!B657</f>
        <v>Noord-Holland Zuid</v>
      </c>
      <c r="C657" t="str">
        <f>community_projects!C657</f>
        <v>Diemen</v>
      </c>
      <c r="D657" t="str" cm="1">
        <f t="array" ref="D657">INDEX(municipalities!B:B, MATCH(EC_projects!C657,municipalities!C:C,0),0)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c r="A658" t="str">
        <f>community_projects!A658</f>
        <v>Noord-Holland</v>
      </c>
      <c r="B658" t="str">
        <f>community_projects!B658</f>
        <v>Noord-Holland Zuid</v>
      </c>
      <c r="C658" t="str">
        <f>community_projects!C658</f>
        <v>Diemen</v>
      </c>
      <c r="D658" t="str" cm="1">
        <f t="array" ref="D658">INDEX(municipalities!B:B, MATCH(EC_projects!C658,municipalities!C:C,0),0)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c r="A659" t="str">
        <f>community_projects!A659</f>
        <v>Noord-Holland</v>
      </c>
      <c r="B659" t="str">
        <f>community_projects!B659</f>
        <v>Noord-Holland Noord</v>
      </c>
      <c r="C659" t="str">
        <f>community_projects!C659</f>
        <v>Drechterland</v>
      </c>
      <c r="D659" t="str" cm="1">
        <f t="array" ref="D659">INDEX(municipalities!B:B, MATCH(EC_projects!C659,municipalities!C:C,0),0)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c r="A660" t="str">
        <f>community_projects!A660</f>
        <v>Noord-Holland</v>
      </c>
      <c r="B660" t="str">
        <f>community_projects!B660</f>
        <v>Noord-Holland Noord</v>
      </c>
      <c r="C660" t="str">
        <f>community_projects!C660</f>
        <v>Drechterland</v>
      </c>
      <c r="D660" t="str" cm="1">
        <f t="array" ref="D660">INDEX(municipalities!B:B, MATCH(EC_projects!C660,municipalities!C:C,0),0)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c r="A661" t="str">
        <f>community_projects!A661</f>
        <v>Noord-Holland</v>
      </c>
      <c r="B661" t="str">
        <f>community_projects!B661</f>
        <v>Noord-Holland Noord</v>
      </c>
      <c r="C661" t="str">
        <f>community_projects!C661</f>
        <v>Edam-Volendam</v>
      </c>
      <c r="D661" t="str" cm="1">
        <f t="array" ref="D661">INDEX(municipalities!B:B, MATCH(EC_projects!C661,municipalities!C:C,0),0)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c r="A662" t="str">
        <f>community_projects!A662</f>
        <v>Noord-Holland</v>
      </c>
      <c r="B662" t="str">
        <f>community_projects!B662</f>
        <v>Noord-Holland Zuid</v>
      </c>
      <c r="C662" t="str">
        <f>community_projects!C662</f>
        <v>Edam-Volendam</v>
      </c>
      <c r="D662" t="str" cm="1">
        <f t="array" ref="D662">INDEX(municipalities!B:B, MATCH(EC_projects!C662,municipalities!C:C,0),0)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c r="A663" t="str">
        <f>community_projects!A663</f>
        <v>Noord-Holland</v>
      </c>
      <c r="B663" t="str">
        <f>community_projects!B663</f>
        <v>Noord-Holland Zuid</v>
      </c>
      <c r="C663" t="str">
        <f>community_projects!C663</f>
        <v>Edam-Volendam</v>
      </c>
      <c r="D663" t="str" cm="1">
        <f t="array" ref="D663">INDEX(municipalities!B:B, MATCH(EC_projects!C663,municipalities!C:C,0),0)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c r="A664" t="str">
        <f>community_projects!A664</f>
        <v>Noord-Holland</v>
      </c>
      <c r="B664" t="str">
        <f>community_projects!B664</f>
        <v>Noord-Holland Noord</v>
      </c>
      <c r="C664" t="str">
        <f>community_projects!C664</f>
        <v>Enkhuizen</v>
      </c>
      <c r="D664" t="str" cm="1">
        <f t="array" ref="D664">INDEX(municipalities!B:B, MATCH(EC_projects!C664,municipalities!C:C,0),0)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c r="A665" t="str">
        <f>community_projects!A665</f>
        <v>Noord-Holland</v>
      </c>
      <c r="B665" t="str">
        <f>community_projects!B665</f>
        <v>Noord-Holland Zuid</v>
      </c>
      <c r="C665" t="str">
        <f>community_projects!C665</f>
        <v>Gooise Meren</v>
      </c>
      <c r="D665" t="str" cm="1">
        <f t="array" ref="D665">INDEX(municipalities!B:B, MATCH(EC_projects!C665,municipalities!C:C,0),0)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c r="A666" t="str">
        <f>community_projects!A666</f>
        <v>Noord-Holland</v>
      </c>
      <c r="B666" t="str">
        <f>community_projects!B666</f>
        <v>Noord-Holland Zuid</v>
      </c>
      <c r="C666" t="str">
        <f>community_projects!C666</f>
        <v>Gooise Meren</v>
      </c>
      <c r="D666" t="str" cm="1">
        <f t="array" ref="D666">INDEX(municipalities!B:B, MATCH(EC_projects!C666,municipalities!C:C,0),0)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c r="A667" t="str">
        <f>community_projects!A667</f>
        <v>Noord-Holland</v>
      </c>
      <c r="B667" t="str">
        <f>community_projects!B667</f>
        <v>Noord-Holland Zuid</v>
      </c>
      <c r="C667" t="str">
        <f>community_projects!C667</f>
        <v>Gooise Meren</v>
      </c>
      <c r="D667" t="str" cm="1">
        <f t="array" ref="D667">INDEX(municipalities!B:B, MATCH(EC_projects!C667,municipalities!C:C,0),0)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c r="A668" t="str">
        <f>community_projects!A668</f>
        <v>Noord-Holland</v>
      </c>
      <c r="B668" t="str">
        <f>community_projects!B668</f>
        <v>Noord-Holland Zuid</v>
      </c>
      <c r="C668" t="str">
        <f>community_projects!C668</f>
        <v>Gooise Meren</v>
      </c>
      <c r="D668" t="str" cm="1">
        <f t="array" ref="D668">INDEX(municipalities!B:B, MATCH(EC_projects!C668,municipalities!C:C,0),0)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c r="A669" t="str">
        <f>community_projects!A669</f>
        <v>Noord-Holland</v>
      </c>
      <c r="B669" t="str">
        <f>community_projects!B669</f>
        <v>Noord-Holland Zuid</v>
      </c>
      <c r="C669" t="str">
        <f>community_projects!C669</f>
        <v>Gooise Meren</v>
      </c>
      <c r="D669" t="str" cm="1">
        <f t="array" ref="D669">INDEX(municipalities!B:B, MATCH(EC_projects!C669,municipalities!C:C,0),0)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c r="A670" t="str">
        <f>community_projects!A670</f>
        <v>Noord-Holland</v>
      </c>
      <c r="B670" t="str">
        <f>community_projects!B670</f>
        <v>Noord-Holland Zuid</v>
      </c>
      <c r="C670" t="str">
        <f>community_projects!C670</f>
        <v>Gooise Meren</v>
      </c>
      <c r="D670" t="str" cm="1">
        <f t="array" ref="D670">INDEX(municipalities!B:B, MATCH(EC_projects!C670,municipalities!C:C,0),0)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c r="A671" t="str">
        <f>community_projects!A671</f>
        <v>Noord-Holland</v>
      </c>
      <c r="B671" t="str">
        <f>community_projects!B671</f>
        <v>Noord-Holland Zuid</v>
      </c>
      <c r="C671" t="str">
        <f>community_projects!C671</f>
        <v>Gooise Meren</v>
      </c>
      <c r="D671" t="str" cm="1">
        <f t="array" ref="D671">INDEX(municipalities!B:B, MATCH(EC_projects!C671,municipalities!C:C,0),0)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c r="A672" t="str">
        <f>community_projects!A672</f>
        <v>Noord-Holland</v>
      </c>
      <c r="B672" t="str">
        <f>community_projects!B672</f>
        <v>Noord-Holland Zuid</v>
      </c>
      <c r="C672" t="str">
        <f>community_projects!C672</f>
        <v>Gooise Meren</v>
      </c>
      <c r="D672" t="str" cm="1">
        <f t="array" ref="D672">INDEX(municipalities!B:B, MATCH(EC_projects!C672,municipalities!C:C,0),0)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c r="A673" t="str">
        <f>community_projects!A673</f>
        <v>Noord-Holland</v>
      </c>
      <c r="B673" t="str">
        <f>community_projects!B673</f>
        <v>Noord-Holland Zuid</v>
      </c>
      <c r="C673" t="str">
        <f>community_projects!C673</f>
        <v>Gooise Meren</v>
      </c>
      <c r="D673" t="str" cm="1">
        <f t="array" ref="D673">INDEX(municipalities!B:B, MATCH(EC_projects!C673,municipalities!C:C,0),0)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c r="A674" t="str">
        <f>community_projects!A674</f>
        <v>Noord-Holland</v>
      </c>
      <c r="B674" t="str">
        <f>community_projects!B674</f>
        <v>Noord-Holland Zuid</v>
      </c>
      <c r="C674" t="str">
        <f>community_projects!C674</f>
        <v>Haarlem</v>
      </c>
      <c r="D674" t="str" cm="1">
        <f t="array" ref="D674">INDEX(municipalities!B:B, MATCH(EC_projects!C674,municipalities!C:C,0),0)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c r="A675" t="str">
        <f>community_projects!A675</f>
        <v>Noord-Holland</v>
      </c>
      <c r="B675" t="str">
        <f>community_projects!B675</f>
        <v>Noord-Holland Zuid</v>
      </c>
      <c r="C675" t="str">
        <f>community_projects!C675</f>
        <v>Haarlem</v>
      </c>
      <c r="D675" t="str" cm="1">
        <f t="array" ref="D675">INDEX(municipalities!B:B, MATCH(EC_projects!C675,municipalities!C:C,0),0)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c r="A676" t="str">
        <f>community_projects!A676</f>
        <v>Noord-Holland</v>
      </c>
      <c r="B676" t="str">
        <f>community_projects!B676</f>
        <v>Noord-Holland Zuid</v>
      </c>
      <c r="C676" t="str">
        <f>community_projects!C676</f>
        <v>Haarlem</v>
      </c>
      <c r="D676" t="str" cm="1">
        <f t="array" ref="D676">INDEX(municipalities!B:B, MATCH(EC_projects!C676,municipalities!C:C,0),0)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c r="A677" t="str">
        <f>community_projects!A677</f>
        <v>Noord-Holland</v>
      </c>
      <c r="B677" t="str">
        <f>community_projects!B677</f>
        <v>Noord-Holland Zuid</v>
      </c>
      <c r="C677" t="str">
        <f>community_projects!C677</f>
        <v>Haarlem</v>
      </c>
      <c r="D677" t="str" cm="1">
        <f t="array" ref="D677">INDEX(municipalities!B:B, MATCH(EC_projects!C677,municipalities!C:C,0),0)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c r="A678" t="str">
        <f>community_projects!A678</f>
        <v>Noord-Holland</v>
      </c>
      <c r="B678" t="str">
        <f>community_projects!B678</f>
        <v>Noord-Holland Zuid</v>
      </c>
      <c r="C678" t="str">
        <f>community_projects!C678</f>
        <v>Haarlem</v>
      </c>
      <c r="D678" t="str" cm="1">
        <f t="array" ref="D678">INDEX(municipalities!B:B, MATCH(EC_projects!C678,municipalities!C:C,0),0)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c r="A679" t="str">
        <f>community_projects!A679</f>
        <v>Noord-Holland</v>
      </c>
      <c r="B679" t="str">
        <f>community_projects!B679</f>
        <v>Noord-Holland Zuid</v>
      </c>
      <c r="C679" t="str">
        <f>community_projects!C679</f>
        <v>Haarlem</v>
      </c>
      <c r="D679" t="str" cm="1">
        <f t="array" ref="D679">INDEX(municipalities!B:B, MATCH(EC_projects!C679,municipalities!C:C,0),0)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c r="A680" t="str">
        <f>community_projects!A680</f>
        <v>Noord-Holland</v>
      </c>
      <c r="B680" t="str">
        <f>community_projects!B680</f>
        <v>Noord-Holland Zuid</v>
      </c>
      <c r="C680" t="str">
        <f>community_projects!C680</f>
        <v>Haarlem</v>
      </c>
      <c r="D680" t="str" cm="1">
        <f t="array" ref="D680">INDEX(municipalities!B:B, MATCH(EC_projects!C680,municipalities!C:C,0),0)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c r="A681" t="str">
        <f>community_projects!A681</f>
        <v>Noord-Holland</v>
      </c>
      <c r="B681" t="str">
        <f>community_projects!B681</f>
        <v>Noord-Holland Zuid</v>
      </c>
      <c r="C681" t="str">
        <f>community_projects!C681</f>
        <v>Haarlem</v>
      </c>
      <c r="D681" t="str" cm="1">
        <f t="array" ref="D681">INDEX(municipalities!B:B, MATCH(EC_projects!C681,municipalities!C:C,0),0)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c r="A682" t="str">
        <f>community_projects!A682</f>
        <v>Noord-Holland</v>
      </c>
      <c r="B682" t="str">
        <f>community_projects!B682</f>
        <v>Noord-Holland Zuid</v>
      </c>
      <c r="C682" t="str">
        <f>community_projects!C682</f>
        <v>Haarlem</v>
      </c>
      <c r="D682" t="str" cm="1">
        <f t="array" ref="D682">INDEX(municipalities!B:B, MATCH(EC_projects!C682,municipalities!C:C,0),0)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c r="A683" t="str">
        <f>community_projects!A683</f>
        <v>Noord-Holland</v>
      </c>
      <c r="B683" t="str">
        <f>community_projects!B683</f>
        <v>Noord-Holland Zuid</v>
      </c>
      <c r="C683" t="str">
        <f>community_projects!C683</f>
        <v>Haarlem</v>
      </c>
      <c r="D683" t="str" cm="1">
        <f t="array" ref="D683">INDEX(municipalities!B:B, MATCH(EC_projects!C683,municipalities!C:C,0),0)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c r="A684" t="str">
        <f>community_projects!A684</f>
        <v>Noord-Holland</v>
      </c>
      <c r="B684" t="str">
        <f>community_projects!B684</f>
        <v>Noord-Holland Zuid</v>
      </c>
      <c r="C684" t="str">
        <f>community_projects!C684</f>
        <v>Haarlem</v>
      </c>
      <c r="D684" t="str" cm="1">
        <f t="array" ref="D684">INDEX(municipalities!B:B, MATCH(EC_projects!C684,municipalities!C:C,0),0)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c r="A685" t="str">
        <f>community_projects!A685</f>
        <v>Noord-Holland</v>
      </c>
      <c r="B685" t="str">
        <f>community_projects!B685</f>
        <v>Noord-Holland Zuid</v>
      </c>
      <c r="C685" t="str">
        <f>community_projects!C685</f>
        <v>Haarlem</v>
      </c>
      <c r="D685" t="str" cm="1">
        <f t="array" ref="D685">INDEX(municipalities!B:B, MATCH(EC_projects!C685,municipalities!C:C,0),0)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c r="A686" t="str">
        <f>community_projects!A686</f>
        <v>Noord-Holland</v>
      </c>
      <c r="B686" t="str">
        <f>community_projects!B686</f>
        <v>Noord-Holland Zuid</v>
      </c>
      <c r="C686" t="str">
        <f>community_projects!C686</f>
        <v>Haarlem</v>
      </c>
      <c r="D686" t="str" cm="1">
        <f t="array" ref="D686">INDEX(municipalities!B:B, MATCH(EC_projects!C686,municipalities!C:C,0),0)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c r="A687" t="str">
        <f>community_projects!A687</f>
        <v>Noord-Holland</v>
      </c>
      <c r="B687" t="str">
        <f>community_projects!B687</f>
        <v>Noord-Holland Zuid</v>
      </c>
      <c r="C687" t="str">
        <f>community_projects!C687</f>
        <v>Haarlem</v>
      </c>
      <c r="D687" t="str" cm="1">
        <f t="array" ref="D687">INDEX(municipalities!B:B, MATCH(EC_projects!C687,municipalities!C:C,0),0)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c r="A688" t="str">
        <f>community_projects!A688</f>
        <v>Noord-Holland</v>
      </c>
      <c r="B688" t="str">
        <f>community_projects!B688</f>
        <v>Noord-Holland Zuid</v>
      </c>
      <c r="C688" t="str">
        <f>community_projects!C688</f>
        <v>Heemstede</v>
      </c>
      <c r="D688" t="str" cm="1">
        <f t="array" ref="D688">INDEX(municipalities!B:B, MATCH(EC_projects!C688,municipalities!C:C,0),0)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c r="A689" t="str">
        <f>community_projects!A689</f>
        <v>Noord-Holland</v>
      </c>
      <c r="B689" t="str">
        <f>community_projects!B689</f>
        <v>Noord-Holland Zuid</v>
      </c>
      <c r="C689" t="str">
        <f>community_projects!C689</f>
        <v>Heemstede</v>
      </c>
      <c r="D689" t="str" cm="1">
        <f t="array" ref="D689">INDEX(municipalities!B:B, MATCH(EC_projects!C689,municipalities!C:C,0),0)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c r="A690" t="str">
        <f>community_projects!A690</f>
        <v>Noord-Holland</v>
      </c>
      <c r="B690" t="str">
        <f>community_projects!B690</f>
        <v>Noord-Holland Zuid</v>
      </c>
      <c r="C690" t="str">
        <f>community_projects!C690</f>
        <v>Heemstede</v>
      </c>
      <c r="D690" t="str" cm="1">
        <f t="array" ref="D690">INDEX(municipalities!B:B, MATCH(EC_projects!C690,municipalities!C:C,0),0)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c r="A691" t="str">
        <f>community_projects!A691</f>
        <v>Noord-Holland</v>
      </c>
      <c r="B691" t="str">
        <f>community_projects!B691</f>
        <v>Noord-Holland Zuid</v>
      </c>
      <c r="C691" t="str">
        <f>community_projects!C691</f>
        <v>Heemstede</v>
      </c>
      <c r="D691" t="str" cm="1">
        <f t="array" ref="D691">INDEX(municipalities!B:B, MATCH(EC_projects!C691,municipalities!C:C,0),0)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c r="A692" t="str">
        <f>community_projects!A692</f>
        <v>Noord-Holland</v>
      </c>
      <c r="B692" t="str">
        <f>community_projects!B692</f>
        <v>Noord-Holland Zuid</v>
      </c>
      <c r="C692" t="str">
        <f>community_projects!C692</f>
        <v>Heemstede</v>
      </c>
      <c r="D692" t="str" cm="1">
        <f t="array" ref="D692">INDEX(municipalities!B:B, MATCH(EC_projects!C692,municipalities!C:C,0),0)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c r="A693" t="str">
        <f>community_projects!A693</f>
        <v>Noord-Holland</v>
      </c>
      <c r="B693" t="str">
        <f>community_projects!B693</f>
        <v>Noord-Holland Zuid</v>
      </c>
      <c r="C693" t="str">
        <f>community_projects!C693</f>
        <v>Heemstede</v>
      </c>
      <c r="D693" t="str" cm="1">
        <f t="array" ref="D693">INDEX(municipalities!B:B, MATCH(EC_projects!C693,municipalities!C:C,0),0)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c r="A694" t="str">
        <f>community_projects!A694</f>
        <v>Noord-Holland</v>
      </c>
      <c r="B694" t="str">
        <f>community_projects!B694</f>
        <v>Noord-Holland Zuid</v>
      </c>
      <c r="C694" t="str">
        <f>community_projects!C694</f>
        <v>Heemstede</v>
      </c>
      <c r="D694" t="str" cm="1">
        <f t="array" ref="D694">INDEX(municipalities!B:B, MATCH(EC_projects!C694,municipalities!C:C,0),0)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c r="A695" t="str">
        <f>community_projects!A695</f>
        <v>Noord-Holland</v>
      </c>
      <c r="B695" t="str">
        <f>community_projects!B695</f>
        <v>Noord-Holland Zuid</v>
      </c>
      <c r="C695" t="str">
        <f>community_projects!C695</f>
        <v>Heemstede</v>
      </c>
      <c r="D695" t="str" cm="1">
        <f t="array" ref="D695">INDEX(municipalities!B:B, MATCH(EC_projects!C695,municipalities!C:C,0),0)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c r="A696" t="str">
        <f>community_projects!A696</f>
        <v>Noord-Holland</v>
      </c>
      <c r="B696" t="str">
        <f>community_projects!B696</f>
        <v>Noord-Holland Zuid</v>
      </c>
      <c r="C696" t="str">
        <f>community_projects!C696</f>
        <v>Heemstede</v>
      </c>
      <c r="D696" t="str" cm="1">
        <f t="array" ref="D696">INDEX(municipalities!B:B, MATCH(EC_projects!C696,municipalities!C:C,0),0)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c r="A697" t="str">
        <f>community_projects!A697</f>
        <v>Noord-Holland</v>
      </c>
      <c r="B697" t="str">
        <f>community_projects!B697</f>
        <v>Noord-Holland Noord</v>
      </c>
      <c r="C697" t="str">
        <f>community_projects!C697</f>
        <v>Heiloo</v>
      </c>
      <c r="D697" t="str" cm="1">
        <f t="array" ref="D697">INDEX(municipalities!B:B, MATCH(EC_projects!C697,municipalities!C:C,0),0)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c r="A698" t="str">
        <f>community_projects!A698</f>
        <v>Noord-Holland</v>
      </c>
      <c r="B698" t="str">
        <f>community_projects!B698</f>
        <v>Noord-Holland Noord</v>
      </c>
      <c r="C698" t="str">
        <f>community_projects!C698</f>
        <v>Heiloo</v>
      </c>
      <c r="D698" t="str" cm="1">
        <f t="array" ref="D698">INDEX(municipalities!B:B, MATCH(EC_projects!C698,municipalities!C:C,0),0)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c r="A699" t="str">
        <f>community_projects!A699</f>
        <v>Noord-Holland</v>
      </c>
      <c r="B699" t="str">
        <f>community_projects!B699</f>
        <v>Noord-Holland Noord</v>
      </c>
      <c r="C699" t="str">
        <f>community_projects!C699</f>
        <v>Heiloo</v>
      </c>
      <c r="D699" t="str" cm="1">
        <f t="array" ref="D699">INDEX(municipalities!B:B, MATCH(EC_projects!C699,municipalities!C:C,0),0)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c r="A700" t="str">
        <f>community_projects!A700</f>
        <v>Noord-Holland</v>
      </c>
      <c r="B700" t="str">
        <f>community_projects!B700</f>
        <v>Noord-Holland Noord</v>
      </c>
      <c r="C700" t="str">
        <f>community_projects!C700</f>
        <v>Heiloo</v>
      </c>
      <c r="D700" t="str" cm="1">
        <f t="array" ref="D700">INDEX(municipalities!B:B, MATCH(EC_projects!C700,municipalities!C:C,0),0)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c r="A701" t="str">
        <f>community_projects!A701</f>
        <v>Noord-Holland</v>
      </c>
      <c r="B701" t="str">
        <f>community_projects!B701</f>
        <v>Noord-Holland Zuid</v>
      </c>
      <c r="C701" t="str">
        <f>community_projects!C701</f>
        <v>Hilversum</v>
      </c>
      <c r="D701" t="str" cm="1">
        <f t="array" ref="D701">INDEX(municipalities!B:B, MATCH(EC_projects!C701,municipalities!C:C,0),0)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c r="A702" t="str">
        <f>community_projects!A702</f>
        <v>Noord-Holland</v>
      </c>
      <c r="B702" t="str">
        <f>community_projects!B702</f>
        <v>Noord-Holland Zuid</v>
      </c>
      <c r="C702" t="str">
        <f>community_projects!C702</f>
        <v>Hilversum</v>
      </c>
      <c r="D702" t="str" cm="1">
        <f t="array" ref="D702">INDEX(municipalities!B:B, MATCH(EC_projects!C702,municipalities!C:C,0),0)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c r="A703" t="str">
        <f>community_projects!A703</f>
        <v>Noord-Holland</v>
      </c>
      <c r="B703" t="str">
        <f>community_projects!B703</f>
        <v>Noord-Holland Zuid</v>
      </c>
      <c r="C703" t="str">
        <f>community_projects!C703</f>
        <v>Hilversum</v>
      </c>
      <c r="D703" t="str" cm="1">
        <f t="array" ref="D703">INDEX(municipalities!B:B, MATCH(EC_projects!C703,municipalities!C:C,0),0)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c r="A704" t="str">
        <f>community_projects!A704</f>
        <v>Noord-Holland</v>
      </c>
      <c r="B704" t="str">
        <f>community_projects!B704</f>
        <v>Noord-Holland Zuid</v>
      </c>
      <c r="C704" t="str">
        <f>community_projects!C704</f>
        <v>Hilversum</v>
      </c>
      <c r="D704" t="str" cm="1">
        <f t="array" ref="D704">INDEX(municipalities!B:B, MATCH(EC_projects!C704,municipalities!C:C,0),0)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c r="A705" t="str">
        <f>community_projects!A705</f>
        <v>Noord-Holland</v>
      </c>
      <c r="B705" t="str">
        <f>community_projects!B705</f>
        <v>Noord-Holland Zuid</v>
      </c>
      <c r="C705" t="str">
        <f>community_projects!C705</f>
        <v>Hilversum</v>
      </c>
      <c r="D705" t="str" cm="1">
        <f t="array" ref="D705">INDEX(municipalities!B:B, MATCH(EC_projects!C705,municipalities!C:C,0),0)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c r="A706" t="str">
        <f>community_projects!A706</f>
        <v>Noord-Holland</v>
      </c>
      <c r="B706" t="str">
        <f>community_projects!B706</f>
        <v>Noord-Holland Zuid</v>
      </c>
      <c r="C706" t="str">
        <f>community_projects!C706</f>
        <v>Hilversum</v>
      </c>
      <c r="D706" t="str" cm="1">
        <f t="array" ref="D706">INDEX(municipalities!B:B, MATCH(EC_projects!C706,municipalities!C:C,0),0)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c r="A707" t="str">
        <f>community_projects!A707</f>
        <v>Noord-Holland</v>
      </c>
      <c r="B707" t="str">
        <f>community_projects!B707</f>
        <v>Noord-Holland Zuid</v>
      </c>
      <c r="C707" t="str">
        <f>community_projects!C707</f>
        <v>Hilversum</v>
      </c>
      <c r="D707" t="str" cm="1">
        <f t="array" ref="D707">INDEX(municipalities!B:B, MATCH(EC_projects!C707,municipalities!C:C,0),0)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c r="A708" t="str">
        <f>community_projects!A708</f>
        <v>Noord-Holland</v>
      </c>
      <c r="B708" t="str">
        <f>community_projects!B708</f>
        <v>Noord-Holland Zuid</v>
      </c>
      <c r="C708" t="str">
        <f>community_projects!C708</f>
        <v>Hilversum</v>
      </c>
      <c r="D708" t="str" cm="1">
        <f t="array" ref="D708">INDEX(municipalities!B:B, MATCH(EC_projects!C708,municipalities!C:C,0),0)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c r="A709" t="str">
        <f>community_projects!A709</f>
        <v>Noord-Holland</v>
      </c>
      <c r="B709" t="str">
        <f>community_projects!B709</f>
        <v>Noord-Holland Zuid</v>
      </c>
      <c r="C709" t="str">
        <f>community_projects!C709</f>
        <v>Hilversum</v>
      </c>
      <c r="D709" t="str" cm="1">
        <f t="array" ref="D709">INDEX(municipalities!B:B, MATCH(EC_projects!C709,municipalities!C:C,0),0)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c r="A710" t="str">
        <f>community_projects!A710</f>
        <v>Noord-Holland</v>
      </c>
      <c r="B710" t="str">
        <f>community_projects!B710</f>
        <v>Noord-Holland Zuid</v>
      </c>
      <c r="C710" t="str">
        <f>community_projects!C710</f>
        <v>Hilversum</v>
      </c>
      <c r="D710" t="str" cm="1">
        <f t="array" ref="D710">INDEX(municipalities!B:B, MATCH(EC_projects!C710,municipalities!C:C,0),0)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c r="A711" t="str">
        <f>community_projects!A711</f>
        <v>Noord-Holland</v>
      </c>
      <c r="B711" t="str">
        <f>community_projects!B711</f>
        <v>Noord-Holland Zuid</v>
      </c>
      <c r="C711" t="str">
        <f>community_projects!C711</f>
        <v>Hilversum</v>
      </c>
      <c r="D711" t="str" cm="1">
        <f t="array" ref="D711">INDEX(municipalities!B:B, MATCH(EC_projects!C711,municipalities!C:C,0),0)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c r="A712" t="str">
        <f>community_projects!A712</f>
        <v>Noord-Holland</v>
      </c>
      <c r="B712" t="str">
        <f>community_projects!B712</f>
        <v>Noord-Holland Zuid</v>
      </c>
      <c r="C712" t="str">
        <f>community_projects!C712</f>
        <v>Hilversum</v>
      </c>
      <c r="D712" t="str" cm="1">
        <f t="array" ref="D712">INDEX(municipalities!B:B, MATCH(EC_projects!C712,municipalities!C:C,0),0)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c r="A713" t="str">
        <f>community_projects!A713</f>
        <v>Noord-Holland</v>
      </c>
      <c r="B713" t="str">
        <f>community_projects!B713</f>
        <v>Noord-Holland Zuid</v>
      </c>
      <c r="C713" t="str">
        <f>community_projects!C713</f>
        <v>Hilversum</v>
      </c>
      <c r="D713" t="str" cm="1">
        <f t="array" ref="D713">INDEX(municipalities!B:B, MATCH(EC_projects!C713,municipalities!C:C,0),0)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c r="A714" t="str">
        <f>community_projects!A714</f>
        <v>Noord-Holland</v>
      </c>
      <c r="B714" t="str">
        <f>community_projects!B714</f>
        <v>Noord-Holland Zuid</v>
      </c>
      <c r="C714" t="str">
        <f>community_projects!C714</f>
        <v>Hilversum</v>
      </c>
      <c r="D714" t="str" cm="1">
        <f t="array" ref="D714">INDEX(municipalities!B:B, MATCH(EC_projects!C714,municipalities!C:C,0),0)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c r="A715" t="str">
        <f>community_projects!A715</f>
        <v>Noord-Holland</v>
      </c>
      <c r="B715" t="str">
        <f>community_projects!B715</f>
        <v>Noord-Holland Zuid</v>
      </c>
      <c r="C715" t="str">
        <f>community_projects!C715</f>
        <v>Haarlemmermeer</v>
      </c>
      <c r="D715" t="str" cm="1">
        <f t="array" ref="D715">INDEX(municipalities!B:B, MATCH(EC_projects!C715,municipalities!C:C,0),0)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c r="A716" t="str">
        <f>community_projects!A716</f>
        <v>Noord-Holland</v>
      </c>
      <c r="B716" t="str">
        <f>community_projects!B716</f>
        <v>Noord-Holland Zuid</v>
      </c>
      <c r="C716" t="str">
        <f>community_projects!C716</f>
        <v>Haarlemmermeer</v>
      </c>
      <c r="D716" t="str" cm="1">
        <f t="array" ref="D716">INDEX(municipalities!B:B, MATCH(EC_projects!C716,municipalities!C:C,0),0)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c r="A717" t="str">
        <f>community_projects!A717</f>
        <v>Noord-Holland</v>
      </c>
      <c r="B717" t="str">
        <f>community_projects!B717</f>
        <v>Noord-Holland Noord</v>
      </c>
      <c r="C717" t="str">
        <f>community_projects!C717</f>
        <v>Hoorn</v>
      </c>
      <c r="D717" t="str" cm="1">
        <f t="array" ref="D717">INDEX(municipalities!B:B, MATCH(EC_projects!C717,municipalities!C:C,0),0)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c r="A718" t="str">
        <f>community_projects!A718</f>
        <v>Noord-Holland</v>
      </c>
      <c r="B718" t="str">
        <f>community_projects!B718</f>
        <v>Noord-Holland Noord</v>
      </c>
      <c r="C718" t="str">
        <f>community_projects!C718</f>
        <v>Hoorn</v>
      </c>
      <c r="D718" t="str" cm="1">
        <f t="array" ref="D718">INDEX(municipalities!B:B, MATCH(EC_projects!C718,municipalities!C:C,0),0)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c r="A719" t="str">
        <f>community_projects!A719</f>
        <v>Noord-Holland</v>
      </c>
      <c r="B719" t="str">
        <f>community_projects!B719</f>
        <v>Noord-Holland Noord</v>
      </c>
      <c r="C719" t="str">
        <f>community_projects!C719</f>
        <v>Dijk en Waard</v>
      </c>
      <c r="D719" t="str" cm="1">
        <f t="array" ref="D719">INDEX(municipalities!B:B, MATCH(EC_projects!C719,municipalities!C:C,0),0)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c r="A720" t="str">
        <f>community_projects!A720</f>
        <v>Noord-Holland</v>
      </c>
      <c r="B720" t="str">
        <f>community_projects!B720</f>
        <v>Noord-Holland Noord</v>
      </c>
      <c r="C720" t="str">
        <f>community_projects!C720</f>
        <v>Medemblik</v>
      </c>
      <c r="D720" t="str" cm="1">
        <f t="array" ref="D720">INDEX(municipalities!B:B, MATCH(EC_projects!C720,municipalities!C:C,0),0)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c r="A721" t="str">
        <f>community_projects!A721</f>
        <v>Noord-Holland</v>
      </c>
      <c r="B721" t="str">
        <f>community_projects!B721</f>
        <v>Noord-Holland Zuid</v>
      </c>
      <c r="C721" t="str">
        <f>community_projects!C721</f>
        <v>Ouder-Amstel</v>
      </c>
      <c r="D721" t="str" cm="1">
        <f t="array" ref="D721">INDEX(municipalities!B:B, MATCH(EC_projects!C721,municipalities!C:C,0),0)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c r="A722" t="str">
        <f>community_projects!A722</f>
        <v>Noord-Holland</v>
      </c>
      <c r="B722" t="str">
        <f>community_projects!B722</f>
        <v>Noord-Holland Zuid</v>
      </c>
      <c r="C722" t="str">
        <f>community_projects!C722</f>
        <v>Purmerend</v>
      </c>
      <c r="D722" t="str" cm="1">
        <f t="array" ref="D722">INDEX(municipalities!B:B, MATCH(EC_projects!C722,municipalities!C:C,0),0)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c r="A723" t="str">
        <f>community_projects!A723</f>
        <v>Noord-Holland</v>
      </c>
      <c r="B723" t="str">
        <f>community_projects!B723</f>
        <v>Noord-Holland Zuid</v>
      </c>
      <c r="C723" t="str">
        <f>community_projects!C723</f>
        <v>Purmerend</v>
      </c>
      <c r="D723" t="str" cm="1">
        <f t="array" ref="D723">INDEX(municipalities!B:B, MATCH(EC_projects!C723,municipalities!C:C,0),0)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c r="A724" t="str">
        <f>community_projects!A724</f>
        <v>Noord-Holland</v>
      </c>
      <c r="B724" t="str">
        <f>community_projects!B724</f>
        <v>Noord-Holland Zuid</v>
      </c>
      <c r="C724" t="str">
        <f>community_projects!C724</f>
        <v>Purmerend</v>
      </c>
      <c r="D724" t="str" cm="1">
        <f t="array" ref="D724">INDEX(municipalities!B:B, MATCH(EC_projects!C724,municipalities!C:C,0),0)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c r="A725" t="str">
        <f>community_projects!A725</f>
        <v>Noord-Holland</v>
      </c>
      <c r="B725" t="str">
        <f>community_projects!B725</f>
        <v>Noord-Holland Zuid</v>
      </c>
      <c r="C725" t="str">
        <f>community_projects!C725</f>
        <v>Purmerend</v>
      </c>
      <c r="D725" t="str" cm="1">
        <f t="array" ref="D725">INDEX(municipalities!B:B, MATCH(EC_projects!C725,municipalities!C:C,0),0)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c r="A726" t="str">
        <f>community_projects!A726</f>
        <v>Noord-Holland</v>
      </c>
      <c r="B726" t="str">
        <f>community_projects!B726</f>
        <v>Noord-Holland Zuid</v>
      </c>
      <c r="C726" t="str">
        <f>community_projects!C726</f>
        <v>Purmerend</v>
      </c>
      <c r="D726" t="str" cm="1">
        <f t="array" ref="D726">INDEX(municipalities!B:B, MATCH(EC_projects!C726,municipalities!C:C,0),0)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c r="A727" t="str">
        <f>community_projects!A727</f>
        <v>Noord-Holland</v>
      </c>
      <c r="B727" t="str">
        <f>community_projects!B727</f>
        <v>Noord-Holland Noord</v>
      </c>
      <c r="C727" t="str">
        <f>community_projects!C727</f>
        <v>Schagen</v>
      </c>
      <c r="D727" t="str" cm="1">
        <f t="array" ref="D727">INDEX(municipalities!B:B, MATCH(EC_projects!C727,municipalities!C:C,0),0)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c r="A728" t="str">
        <f>community_projects!A728</f>
        <v>Noord-Holland</v>
      </c>
      <c r="B728" t="str">
        <f>community_projects!B728</f>
        <v>Noord-Holland Noord</v>
      </c>
      <c r="C728" t="str">
        <f>community_projects!C728</f>
        <v>Schagen</v>
      </c>
      <c r="D728" t="str" cm="1">
        <f t="array" ref="D728">INDEX(municipalities!B:B, MATCH(EC_projects!C728,municipalities!C:C,0),0)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c r="A729" t="str">
        <f>community_projects!A729</f>
        <v>Noord-Holland</v>
      </c>
      <c r="B729" t="str">
        <f>community_projects!B729</f>
        <v>Noord-Holland Noord</v>
      </c>
      <c r="C729" t="str">
        <f>community_projects!C729</f>
        <v>Schagen</v>
      </c>
      <c r="D729" t="str" cm="1">
        <f t="array" ref="D729">INDEX(municipalities!B:B, MATCH(EC_projects!C729,municipalities!C:C,0),0)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c r="A730" t="str">
        <f>community_projects!A730</f>
        <v>Noord-Holland</v>
      </c>
      <c r="B730" t="str">
        <f>community_projects!B730</f>
        <v>Noord-Holland Noord</v>
      </c>
      <c r="C730" t="str">
        <f>community_projects!C730</f>
        <v>Schagen</v>
      </c>
      <c r="D730" t="str" cm="1">
        <f t="array" ref="D730">INDEX(municipalities!B:B, MATCH(EC_projects!C730,municipalities!C:C,0),0)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c r="A731" t="str">
        <f>community_projects!A731</f>
        <v>Noord-Holland</v>
      </c>
      <c r="B731" t="str">
        <f>community_projects!B731</f>
        <v>Noord-Holland Noord</v>
      </c>
      <c r="C731" t="str">
        <f>community_projects!C731</f>
        <v>Schagen</v>
      </c>
      <c r="D731" t="str" cm="1">
        <f t="array" ref="D731">INDEX(municipalities!B:B, MATCH(EC_projects!C731,municipalities!C:C,0),0)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c r="A732" t="str">
        <f>community_projects!A732</f>
        <v>Noord-Holland</v>
      </c>
      <c r="B732" t="str">
        <f>community_projects!B732</f>
        <v>Noord-Holland Noord</v>
      </c>
      <c r="C732" t="str">
        <f>community_projects!C732</f>
        <v>Stede Broec</v>
      </c>
      <c r="D732" t="str" cm="1">
        <f t="array" ref="D732">INDEX(municipalities!B:B, MATCH(EC_projects!C732,municipalities!C:C,0),0)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c r="A733" t="str">
        <f>community_projects!A733</f>
        <v>Noord-Holland</v>
      </c>
      <c r="B733" t="str">
        <f>community_projects!B733</f>
        <v>Noord-Holland Noord</v>
      </c>
      <c r="C733" t="str">
        <f>community_projects!C733</f>
        <v>Stede Broec</v>
      </c>
      <c r="D733" t="str" cm="1">
        <f t="array" ref="D733">INDEX(municipalities!B:B, MATCH(EC_projects!C733,municipalities!C:C,0),0)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c r="A734" t="str">
        <f>community_projects!A734</f>
        <v>Noord-Holland</v>
      </c>
      <c r="B734" t="str">
        <f>community_projects!B734</f>
        <v>Noord-Holland Noord</v>
      </c>
      <c r="C734" t="str">
        <f>community_projects!C734</f>
        <v>Texel</v>
      </c>
      <c r="D734" t="str" cm="1">
        <f t="array" ref="D734">INDEX(municipalities!B:B, MATCH(EC_projects!C734,municipalities!C:C,0),0)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c r="A735" t="str">
        <f>community_projects!A735</f>
        <v>Noord-Holland</v>
      </c>
      <c r="B735" t="str">
        <f>community_projects!B735</f>
        <v>Noord-Holland Noord</v>
      </c>
      <c r="C735" t="str">
        <f>community_projects!C735</f>
        <v>Texel</v>
      </c>
      <c r="D735" t="str" cm="1">
        <f t="array" ref="D735">INDEX(municipalities!B:B, MATCH(EC_projects!C735,municipalities!C:C,0),0)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c r="A736" t="str">
        <f>community_projects!A736</f>
        <v>Noord-Holland</v>
      </c>
      <c r="B736" t="str">
        <f>community_projects!B736</f>
        <v>Noord-Holland Noord</v>
      </c>
      <c r="C736" t="str">
        <f>community_projects!C736</f>
        <v>Texel</v>
      </c>
      <c r="D736" t="str" cm="1">
        <f t="array" ref="D736">INDEX(municipalities!B:B, MATCH(EC_projects!C736,municipalities!C:C,0),0)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c r="A737" t="str">
        <f>community_projects!A737</f>
        <v>Noord-Holland</v>
      </c>
      <c r="B737" t="str">
        <f>community_projects!B737</f>
        <v>Noord-Holland Noord</v>
      </c>
      <c r="C737" t="str">
        <f>community_projects!C737</f>
        <v>Texel</v>
      </c>
      <c r="D737" t="str" cm="1">
        <f t="array" ref="D737">INDEX(municipalities!B:B, MATCH(EC_projects!C737,municipalities!C:C,0),0)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c r="A738" t="str">
        <f>community_projects!A738</f>
        <v>Noord-Holland</v>
      </c>
      <c r="B738" t="str">
        <f>community_projects!B738</f>
        <v>Noord-Holland Noord</v>
      </c>
      <c r="C738" t="str">
        <f>community_projects!C738</f>
        <v>Texel</v>
      </c>
      <c r="D738" t="str" cm="1">
        <f t="array" ref="D738">INDEX(municipalities!B:B, MATCH(EC_projects!C738,municipalities!C:C,0),0)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c r="A739" t="str">
        <f>community_projects!A739</f>
        <v>Noord-Holland</v>
      </c>
      <c r="B739" t="str">
        <f>community_projects!B739</f>
        <v>Noord-Holland Zuid</v>
      </c>
      <c r="C739" t="str">
        <f>community_projects!C739</f>
        <v>Velsen</v>
      </c>
      <c r="D739" t="str" cm="1">
        <f t="array" ref="D739">INDEX(municipalities!B:B, MATCH(EC_projects!C739,municipalities!C:C,0),0)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c r="A740" t="str">
        <f>community_projects!A740</f>
        <v>Noord-Holland</v>
      </c>
      <c r="B740" t="str">
        <f>community_projects!B740</f>
        <v>Noord-Holland Zuid</v>
      </c>
      <c r="C740" t="str">
        <f>community_projects!C740</f>
        <v>Velsen</v>
      </c>
      <c r="D740" t="str" cm="1">
        <f t="array" ref="D740">INDEX(municipalities!B:B, MATCH(EC_projects!C740,municipalities!C:C,0),0)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c r="A741" t="str">
        <f>community_projects!A741</f>
        <v>Noord-Holland</v>
      </c>
      <c r="B741" t="str">
        <f>community_projects!B741</f>
        <v>Noord-Holland Zuid</v>
      </c>
      <c r="C741" t="str">
        <f>community_projects!C741</f>
        <v>Waterland</v>
      </c>
      <c r="D741" t="str" cm="1">
        <f t="array" ref="D741">INDEX(municipalities!B:B, MATCH(EC_projects!C741,municipalities!C:C,0),0)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c r="A742" t="str">
        <f>community_projects!A742</f>
        <v>Noord-Holland</v>
      </c>
      <c r="B742" t="str">
        <f>community_projects!B742</f>
        <v>Noord-Holland Zuid</v>
      </c>
      <c r="C742" t="str">
        <f>community_projects!C742</f>
        <v>Waterland</v>
      </c>
      <c r="D742" t="str" cm="1">
        <f t="array" ref="D742">INDEX(municipalities!B:B, MATCH(EC_projects!C742,municipalities!C:C,0),0)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c r="A743" t="str">
        <f>community_projects!A743</f>
        <v>Noord-Holland</v>
      </c>
      <c r="B743" t="str">
        <f>community_projects!B743</f>
        <v>Noord-Holland Zuid</v>
      </c>
      <c r="C743" t="str">
        <f>community_projects!C743</f>
        <v>Waterland</v>
      </c>
      <c r="D743" t="str" cm="1">
        <f t="array" ref="D743">INDEX(municipalities!B:B, MATCH(EC_projects!C743,municipalities!C:C,0),0)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c r="A744" t="str">
        <f>community_projects!A744</f>
        <v>Noord-Holland</v>
      </c>
      <c r="B744" t="str">
        <f>community_projects!B744</f>
        <v>Noord-Holland Zuid</v>
      </c>
      <c r="C744" t="str">
        <f>community_projects!C744</f>
        <v>Waterland</v>
      </c>
      <c r="D744" t="str" cm="1">
        <f t="array" ref="D744">INDEX(municipalities!B:B, MATCH(EC_projects!C744,municipalities!C:C,0),0)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c r="A745" t="str">
        <f>community_projects!A745</f>
        <v>Noord-Holland</v>
      </c>
      <c r="B745" t="str">
        <f>community_projects!B745</f>
        <v>Noord-Holland Zuid</v>
      </c>
      <c r="C745" t="str">
        <f>community_projects!C745</f>
        <v>Waterland</v>
      </c>
      <c r="D745" t="str" cm="1">
        <f t="array" ref="D745">INDEX(municipalities!B:B, MATCH(EC_projects!C745,municipalities!C:C,0),0)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c r="A746" t="str">
        <f>community_projects!A746</f>
        <v>Noord-Holland</v>
      </c>
      <c r="B746" t="str">
        <f>community_projects!B746</f>
        <v>Noord-Holland Zuid</v>
      </c>
      <c r="C746" t="str">
        <f>community_projects!C746</f>
        <v>Waterland</v>
      </c>
      <c r="D746" t="str" cm="1">
        <f t="array" ref="D746">INDEX(municipalities!B:B, MATCH(EC_projects!C746,municipalities!C:C,0),0)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c r="A747" t="str">
        <f>community_projects!A747</f>
        <v>Noord-Holland</v>
      </c>
      <c r="B747" t="str">
        <f>community_projects!B747</f>
        <v>Noord-Holland Zuid</v>
      </c>
      <c r="C747" t="str">
        <f>community_projects!C747</f>
        <v>Waterland</v>
      </c>
      <c r="D747" t="str" cm="1">
        <f t="array" ref="D747">INDEX(municipalities!B:B, MATCH(EC_projects!C747,municipalities!C:C,0),0)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c r="A748" t="str">
        <f>community_projects!A748</f>
        <v>Noord-Holland</v>
      </c>
      <c r="B748" t="str">
        <f>community_projects!B748</f>
        <v>Noord-Holland Zuid</v>
      </c>
      <c r="C748" t="str">
        <f>community_projects!C748</f>
        <v>Waterland</v>
      </c>
      <c r="D748" t="str" cm="1">
        <f t="array" ref="D748">INDEX(municipalities!B:B, MATCH(EC_projects!C748,municipalities!C:C,0),0)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c r="A749" t="str">
        <f>community_projects!A749</f>
        <v>Noord-Holland</v>
      </c>
      <c r="B749" t="str">
        <f>community_projects!B749</f>
        <v>Noord-Holland Zuid</v>
      </c>
      <c r="C749" t="str">
        <f>community_projects!C749</f>
        <v>Waterland</v>
      </c>
      <c r="D749" t="str" cm="1">
        <f t="array" ref="D749">INDEX(municipalities!B:B, MATCH(EC_projects!C749,municipalities!C:C,0),0)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c r="A750" t="str">
        <f>community_projects!A750</f>
        <v>Noord-Holland</v>
      </c>
      <c r="B750" t="str">
        <f>community_projects!B750</f>
        <v>Noord-Holland Zuid</v>
      </c>
      <c r="C750" t="str">
        <f>community_projects!C750</f>
        <v>Waterland</v>
      </c>
      <c r="D750" t="str" cm="1">
        <f t="array" ref="D750">INDEX(municipalities!B:B, MATCH(EC_projects!C750,municipalities!C:C,0),0)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c r="A751" t="str">
        <f>community_projects!A751</f>
        <v>Noord-Holland</v>
      </c>
      <c r="B751" t="str">
        <f>community_projects!B751</f>
        <v>Noord-Holland Zuid</v>
      </c>
      <c r="C751" t="str">
        <f>community_projects!C751</f>
        <v>Waterland</v>
      </c>
      <c r="D751" t="str" cm="1">
        <f t="array" ref="D751">INDEX(municipalities!B:B, MATCH(EC_projects!C751,municipalities!C:C,0),0)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c r="A752" t="str">
        <f>community_projects!A752</f>
        <v>Noord-Holland</v>
      </c>
      <c r="B752" t="str">
        <f>community_projects!B752</f>
        <v>Noord-Holland Zuid</v>
      </c>
      <c r="C752" t="s">
        <v>1313</v>
      </c>
      <c r="D752" t="str" cm="1">
        <f t="array" ref="D752">INDEX(municipalities!B:B, MATCH(EC_projects!C752,municipalities!C:C,0),0)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c r="A753" t="str">
        <f>community_projects!A753</f>
        <v>Noord-Holland</v>
      </c>
      <c r="B753" t="str">
        <f>community_projects!B753</f>
        <v>Noord-Holland Zuid</v>
      </c>
      <c r="C753" t="s">
        <v>1313</v>
      </c>
      <c r="D753" t="str" cm="1">
        <f t="array" ref="D753">INDEX(municipalities!B:B, MATCH(EC_projects!C753,municipalities!C:C,0),0)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c r="A754" t="str">
        <f>community_projects!A754</f>
        <v>Noord-Holland</v>
      </c>
      <c r="B754" t="str">
        <f>community_projects!B754</f>
        <v>Noord-Holland Zuid</v>
      </c>
      <c r="C754" t="s">
        <v>1313</v>
      </c>
      <c r="D754" t="str" cm="1">
        <f t="array" ref="D754">INDEX(municipalities!B:B, MATCH(EC_projects!C754,municipalities!C:C,0),0)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c r="A755" t="str">
        <f>community_projects!A755</f>
        <v>Noord-Holland</v>
      </c>
      <c r="B755" t="str">
        <f>community_projects!B755</f>
        <v>Noord-Holland Zuid</v>
      </c>
      <c r="C755" t="str">
        <f>community_projects!C755</f>
        <v>Wijdemeren</v>
      </c>
      <c r="D755" t="str" cm="1">
        <f t="array" ref="D755">INDEX(municipalities!B:B, MATCH(EC_projects!C755,municipalities!C:C,0),0)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c r="A756" t="str">
        <f>community_projects!A756</f>
        <v>Noord-Holland</v>
      </c>
      <c r="B756" t="str">
        <f>community_projects!B756</f>
        <v>Noord-Holland Zuid</v>
      </c>
      <c r="C756" t="str">
        <f>community_projects!C756</f>
        <v>Wijdemeren</v>
      </c>
      <c r="D756" t="str" cm="1">
        <f t="array" ref="D756">INDEX(municipalities!B:B, MATCH(EC_projects!C756,municipalities!C:C,0),0)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c r="A757" t="str">
        <f>community_projects!A757</f>
        <v>Noord-Holland</v>
      </c>
      <c r="B757" t="str">
        <f>community_projects!B757</f>
        <v>Noord-Holland Zuid</v>
      </c>
      <c r="C757" t="str">
        <f>community_projects!C757</f>
        <v>Wijdemeren</v>
      </c>
      <c r="D757" t="str" cm="1">
        <f t="array" ref="D757">INDEX(municipalities!B:B, MATCH(EC_projects!C757,municipalities!C:C,0),0)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c r="A758" t="str">
        <f>community_projects!A758</f>
        <v>Noord-Holland</v>
      </c>
      <c r="B758" t="str">
        <f>community_projects!B758</f>
        <v>Noord-Holland Zuid</v>
      </c>
      <c r="C758" t="str">
        <f>community_projects!C758</f>
        <v>Wijdemeren</v>
      </c>
      <c r="D758" t="str" cm="1">
        <f t="array" ref="D758">INDEX(municipalities!B:B, MATCH(EC_projects!C758,municipalities!C:C,0),0)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c r="A759" t="str">
        <f>community_projects!A759</f>
        <v>Noord-Holland</v>
      </c>
      <c r="B759" t="str">
        <f>community_projects!B759</f>
        <v>Noord-Holland Zuid</v>
      </c>
      <c r="C759" t="str">
        <f>community_projects!C759</f>
        <v>Wormerland</v>
      </c>
      <c r="D759" t="str" cm="1">
        <f t="array" ref="D759">INDEX(municipalities!B:B, MATCH(EC_projects!C759,municipalities!C:C,0),0)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c r="A760" t="str">
        <f>community_projects!A760</f>
        <v>Noord-Holland</v>
      </c>
      <c r="B760" t="str">
        <f>community_projects!B760</f>
        <v>Noord-Holland Noord</v>
      </c>
      <c r="C760" t="str">
        <f>community_projects!C760</f>
        <v>Zaanstad</v>
      </c>
      <c r="D760" t="str" cm="1">
        <f t="array" ref="D760">INDEX(municipalities!B:B, MATCH(EC_projects!C760,municipalities!C:C,0),0)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c r="A761" t="str">
        <f>community_projects!A761</f>
        <v>Overijssel</v>
      </c>
      <c r="B761" t="str">
        <f>community_projects!B761</f>
        <v>Twente</v>
      </c>
      <c r="C761" t="str">
        <f>community_projects!C761</f>
        <v>Almelo</v>
      </c>
      <c r="D761" t="str" cm="1">
        <f t="array" ref="D761">INDEX(municipalities!B:B, MATCH(EC_projects!C761,municipalities!C:C,0),0)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c r="A762" t="str">
        <f>community_projects!A762</f>
        <v>Overijssel</v>
      </c>
      <c r="B762" t="str">
        <f>community_projects!B762</f>
        <v>Twente</v>
      </c>
      <c r="C762" t="str">
        <f>community_projects!C762</f>
        <v>Borne</v>
      </c>
      <c r="D762" t="str" cm="1">
        <f t="array" ref="D762">INDEX(municipalities!B:B, MATCH(EC_projects!C762,municipalities!C:C,0),0)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c r="A763" t="str">
        <f>community_projects!A763</f>
        <v>Overijssel</v>
      </c>
      <c r="B763" t="str">
        <f>community_projects!B763</f>
        <v>West-Overijssel</v>
      </c>
      <c r="C763" t="str">
        <f>community_projects!C763</f>
        <v>Dalfsen</v>
      </c>
      <c r="D763" t="str" cm="1">
        <f t="array" ref="D763">INDEX(municipalities!B:B, MATCH(EC_projects!C763,municipalities!C:C,0),0)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c r="A764" t="str">
        <f>community_projects!A764</f>
        <v>Overijssel</v>
      </c>
      <c r="B764" t="str">
        <f>community_projects!B764</f>
        <v>West-Overijssel</v>
      </c>
      <c r="C764" t="str">
        <f>community_projects!C764</f>
        <v>Dalfsen</v>
      </c>
      <c r="D764" t="str" cm="1">
        <f t="array" ref="D764">INDEX(municipalities!B:B, MATCH(EC_projects!C764,municipalities!C:C,0),0)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c r="A765" t="str">
        <f>community_projects!A765</f>
        <v>Overijssel</v>
      </c>
      <c r="B765" t="str">
        <f>community_projects!B765</f>
        <v>West-Overijssel</v>
      </c>
      <c r="C765" t="str">
        <f>community_projects!C765</f>
        <v>Dalfsen</v>
      </c>
      <c r="D765" t="str" cm="1">
        <f t="array" ref="D765">INDEX(municipalities!B:B, MATCH(EC_projects!C765,municipalities!C:C,0),0)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c r="A766" t="str">
        <f>community_projects!A766</f>
        <v>Overijssel</v>
      </c>
      <c r="B766" t="str">
        <f>community_projects!B766</f>
        <v>West-Overijssel</v>
      </c>
      <c r="C766" t="str">
        <f>community_projects!C766</f>
        <v>Dalfsen</v>
      </c>
      <c r="D766" t="str" cm="1">
        <f t="array" ref="D766">INDEX(municipalities!B:B, MATCH(EC_projects!C766,municipalities!C:C,0),0)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c r="A767" t="str">
        <f>community_projects!A767</f>
        <v>Overijssel</v>
      </c>
      <c r="B767" t="str">
        <f>community_projects!B767</f>
        <v>West-Overijssel</v>
      </c>
      <c r="C767" t="str">
        <f>community_projects!C767</f>
        <v>Deventer</v>
      </c>
      <c r="D767" t="str" cm="1">
        <f t="array" ref="D767">INDEX(municipalities!B:B, MATCH(EC_projects!C767,municipalities!C:C,0),0)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c r="A768" t="str">
        <f>community_projects!A768</f>
        <v>Overijssel</v>
      </c>
      <c r="B768" t="str">
        <f>community_projects!B768</f>
        <v>West-Overijssel</v>
      </c>
      <c r="C768" t="str">
        <f>community_projects!C768</f>
        <v>Deventer</v>
      </c>
      <c r="D768" t="str" cm="1">
        <f t="array" ref="D768">INDEX(municipalities!B:B, MATCH(EC_projects!C768,municipalities!C:C,0),0)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c r="A769" t="str">
        <f>community_projects!A769</f>
        <v>Overijssel</v>
      </c>
      <c r="B769" t="str">
        <f>community_projects!B769</f>
        <v>West-Overijssel</v>
      </c>
      <c r="C769" t="str">
        <f>community_projects!C769</f>
        <v>Deventer</v>
      </c>
      <c r="D769" t="str" cm="1">
        <f t="array" ref="D769">INDEX(municipalities!B:B, MATCH(EC_projects!C769,municipalities!C:C,0),0)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c r="A770" t="str">
        <f>community_projects!A770</f>
        <v>Overijssel</v>
      </c>
      <c r="B770" t="str">
        <f>community_projects!B770</f>
        <v>West-Overijssel</v>
      </c>
      <c r="C770" t="str">
        <f>community_projects!C770</f>
        <v>Deventer</v>
      </c>
      <c r="D770" t="str" cm="1">
        <f t="array" ref="D770">INDEX(municipalities!B:B, MATCH(EC_projects!C770,municipalities!C:C,0),0)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c r="A771" t="str">
        <f>community_projects!A771</f>
        <v>Overijssel</v>
      </c>
      <c r="B771" t="str">
        <f>community_projects!B771</f>
        <v>West-Overijssel</v>
      </c>
      <c r="C771" t="str">
        <f>community_projects!C771</f>
        <v>Deventer</v>
      </c>
      <c r="D771" t="str" cm="1">
        <f t="array" ref="D771">INDEX(municipalities!B:B, MATCH(EC_projects!C771,municipalities!C:C,0),0)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c r="A772" t="str">
        <f>community_projects!A772</f>
        <v>Overijssel</v>
      </c>
      <c r="B772" t="str">
        <f>community_projects!B772</f>
        <v>West-Overijssel</v>
      </c>
      <c r="C772" t="str">
        <f>community_projects!C772</f>
        <v>Deventer</v>
      </c>
      <c r="D772" t="str" cm="1">
        <f t="array" ref="D772">INDEX(municipalities!B:B, MATCH(EC_projects!C772,municipalities!C:C,0),0)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c r="A773" t="str">
        <f>community_projects!A773</f>
        <v>Overijssel</v>
      </c>
      <c r="B773" t="str">
        <f>community_projects!B773</f>
        <v>West-Overijssel</v>
      </c>
      <c r="C773" t="str">
        <f>community_projects!C773</f>
        <v>Deventer</v>
      </c>
      <c r="D773" t="str" cm="1">
        <f t="array" ref="D773">INDEX(municipalities!B:B, MATCH(EC_projects!C773,municipalities!C:C,0),0)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c r="A774" t="str">
        <f>community_projects!A774</f>
        <v>Overijssel</v>
      </c>
      <c r="B774" t="str">
        <f>community_projects!B774</f>
        <v>West-Overijssel</v>
      </c>
      <c r="C774" t="str">
        <f>community_projects!C774</f>
        <v>Deventer</v>
      </c>
      <c r="D774" t="str" cm="1">
        <f t="array" ref="D774">INDEX(municipalities!B:B, MATCH(EC_projects!C774,municipalities!C:C,0),0)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c r="A775" t="str">
        <f>community_projects!A775</f>
        <v>Overijssel</v>
      </c>
      <c r="B775" t="str">
        <f>community_projects!B775</f>
        <v>West-Overijssel</v>
      </c>
      <c r="C775" t="str">
        <f>community_projects!C775</f>
        <v>Deventer</v>
      </c>
      <c r="D775" t="str" cm="1">
        <f t="array" ref="D775">INDEX(municipalities!B:B, MATCH(EC_projects!C775,municipalities!C:C,0),0)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c r="A776" t="str">
        <f>community_projects!A776</f>
        <v>Overijssel</v>
      </c>
      <c r="B776" t="str">
        <f>community_projects!B776</f>
        <v>West-Overijssel</v>
      </c>
      <c r="C776" t="str">
        <f>community_projects!C776</f>
        <v>Deventer</v>
      </c>
      <c r="D776" t="str" cm="1">
        <f t="array" ref="D776">INDEX(municipalities!B:B, MATCH(EC_projects!C776,municipalities!C:C,0),0)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c r="A777" t="str">
        <f>community_projects!A777</f>
        <v>Overijssel</v>
      </c>
      <c r="B777" t="str">
        <f>community_projects!B777</f>
        <v>Twente</v>
      </c>
      <c r="C777" t="str">
        <f>community_projects!C777</f>
        <v>Enschede</v>
      </c>
      <c r="D777" t="str" cm="1">
        <f t="array" ref="D777">INDEX(municipalities!B:B, MATCH(EC_projects!C777,municipalities!C:C,0),0)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c r="A778" t="str">
        <f>community_projects!A778</f>
        <v>Overijssel</v>
      </c>
      <c r="B778" t="str">
        <f>community_projects!B778</f>
        <v>Twente</v>
      </c>
      <c r="C778" t="str">
        <f>community_projects!C778</f>
        <v>Enschede</v>
      </c>
      <c r="D778" t="str" cm="1">
        <f t="array" ref="D778">INDEX(municipalities!B:B, MATCH(EC_projects!C778,municipalities!C:C,0),0)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c r="A779" t="str">
        <f>community_projects!A779</f>
        <v>Overijssel</v>
      </c>
      <c r="B779" t="str">
        <f>community_projects!B779</f>
        <v>Twente</v>
      </c>
      <c r="C779" t="str">
        <f>community_projects!C779</f>
        <v>Enschede</v>
      </c>
      <c r="D779" t="str" cm="1">
        <f t="array" ref="D779">INDEX(municipalities!B:B, MATCH(EC_projects!C779,municipalities!C:C,0),0)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c r="A780" t="str">
        <f>community_projects!A780</f>
        <v>Overijssel</v>
      </c>
      <c r="B780" t="str">
        <f>community_projects!B780</f>
        <v>Twente</v>
      </c>
      <c r="C780" t="str">
        <f>community_projects!C780</f>
        <v>Enschede</v>
      </c>
      <c r="D780" t="str" cm="1">
        <f t="array" ref="D780">INDEX(municipalities!B:B, MATCH(EC_projects!C780,municipalities!C:C,0),0)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c r="A781" t="str">
        <f>community_projects!A781</f>
        <v>Overijssel</v>
      </c>
      <c r="B781" t="str">
        <f>community_projects!B781</f>
        <v>Twente</v>
      </c>
      <c r="C781" t="str">
        <f>community_projects!C781</f>
        <v>Enschede</v>
      </c>
      <c r="D781" t="str" cm="1">
        <f t="array" ref="D781">INDEX(municipalities!B:B, MATCH(EC_projects!C781,municipalities!C:C,0),0)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c r="A782" t="str">
        <f>community_projects!A782</f>
        <v>Overijssel</v>
      </c>
      <c r="B782" t="str">
        <f>community_projects!B782</f>
        <v>Twente</v>
      </c>
      <c r="C782" t="str">
        <f>community_projects!C782</f>
        <v>Enschede</v>
      </c>
      <c r="D782" t="str" cm="1">
        <f t="array" ref="D782">INDEX(municipalities!B:B, MATCH(EC_projects!C782,municipalities!C:C,0),0)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c r="A783" t="str">
        <f>community_projects!A783</f>
        <v>Overijssel</v>
      </c>
      <c r="B783" t="str">
        <f>community_projects!B783</f>
        <v>Twente</v>
      </c>
      <c r="C783" t="str">
        <f>community_projects!C783</f>
        <v>Enschede</v>
      </c>
      <c r="D783" t="str" cm="1">
        <f t="array" ref="D783">INDEX(municipalities!B:B, MATCH(EC_projects!C783,municipalities!C:C,0),0)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c r="A784" t="str">
        <f>community_projects!A784</f>
        <v>Overijssel</v>
      </c>
      <c r="B784" t="str">
        <f>community_projects!B784</f>
        <v>Twente</v>
      </c>
      <c r="C784" t="str">
        <f>community_projects!C784</f>
        <v>Enschede</v>
      </c>
      <c r="D784" t="str" cm="1">
        <f t="array" ref="D784">INDEX(municipalities!B:B, MATCH(EC_projects!C784,municipalities!C:C,0),0)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c r="A785" t="str">
        <f>community_projects!A785</f>
        <v>Overijssel</v>
      </c>
      <c r="B785" t="str">
        <f>community_projects!B785</f>
        <v>Twente</v>
      </c>
      <c r="C785" t="str">
        <f>community_projects!C785</f>
        <v>Enschede</v>
      </c>
      <c r="D785" t="str" cm="1">
        <f t="array" ref="D785">INDEX(municipalities!B:B, MATCH(EC_projects!C785,municipalities!C:C,0),0)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c r="A786" t="str">
        <f>community_projects!A786</f>
        <v>Overijssel</v>
      </c>
      <c r="B786" t="str">
        <f>community_projects!B786</f>
        <v>Twente</v>
      </c>
      <c r="C786" t="str">
        <f>community_projects!C786</f>
        <v>Enschede</v>
      </c>
      <c r="D786" t="str" cm="1">
        <f t="array" ref="D786">INDEX(municipalities!B:B, MATCH(EC_projects!C786,municipalities!C:C,0),0)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c r="A787" t="str">
        <f>community_projects!A787</f>
        <v>Overijssel</v>
      </c>
      <c r="B787" t="str">
        <f>community_projects!B787</f>
        <v>Twente</v>
      </c>
      <c r="C787" t="str">
        <f>community_projects!C787</f>
        <v>Enschede</v>
      </c>
      <c r="D787" t="str" cm="1">
        <f t="array" ref="D787">INDEX(municipalities!B:B, MATCH(EC_projects!C787,municipalities!C:C,0),0)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c r="A788" t="str">
        <f>community_projects!A788</f>
        <v>Overijssel</v>
      </c>
      <c r="B788" t="str">
        <f>community_projects!B788</f>
        <v>Twente</v>
      </c>
      <c r="C788" t="str">
        <f>community_projects!C788</f>
        <v>Enschede</v>
      </c>
      <c r="D788" t="str" cm="1">
        <f t="array" ref="D788">INDEX(municipalities!B:B, MATCH(EC_projects!C788,municipalities!C:C,0),0)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c r="A789" t="str">
        <f>community_projects!A789</f>
        <v>Overijssel</v>
      </c>
      <c r="B789" t="str">
        <f>community_projects!B789</f>
        <v>Twente</v>
      </c>
      <c r="C789" t="str">
        <f>community_projects!C789</f>
        <v>Enschede</v>
      </c>
      <c r="D789" t="str" cm="1">
        <f t="array" ref="D789">INDEX(municipalities!B:B, MATCH(EC_projects!C789,municipalities!C:C,0),0)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c r="A790" t="str">
        <f>community_projects!A790</f>
        <v>Overijssel</v>
      </c>
      <c r="B790" t="str">
        <f>community_projects!B790</f>
        <v>Twente</v>
      </c>
      <c r="C790" t="str">
        <f>community_projects!C790</f>
        <v>Enschede</v>
      </c>
      <c r="D790" t="str" cm="1">
        <f t="array" ref="D790">INDEX(municipalities!B:B, MATCH(EC_projects!C790,municipalities!C:C,0),0)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c r="A791" t="str">
        <f>community_projects!A791</f>
        <v>Overijssel</v>
      </c>
      <c r="B791" t="str">
        <f>community_projects!B791</f>
        <v>Twente</v>
      </c>
      <c r="C791" t="str">
        <f>community_projects!C791</f>
        <v>Enschede</v>
      </c>
      <c r="D791" t="str" cm="1">
        <f t="array" ref="D791">INDEX(municipalities!B:B, MATCH(EC_projects!C791,municipalities!C:C,0),0)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c r="A792" t="str">
        <f>community_projects!A792</f>
        <v>Overijssel</v>
      </c>
      <c r="B792" t="str">
        <f>community_projects!B792</f>
        <v>Twente</v>
      </c>
      <c r="C792" t="str">
        <f>community_projects!C792</f>
        <v>Enschede</v>
      </c>
      <c r="D792" t="str" cm="1">
        <f t="array" ref="D792">INDEX(municipalities!B:B, MATCH(EC_projects!C792,municipalities!C:C,0),0)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c r="A793" t="str">
        <f>community_projects!A793</f>
        <v>Overijssel</v>
      </c>
      <c r="B793" t="str">
        <f>community_projects!B793</f>
        <v>Twente</v>
      </c>
      <c r="C793" t="str">
        <f>community_projects!C793</f>
        <v>Enschede</v>
      </c>
      <c r="D793" t="str" cm="1">
        <f t="array" ref="D793">INDEX(municipalities!B:B, MATCH(EC_projects!C793,municipalities!C:C,0),0)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c r="A794" t="str">
        <f>community_projects!A794</f>
        <v>Overijssel</v>
      </c>
      <c r="B794" t="str">
        <f>community_projects!B794</f>
        <v>Twente</v>
      </c>
      <c r="C794" t="str">
        <f>community_projects!C794</f>
        <v>Enschede</v>
      </c>
      <c r="D794" t="str" cm="1">
        <f t="array" ref="D794">INDEX(municipalities!B:B, MATCH(EC_projects!C794,municipalities!C:C,0),0)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c r="A795" t="str">
        <f>community_projects!A795</f>
        <v>Overijssel</v>
      </c>
      <c r="B795" t="str">
        <f>community_projects!B795</f>
        <v>Twente</v>
      </c>
      <c r="C795" t="str">
        <f>community_projects!C795</f>
        <v>Enschede</v>
      </c>
      <c r="D795" t="str" cm="1">
        <f t="array" ref="D795">INDEX(municipalities!B:B, MATCH(EC_projects!C795,municipalities!C:C,0),0)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c r="A796" t="str">
        <f>community_projects!A796</f>
        <v>Overijssel</v>
      </c>
      <c r="B796" t="str">
        <f>community_projects!B796</f>
        <v>Twente</v>
      </c>
      <c r="C796" t="str">
        <f>community_projects!C796</f>
        <v>Enschede</v>
      </c>
      <c r="D796" t="str" cm="1">
        <f t="array" ref="D796">INDEX(municipalities!B:B, MATCH(EC_projects!C796,municipalities!C:C,0),0)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c r="A797" t="str">
        <f>community_projects!A797</f>
        <v>Overijssel</v>
      </c>
      <c r="B797" t="str">
        <f>community_projects!B797</f>
        <v>Twente</v>
      </c>
      <c r="C797" t="str">
        <f>community_projects!C797</f>
        <v>Enschede</v>
      </c>
      <c r="D797" t="str" cm="1">
        <f t="array" ref="D797">INDEX(municipalities!B:B, MATCH(EC_projects!C797,municipalities!C:C,0),0)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c r="A798" t="str">
        <f>community_projects!A798</f>
        <v>Overijssel</v>
      </c>
      <c r="B798" t="str">
        <f>community_projects!B798</f>
        <v>Twente</v>
      </c>
      <c r="C798" t="str">
        <f>community_projects!C798</f>
        <v>Enschede</v>
      </c>
      <c r="D798" t="str" cm="1">
        <f t="array" ref="D798">INDEX(municipalities!B:B, MATCH(EC_projects!C798,municipalities!C:C,0),0)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c r="A799" t="str">
        <f>community_projects!A799</f>
        <v>Overijssel</v>
      </c>
      <c r="B799" t="str">
        <f>community_projects!B799</f>
        <v>Twente</v>
      </c>
      <c r="C799" t="str">
        <f>community_projects!C799</f>
        <v>Enschede</v>
      </c>
      <c r="D799" t="str" cm="1">
        <f t="array" ref="D799">INDEX(municipalities!B:B, MATCH(EC_projects!C799,municipalities!C:C,0),0)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c r="A800" t="str">
        <f>community_projects!A800</f>
        <v>Overijssel</v>
      </c>
      <c r="B800" t="str">
        <f>community_projects!B800</f>
        <v>Twente</v>
      </c>
      <c r="C800" t="str">
        <f>community_projects!C800</f>
        <v>Enschede</v>
      </c>
      <c r="D800" t="str" cm="1">
        <f t="array" ref="D800">INDEX(municipalities!B:B, MATCH(EC_projects!C800,municipalities!C:C,0),0)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c r="A801" t="str">
        <f>community_projects!A801</f>
        <v>Overijssel</v>
      </c>
      <c r="B801" t="str">
        <f>community_projects!B801</f>
        <v>Twente</v>
      </c>
      <c r="C801" t="str">
        <f>community_projects!C801</f>
        <v>Enschede</v>
      </c>
      <c r="D801" t="str" cm="1">
        <f t="array" ref="D801">INDEX(municipalities!B:B, MATCH(EC_projects!C801,municipalities!C:C,0),0)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c r="A802" t="str">
        <f>community_projects!A802</f>
        <v>Overijssel</v>
      </c>
      <c r="B802" t="str">
        <f>community_projects!B802</f>
        <v>Twente</v>
      </c>
      <c r="C802" t="str">
        <f>community_projects!C802</f>
        <v>Enschede</v>
      </c>
      <c r="D802" t="str" cm="1">
        <f t="array" ref="D802">INDEX(municipalities!B:B, MATCH(EC_projects!C802,municipalities!C:C,0),0)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c r="A803" t="str">
        <f>community_projects!A803</f>
        <v>Overijssel</v>
      </c>
      <c r="B803" t="str">
        <f>community_projects!B803</f>
        <v>Twente</v>
      </c>
      <c r="C803" t="str">
        <f>community_projects!C803</f>
        <v>Hellendoorn</v>
      </c>
      <c r="D803" t="str" cm="1">
        <f t="array" ref="D803">INDEX(municipalities!B:B, MATCH(EC_projects!C803,municipalities!C:C,0),0)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c r="A804" t="str">
        <f>community_projects!A804</f>
        <v>Overijssel</v>
      </c>
      <c r="B804" t="str">
        <f>community_projects!B804</f>
        <v>West-Overijssel</v>
      </c>
      <c r="C804" t="str">
        <f>community_projects!C804</f>
        <v>Hellendoorn</v>
      </c>
      <c r="D804" t="str" cm="1">
        <f t="array" ref="D804">INDEX(municipalities!B:B, MATCH(EC_projects!C804,municipalities!C:C,0),0)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c r="A805" t="str">
        <f>community_projects!A805</f>
        <v>Overijssel</v>
      </c>
      <c r="B805" t="str">
        <f>community_projects!B805</f>
        <v>Twente</v>
      </c>
      <c r="C805" t="str">
        <f>community_projects!C805</f>
        <v>Hengelo</v>
      </c>
      <c r="D805" t="str" cm="1">
        <f t="array" ref="D805">INDEX(municipalities!B:B, MATCH(EC_projects!C805,municipalities!C:C,0),0)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c r="A806" t="str">
        <f>community_projects!A806</f>
        <v>Overijssel</v>
      </c>
      <c r="B806" t="str">
        <f>community_projects!B806</f>
        <v>Twente</v>
      </c>
      <c r="C806" t="str">
        <f>community_projects!C806</f>
        <v>Hof van Twente</v>
      </c>
      <c r="D806" t="str" cm="1">
        <f t="array" ref="D806">INDEX(municipalities!B:B, MATCH(EC_projects!C806,municipalities!C:C,0),0)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c r="A807" t="str">
        <f>community_projects!A807</f>
        <v>Overijssel</v>
      </c>
      <c r="B807" t="str">
        <f>community_projects!B807</f>
        <v>Twente</v>
      </c>
      <c r="C807" t="str">
        <f>community_projects!C807</f>
        <v>Hof van Twente</v>
      </c>
      <c r="D807" t="str" cm="1">
        <f t="array" ref="D807">INDEX(municipalities!B:B, MATCH(EC_projects!C807,municipalities!C:C,0),0)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c r="A808" t="str">
        <f>community_projects!A808</f>
        <v>Overijssel</v>
      </c>
      <c r="B808" t="str">
        <f>community_projects!B808</f>
        <v>Twente</v>
      </c>
      <c r="C808" t="str">
        <f>community_projects!C808</f>
        <v>Hof van Twente</v>
      </c>
      <c r="D808" t="str" cm="1">
        <f t="array" ref="D808">INDEX(municipalities!B:B, MATCH(EC_projects!C808,municipalities!C:C,0),0)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c r="A809" t="str">
        <f>community_projects!A809</f>
        <v>Overijssel</v>
      </c>
      <c r="B809" t="str">
        <f>community_projects!B809</f>
        <v>Twente</v>
      </c>
      <c r="C809" t="str">
        <f>community_projects!C809</f>
        <v>Hof van Twente</v>
      </c>
      <c r="D809" t="str" cm="1">
        <f t="array" ref="D809">INDEX(municipalities!B:B, MATCH(EC_projects!C809,municipalities!C:C,0),0)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c r="A810" t="str">
        <f>community_projects!A810</f>
        <v>Overijssel</v>
      </c>
      <c r="B810" t="str">
        <f>community_projects!B810</f>
        <v>Twente</v>
      </c>
      <c r="C810" t="str">
        <f>community_projects!C810</f>
        <v>Hof van Twente</v>
      </c>
      <c r="D810" t="str" cm="1">
        <f t="array" ref="D810">INDEX(municipalities!B:B, MATCH(EC_projects!C810,municipalities!C:C,0),0)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c r="A811" t="str">
        <f>community_projects!A811</f>
        <v>Overijssel</v>
      </c>
      <c r="B811" t="str">
        <f>community_projects!B811</f>
        <v>Twente</v>
      </c>
      <c r="C811" t="str">
        <f>community_projects!C811</f>
        <v>Hof van Twente</v>
      </c>
      <c r="D811" t="str" cm="1">
        <f t="array" ref="D811">INDEX(municipalities!B:B, MATCH(EC_projects!C811,municipalities!C:C,0),0)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c r="A812" t="str">
        <f>community_projects!A812</f>
        <v>Overijssel</v>
      </c>
      <c r="B812" t="str">
        <f>community_projects!B812</f>
        <v>Twente</v>
      </c>
      <c r="C812" t="str">
        <f>community_projects!C812</f>
        <v>Hof van Twente</v>
      </c>
      <c r="D812" t="str" cm="1">
        <f t="array" ref="D812">INDEX(municipalities!B:B, MATCH(EC_projects!C812,municipalities!C:C,0),0)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c r="A813" t="str">
        <f>community_projects!A813</f>
        <v>Overijssel</v>
      </c>
      <c r="B813" t="str">
        <f>community_projects!B813</f>
        <v>Twente</v>
      </c>
      <c r="C813" t="str">
        <f>community_projects!C813</f>
        <v>Hof van Twente</v>
      </c>
      <c r="D813" t="str" cm="1">
        <f t="array" ref="D813">INDEX(municipalities!B:B, MATCH(EC_projects!C813,municipalities!C:C,0),0)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c r="A814" t="str">
        <f>community_projects!A814</f>
        <v>Overijssel</v>
      </c>
      <c r="B814" t="str">
        <f>community_projects!B814</f>
        <v>Twente</v>
      </c>
      <c r="C814" t="str">
        <f>community_projects!C814</f>
        <v>Hof van Twente</v>
      </c>
      <c r="D814" t="str" cm="1">
        <f t="array" ref="D814">INDEX(municipalities!B:B, MATCH(EC_projects!C814,municipalities!C:C,0),0)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c r="A815" t="str">
        <f>community_projects!A815</f>
        <v>Overijssel</v>
      </c>
      <c r="B815" t="str">
        <f>community_projects!B815</f>
        <v>Twente</v>
      </c>
      <c r="C815" t="str">
        <f>community_projects!C815</f>
        <v>Hof van Twente</v>
      </c>
      <c r="D815" t="str" cm="1">
        <f t="array" ref="D815">INDEX(municipalities!B:B, MATCH(EC_projects!C815,municipalities!C:C,0),0)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c r="A816" t="str">
        <f>community_projects!A816</f>
        <v>Overijssel</v>
      </c>
      <c r="B816" t="str">
        <f>community_projects!B816</f>
        <v>Twente</v>
      </c>
      <c r="C816" t="str">
        <f>community_projects!C816</f>
        <v>Hof van Twente</v>
      </c>
      <c r="D816" t="str" cm="1">
        <f t="array" ref="D816">INDEX(municipalities!B:B, MATCH(EC_projects!C816,municipalities!C:C,0),0)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c r="A817" t="str">
        <f>community_projects!A817</f>
        <v>Overijssel</v>
      </c>
      <c r="B817" t="str">
        <f>community_projects!B817</f>
        <v>Twente</v>
      </c>
      <c r="C817" t="str">
        <f>community_projects!C817</f>
        <v>Hof van Twente</v>
      </c>
      <c r="D817" t="str" cm="1">
        <f t="array" ref="D817">INDEX(municipalities!B:B, MATCH(EC_projects!C817,municipalities!C:C,0),0)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c r="A818" t="str">
        <f>community_projects!A818</f>
        <v>Overijssel</v>
      </c>
      <c r="B818" t="str">
        <f>community_projects!B818</f>
        <v>Twente</v>
      </c>
      <c r="C818" t="str">
        <f>community_projects!C818</f>
        <v>Hof van Twente</v>
      </c>
      <c r="D818" t="str" cm="1">
        <f t="array" ref="D818">INDEX(municipalities!B:B, MATCH(EC_projects!C818,municipalities!C:C,0),0)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c r="A819" t="str">
        <f>community_projects!A819</f>
        <v>Overijssel</v>
      </c>
      <c r="B819" t="str">
        <f>community_projects!B819</f>
        <v>Twente</v>
      </c>
      <c r="C819" t="str">
        <f>community_projects!C819</f>
        <v>Hof van Twente</v>
      </c>
      <c r="D819" t="str" cm="1">
        <f t="array" ref="D819">INDEX(municipalities!B:B, MATCH(EC_projects!C819,municipalities!C:C,0),0)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c r="A820" t="str">
        <f>community_projects!A820</f>
        <v>Overijssel</v>
      </c>
      <c r="B820" t="str">
        <f>community_projects!B820</f>
        <v>Twente</v>
      </c>
      <c r="C820" t="str">
        <f>community_projects!C820</f>
        <v>Hof van Twente</v>
      </c>
      <c r="D820" t="str" cm="1">
        <f t="array" ref="D820">INDEX(municipalities!B:B, MATCH(EC_projects!C820,municipalities!C:C,0),0)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c r="A821" t="str">
        <f>community_projects!A821</f>
        <v>Overijssel</v>
      </c>
      <c r="B821" t="str">
        <f>community_projects!B821</f>
        <v>Twente</v>
      </c>
      <c r="C821" t="str">
        <f>community_projects!C821</f>
        <v>Hof van Twente</v>
      </c>
      <c r="D821" t="str" cm="1">
        <f t="array" ref="D821">INDEX(municipalities!B:B, MATCH(EC_projects!C821,municipalities!C:C,0),0)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c r="A822" t="str">
        <f>community_projects!A822</f>
        <v>Overijssel</v>
      </c>
      <c r="B822" t="str">
        <f>community_projects!B822</f>
        <v>Twente</v>
      </c>
      <c r="C822" t="str">
        <f>community_projects!C822</f>
        <v>Hof van Twente</v>
      </c>
      <c r="D822" t="str" cm="1">
        <f t="array" ref="D822">INDEX(municipalities!B:B, MATCH(EC_projects!C822,municipalities!C:C,0),0)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c r="A823" t="str">
        <f>community_projects!A823</f>
        <v>Overijssel</v>
      </c>
      <c r="B823" t="str">
        <f>community_projects!B823</f>
        <v>Twente</v>
      </c>
      <c r="C823" t="str">
        <f>community_projects!C823</f>
        <v>Hof van Twente</v>
      </c>
      <c r="D823" t="str" cm="1">
        <f t="array" ref="D823">INDEX(municipalities!B:B, MATCH(EC_projects!C823,municipalities!C:C,0),0)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c r="A824" t="str">
        <f>community_projects!A824</f>
        <v>Overijssel</v>
      </c>
      <c r="B824" t="str">
        <f>community_projects!B824</f>
        <v>West-Overijssel</v>
      </c>
      <c r="C824" t="str">
        <f>community_projects!C824</f>
        <v>Kampen</v>
      </c>
      <c r="D824" t="str" cm="1">
        <f t="array" ref="D824">INDEX(municipalities!B:B, MATCH(EC_projects!C824,municipalities!C:C,0),0)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c r="A825" t="str">
        <f>community_projects!A825</f>
        <v>Overijssel</v>
      </c>
      <c r="B825" t="str">
        <f>community_projects!B825</f>
        <v>Twente</v>
      </c>
      <c r="C825" t="str">
        <f>community_projects!C825</f>
        <v>Oldenzaal</v>
      </c>
      <c r="D825" t="str" cm="1">
        <f t="array" ref="D825">INDEX(municipalities!B:B, MATCH(EC_projects!C825,municipalities!C:C,0),0)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c r="A826" t="str">
        <f>community_projects!A826</f>
        <v>Overijssel</v>
      </c>
      <c r="B826" t="str">
        <f>community_projects!B826</f>
        <v>Twente</v>
      </c>
      <c r="C826" t="str">
        <f>community_projects!C826</f>
        <v>Oldenzaal</v>
      </c>
      <c r="D826" t="str" cm="1">
        <f t="array" ref="D826">INDEX(municipalities!B:B, MATCH(EC_projects!C826,municipalities!C:C,0),0)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c r="A827" t="str">
        <f>community_projects!A827</f>
        <v>Overijssel</v>
      </c>
      <c r="B827" t="str">
        <f>community_projects!B827</f>
        <v>West-Overijssel</v>
      </c>
      <c r="C827" t="str">
        <f>community_projects!C827</f>
        <v>Olst-Wijhe</v>
      </c>
      <c r="D827" t="str" cm="1">
        <f t="array" ref="D827">INDEX(municipalities!B:B, MATCH(EC_projects!C827,municipalities!C:C,0),0)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c r="A828" t="str">
        <f>community_projects!A828</f>
        <v>Overijssel</v>
      </c>
      <c r="B828" t="str">
        <f>community_projects!B828</f>
        <v>West-Overijssel</v>
      </c>
      <c r="C828" t="str">
        <f>community_projects!C828</f>
        <v>Olst-Wijhe</v>
      </c>
      <c r="D828" t="str" cm="1">
        <f t="array" ref="D828">INDEX(municipalities!B:B, MATCH(EC_projects!C828,municipalities!C:C,0),0)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c r="A829" t="str">
        <f>community_projects!A829</f>
        <v>Overijssel</v>
      </c>
      <c r="B829" t="str">
        <f>community_projects!B829</f>
        <v>West-Overijssel</v>
      </c>
      <c r="C829" t="str">
        <f>community_projects!C829</f>
        <v>Ommen</v>
      </c>
      <c r="D829" t="str" cm="1">
        <f t="array" ref="D829">INDEX(municipalities!B:B, MATCH(EC_projects!C829,municipalities!C:C,0),0)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c r="A830" t="str">
        <f>community_projects!A830</f>
        <v>Overijssel</v>
      </c>
      <c r="B830" t="str">
        <f>community_projects!B830</f>
        <v>West-Overijssel</v>
      </c>
      <c r="C830" t="str">
        <f>community_projects!C830</f>
        <v>Raalte</v>
      </c>
      <c r="D830" t="str" cm="1">
        <f t="array" ref="D830">INDEX(municipalities!B:B, MATCH(EC_projects!C830,municipalities!C:C,0),0)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c r="A831" t="str">
        <f>community_projects!A831</f>
        <v>Overijssel</v>
      </c>
      <c r="B831" t="str">
        <f>community_projects!B831</f>
        <v>West-Overijssel</v>
      </c>
      <c r="C831" t="str">
        <f>community_projects!C831</f>
        <v>Raalte</v>
      </c>
      <c r="D831" t="str" cm="1">
        <f t="array" ref="D831">INDEX(municipalities!B:B, MATCH(EC_projects!C831,municipalities!C:C,0),0)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c r="A832" t="str">
        <f>community_projects!A832</f>
        <v>Overijssel</v>
      </c>
      <c r="B832" t="str">
        <f>community_projects!B832</f>
        <v>West-Overijssel</v>
      </c>
      <c r="C832" t="str">
        <f>community_projects!C832</f>
        <v>Raalte</v>
      </c>
      <c r="D832" t="str" cm="1">
        <f t="array" ref="D832">INDEX(municipalities!B:B, MATCH(EC_projects!C832,municipalities!C:C,0),0)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c r="A833" t="str">
        <f>community_projects!A833</f>
        <v>Overijssel</v>
      </c>
      <c r="B833" t="str">
        <f>community_projects!B833</f>
        <v>West-Overijssel</v>
      </c>
      <c r="C833" t="str">
        <f>community_projects!C833</f>
        <v>Raalte</v>
      </c>
      <c r="D833" t="str" cm="1">
        <f t="array" ref="D833">INDEX(municipalities!B:B, MATCH(EC_projects!C833,municipalities!C:C,0),0)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c r="A834" t="str">
        <f>community_projects!A834</f>
        <v>Overijssel</v>
      </c>
      <c r="B834" t="str">
        <f>community_projects!B834</f>
        <v>Twente</v>
      </c>
      <c r="C834" t="str">
        <f>community_projects!C834</f>
        <v>Rijssen-Holten</v>
      </c>
      <c r="D834" t="str" cm="1">
        <f t="array" ref="D834">INDEX(municipalities!B:B, MATCH(EC_projects!C834,municipalities!C:C,0),0)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c r="A835" t="str">
        <f>community_projects!A835</f>
        <v>Overijssel</v>
      </c>
      <c r="B835" t="str">
        <f>community_projects!B835</f>
        <v>Twente</v>
      </c>
      <c r="C835" t="str">
        <f>community_projects!C835</f>
        <v>Rijssen-Holten</v>
      </c>
      <c r="D835" t="str" cm="1">
        <f t="array" ref="D835">INDEX(municipalities!B:B, MATCH(EC_projects!C835,municipalities!C:C,0),0)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c r="A836" t="str">
        <f>community_projects!A836</f>
        <v>Overijssel</v>
      </c>
      <c r="B836" t="str">
        <f>community_projects!B836</f>
        <v>Twente</v>
      </c>
      <c r="C836" t="str">
        <f>community_projects!C836</f>
        <v>Rijssen-Holten</v>
      </c>
      <c r="D836" t="str" cm="1">
        <f t="array" ref="D836">INDEX(municipalities!B:B, MATCH(EC_projects!C836,municipalities!C:C,0),0)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c r="A837" t="str">
        <f>community_projects!A837</f>
        <v>Overijssel</v>
      </c>
      <c r="B837" t="str">
        <f>community_projects!B837</f>
        <v>Twente</v>
      </c>
      <c r="C837" t="str">
        <f>community_projects!C837</f>
        <v>Rijssen-Holten</v>
      </c>
      <c r="D837" t="str" cm="1">
        <f t="array" ref="D837">INDEX(municipalities!B:B, MATCH(EC_projects!C837,municipalities!C:C,0),0)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c r="A838" t="str">
        <f>community_projects!A838</f>
        <v>Overijssel</v>
      </c>
      <c r="B838" t="str">
        <f>community_projects!B838</f>
        <v>Twente</v>
      </c>
      <c r="C838" t="str">
        <f>community_projects!C838</f>
        <v>Rijssen-Holten</v>
      </c>
      <c r="D838" t="str" cm="1">
        <f t="array" ref="D838">INDEX(municipalities!B:B, MATCH(EC_projects!C838,municipalities!C:C,0),0)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c r="A839" t="str">
        <f>community_projects!A839</f>
        <v>Overijssel</v>
      </c>
      <c r="B839" t="str">
        <f>community_projects!B839</f>
        <v>Twente</v>
      </c>
      <c r="C839" t="str">
        <f>community_projects!C839</f>
        <v>Rijssen-Holten</v>
      </c>
      <c r="D839" t="str" cm="1">
        <f t="array" ref="D839">INDEX(municipalities!B:B, MATCH(EC_projects!C839,municipalities!C:C,0),0)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c r="A840" t="str">
        <f>community_projects!A840</f>
        <v>Overijssel</v>
      </c>
      <c r="B840" t="str">
        <f>community_projects!B840</f>
        <v>Twente</v>
      </c>
      <c r="C840" t="str">
        <f>community_projects!C840</f>
        <v>Rijssen-Holten</v>
      </c>
      <c r="D840" t="str" cm="1">
        <f t="array" ref="D840">INDEX(municipalities!B:B, MATCH(EC_projects!C840,municipalities!C:C,0),0)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c r="A841" t="str">
        <f>community_projects!A841</f>
        <v>Overijssel</v>
      </c>
      <c r="B841" t="str">
        <f>community_projects!B841</f>
        <v>Twente</v>
      </c>
      <c r="C841" t="str">
        <f>community_projects!C841</f>
        <v>Rijssen-Holten</v>
      </c>
      <c r="D841" t="str" cm="1">
        <f t="array" ref="D841">INDEX(municipalities!B:B, MATCH(EC_projects!C841,municipalities!C:C,0),0)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c r="A842" t="str">
        <f>community_projects!A842</f>
        <v>Overijssel</v>
      </c>
      <c r="B842" t="str">
        <f>community_projects!B842</f>
        <v>Twente</v>
      </c>
      <c r="C842" t="str">
        <f>community_projects!C842</f>
        <v>Rijssen-Holten</v>
      </c>
      <c r="D842" t="str" cm="1">
        <f t="array" ref="D842">INDEX(municipalities!B:B, MATCH(EC_projects!C842,municipalities!C:C,0),0)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c r="A843" t="str">
        <f>community_projects!A843</f>
        <v>Overijssel</v>
      </c>
      <c r="B843" t="str">
        <f>community_projects!B843</f>
        <v>Twente</v>
      </c>
      <c r="C843" t="str">
        <f>community_projects!C843</f>
        <v>Rijssen-Holten</v>
      </c>
      <c r="D843" t="str" cm="1">
        <f t="array" ref="D843">INDEX(municipalities!B:B, MATCH(EC_projects!C843,municipalities!C:C,0),0)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c r="A844" t="str">
        <f>community_projects!A844</f>
        <v>Overijssel</v>
      </c>
      <c r="B844" t="str">
        <f>community_projects!B844</f>
        <v>Twente</v>
      </c>
      <c r="C844" t="str">
        <f>community_projects!C844</f>
        <v>Rijssen-Holten</v>
      </c>
      <c r="D844" t="str" cm="1">
        <f t="array" ref="D844">INDEX(municipalities!B:B, MATCH(EC_projects!C844,municipalities!C:C,0),0)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c r="A845" t="str">
        <f>community_projects!A845</f>
        <v>Overijssel</v>
      </c>
      <c r="B845" t="str">
        <f>community_projects!B845</f>
        <v>West-Overijssel</v>
      </c>
      <c r="C845" t="str">
        <f>community_projects!C845</f>
        <v>Staphorst</v>
      </c>
      <c r="D845" t="str" cm="1">
        <f t="array" ref="D845">INDEX(municipalities!B:B, MATCH(EC_projects!C845,municipalities!C:C,0),0)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c r="A846" t="str">
        <f>community_projects!A846</f>
        <v>Overijssel</v>
      </c>
      <c r="B846" t="str">
        <f>community_projects!B846</f>
        <v>West-Overijssel</v>
      </c>
      <c r="C846" t="str">
        <f>community_projects!C846</f>
        <v>Staphorst</v>
      </c>
      <c r="D846" t="str" cm="1">
        <f t="array" ref="D846">INDEX(municipalities!B:B, MATCH(EC_projects!C846,municipalities!C:C,0),0)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c r="A847" t="str">
        <f>community_projects!A847</f>
        <v>Overijssel</v>
      </c>
      <c r="B847" t="str">
        <f>community_projects!B847</f>
        <v>West-Overijssel</v>
      </c>
      <c r="C847" t="str">
        <f>community_projects!C847</f>
        <v>Staphorst</v>
      </c>
      <c r="D847" t="str" cm="1">
        <f t="array" ref="D847">INDEX(municipalities!B:B, MATCH(EC_projects!C847,municipalities!C:C,0),0)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c r="A848" t="str">
        <f>community_projects!A848</f>
        <v>Overijssel</v>
      </c>
      <c r="B848" t="str">
        <f>community_projects!B848</f>
        <v>West-Overijssel</v>
      </c>
      <c r="C848" t="str">
        <f>community_projects!C848</f>
        <v>Steenwijkerland</v>
      </c>
      <c r="D848" t="str" cm="1">
        <f t="array" ref="D848">INDEX(municipalities!B:B, MATCH(EC_projects!C848,municipalities!C:C,0),0)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c r="A849" t="str">
        <f>community_projects!A849</f>
        <v>Overijssel</v>
      </c>
      <c r="B849" t="str">
        <f>community_projects!B849</f>
        <v>West-Overijssel</v>
      </c>
      <c r="C849" t="str">
        <f>community_projects!C849</f>
        <v>Steenwijkerland</v>
      </c>
      <c r="D849" t="str" cm="1">
        <f t="array" ref="D849">INDEX(municipalities!B:B, MATCH(EC_projects!C849,municipalities!C:C,0),0)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c r="A850" t="str">
        <f>community_projects!A850</f>
        <v>Overijssel</v>
      </c>
      <c r="B850" t="str">
        <f>community_projects!B850</f>
        <v>West-Overijssel</v>
      </c>
      <c r="C850" t="str">
        <f>community_projects!C850</f>
        <v>Steenwijkerland</v>
      </c>
      <c r="D850" t="str" cm="1">
        <f t="array" ref="D850">INDEX(municipalities!B:B, MATCH(EC_projects!C850,municipalities!C:C,0),0)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c r="A851" t="str">
        <f>community_projects!A851</f>
        <v>Overijssel</v>
      </c>
      <c r="B851" t="str">
        <f>community_projects!B851</f>
        <v>West-Overijssel</v>
      </c>
      <c r="C851" t="str">
        <f>community_projects!C851</f>
        <v>Steenwijkerland</v>
      </c>
      <c r="D851" t="str" cm="1">
        <f t="array" ref="D851">INDEX(municipalities!B:B, MATCH(EC_projects!C851,municipalities!C:C,0),0)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c r="A852" t="str">
        <f>community_projects!A852</f>
        <v>Overijssel</v>
      </c>
      <c r="B852" t="str">
        <f>community_projects!B852</f>
        <v>West-Overijssel</v>
      </c>
      <c r="C852" t="str">
        <f>community_projects!C852</f>
        <v>Steenwijkerland</v>
      </c>
      <c r="D852" t="str" cm="1">
        <f t="array" ref="D852">INDEX(municipalities!B:B, MATCH(EC_projects!C852,municipalities!C:C,0),0)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c r="A853" t="str">
        <f>community_projects!A853</f>
        <v>Overijssel</v>
      </c>
      <c r="B853" t="str">
        <f>community_projects!B853</f>
        <v>West-Overijssel</v>
      </c>
      <c r="C853" t="str">
        <f>community_projects!C853</f>
        <v>Steenwijkerland</v>
      </c>
      <c r="D853" t="str" cm="1">
        <f t="array" ref="D853">INDEX(municipalities!B:B, MATCH(EC_projects!C853,municipalities!C:C,0),0)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c r="A854" t="str">
        <f>community_projects!A854</f>
        <v>Overijssel</v>
      </c>
      <c r="B854" t="str">
        <f>community_projects!B854</f>
        <v>West-Overijssel</v>
      </c>
      <c r="C854" t="str">
        <f>community_projects!C854</f>
        <v>Steenwijkerland</v>
      </c>
      <c r="D854" t="str" cm="1">
        <f t="array" ref="D854">INDEX(municipalities!B:B, MATCH(EC_projects!C854,municipalities!C:C,0),0)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c r="A855" t="str">
        <f>community_projects!A855</f>
        <v>Overijssel</v>
      </c>
      <c r="B855" t="str">
        <f>community_projects!B855</f>
        <v>Twente</v>
      </c>
      <c r="C855" t="str">
        <f>community_projects!C855</f>
        <v>Tubbergen</v>
      </c>
      <c r="D855" t="str" cm="1">
        <f t="array" ref="D855">INDEX(municipalities!B:B, MATCH(EC_projects!C855,municipalities!C:C,0),0)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c r="A856" t="str">
        <f>community_projects!A856</f>
        <v>Overijssel</v>
      </c>
      <c r="B856" t="str">
        <f>community_projects!B856</f>
        <v>Twente</v>
      </c>
      <c r="C856" t="str">
        <f>community_projects!C856</f>
        <v>Tubbergen</v>
      </c>
      <c r="D856" t="str" cm="1">
        <f t="array" ref="D856">INDEX(municipalities!B:B, MATCH(EC_projects!C856,municipalities!C:C,0),0)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c r="A857" t="str">
        <f>community_projects!A857</f>
        <v>Overijssel</v>
      </c>
      <c r="B857" t="str">
        <f>community_projects!B857</f>
        <v>West-Overijssel</v>
      </c>
      <c r="C857" t="str">
        <f>community_projects!C857</f>
        <v>Zwartewaterland</v>
      </c>
      <c r="D857" t="str" cm="1">
        <f t="array" ref="D857">INDEX(municipalities!B:B, MATCH(EC_projects!C857,municipalities!C:C,0),0)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c r="A858" t="str">
        <f>community_projects!A858</f>
        <v>Overijssel</v>
      </c>
      <c r="B858" t="str">
        <f>community_projects!B858</f>
        <v>West-Overijssel</v>
      </c>
      <c r="C858" t="str">
        <f>community_projects!C858</f>
        <v>Zwartewaterland</v>
      </c>
      <c r="D858" t="str" cm="1">
        <f t="array" ref="D858">INDEX(municipalities!B:B, MATCH(EC_projects!C858,municipalities!C:C,0),0)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c r="A859" t="str">
        <f>community_projects!A859</f>
        <v>Overijssel</v>
      </c>
      <c r="B859" t="str">
        <f>community_projects!B859</f>
        <v>West-Overijssel</v>
      </c>
      <c r="C859" t="str">
        <f>community_projects!C859</f>
        <v>Zwolle</v>
      </c>
      <c r="D859" t="str" cm="1">
        <f t="array" ref="D859">INDEX(municipalities!B:B, MATCH(EC_projects!C859,municipalities!C:C,0),0)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c r="A860" t="str">
        <f>community_projects!A860</f>
        <v>Overijssel</v>
      </c>
      <c r="B860" t="str">
        <f>community_projects!B860</f>
        <v>West-Overijssel</v>
      </c>
      <c r="C860" t="str">
        <f>community_projects!C860</f>
        <v>Zwolle</v>
      </c>
      <c r="D860" t="str" cm="1">
        <f t="array" ref="D860">INDEX(municipalities!B:B, MATCH(EC_projects!C860,municipalities!C:C,0),0)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c r="A861" t="str">
        <f>community_projects!A861</f>
        <v>Overijssel</v>
      </c>
      <c r="B861" t="str">
        <f>community_projects!B861</f>
        <v>West-Overijssel</v>
      </c>
      <c r="C861" t="str">
        <f>community_projects!C861</f>
        <v>Zwolle</v>
      </c>
      <c r="D861" t="str" cm="1">
        <f t="array" ref="D861">INDEX(municipalities!B:B, MATCH(EC_projects!C861,municipalities!C:C,0),0)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c r="A862" t="str">
        <f>community_projects!A862</f>
        <v>Overijssel</v>
      </c>
      <c r="B862" t="str">
        <f>community_projects!B862</f>
        <v>West-Overijssel</v>
      </c>
      <c r="C862" t="str">
        <f>community_projects!C862</f>
        <v>Zwolle</v>
      </c>
      <c r="D862" t="str" cm="1">
        <f t="array" ref="D862">INDEX(municipalities!B:B, MATCH(EC_projects!C862,municipalities!C:C,0),0)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c r="A863" t="str">
        <f>community_projects!A863</f>
        <v>Utrecht</v>
      </c>
      <c r="B863" t="str">
        <f>community_projects!B863</f>
        <v>Regio Amersfoort</v>
      </c>
      <c r="C863" t="str">
        <f>community_projects!C863</f>
        <v>Amersfoort</v>
      </c>
      <c r="D863" t="str" cm="1">
        <f t="array" ref="D863">INDEX(municipalities!B:B, MATCH(EC_projects!C863,municipalities!C:C,0),0)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c r="A864" t="str">
        <f>community_projects!A864</f>
        <v>Utrecht</v>
      </c>
      <c r="B864" t="str">
        <f>community_projects!B864</f>
        <v>Regio Amersfoort</v>
      </c>
      <c r="C864" t="str">
        <f>community_projects!C864</f>
        <v>Amersfoort</v>
      </c>
      <c r="D864" t="str" cm="1">
        <f t="array" ref="D864">INDEX(municipalities!B:B, MATCH(EC_projects!C864,municipalities!C:C,0),0)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c r="A865" t="str">
        <f>community_projects!A865</f>
        <v>Utrecht</v>
      </c>
      <c r="B865" t="str">
        <f>community_projects!B865</f>
        <v>Regio Amersfoort</v>
      </c>
      <c r="C865" t="str">
        <f>community_projects!C865</f>
        <v>Amersfoort</v>
      </c>
      <c r="D865" t="str" cm="1">
        <f t="array" ref="D865">INDEX(municipalities!B:B, MATCH(EC_projects!C865,municipalities!C:C,0),0)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c r="A866" t="str">
        <f>community_projects!A866</f>
        <v>Utrecht</v>
      </c>
      <c r="B866" t="str">
        <f>community_projects!B866</f>
        <v>Regio Amersfoort</v>
      </c>
      <c r="C866" t="str">
        <f>community_projects!C866</f>
        <v>Amersfoort</v>
      </c>
      <c r="D866" t="str" cm="1">
        <f t="array" ref="D866">INDEX(municipalities!B:B, MATCH(EC_projects!C866,municipalities!C:C,0),0)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c r="A867" t="str">
        <f>community_projects!A867</f>
        <v>Utrecht</v>
      </c>
      <c r="B867" t="str">
        <f>community_projects!B867</f>
        <v>Regio Amersfoort</v>
      </c>
      <c r="C867" t="str">
        <f>community_projects!C867</f>
        <v>Amersfoort</v>
      </c>
      <c r="D867" t="str" cm="1">
        <f t="array" ref="D867">INDEX(municipalities!B:B, MATCH(EC_projects!C867,municipalities!C:C,0),0)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c r="A868" t="str">
        <f>community_projects!A868</f>
        <v>Utrecht</v>
      </c>
      <c r="B868" t="str">
        <f>community_projects!B868</f>
        <v>Regio Amersfoort</v>
      </c>
      <c r="C868" t="str">
        <f>community_projects!C868</f>
        <v>Amersfoort</v>
      </c>
      <c r="D868" t="str" cm="1">
        <f t="array" ref="D868">INDEX(municipalities!B:B, MATCH(EC_projects!C868,municipalities!C:C,0),0)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c r="A869" t="str">
        <f>community_projects!A869</f>
        <v>Utrecht</v>
      </c>
      <c r="B869" t="str">
        <f>community_projects!B869</f>
        <v>Regio Amersfoort</v>
      </c>
      <c r="C869" t="str">
        <f>community_projects!C869</f>
        <v>Amersfoort</v>
      </c>
      <c r="D869" t="str" cm="1">
        <f t="array" ref="D869">INDEX(municipalities!B:B, MATCH(EC_projects!C869,municipalities!C:C,0),0)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c r="A870" t="str">
        <f>community_projects!A870</f>
        <v>Utrecht</v>
      </c>
      <c r="B870" t="str">
        <f>community_projects!B870</f>
        <v>Regio Amersfoort</v>
      </c>
      <c r="C870" t="str">
        <f>community_projects!C870</f>
        <v>Baarn</v>
      </c>
      <c r="D870" t="str" cm="1">
        <f t="array" ref="D870">INDEX(municipalities!B:B, MATCH(EC_projects!C870,municipalities!C:C,0),0)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c r="A871" t="str">
        <f>community_projects!A871</f>
        <v>Utrecht</v>
      </c>
      <c r="B871" t="str">
        <f>community_projects!B871</f>
        <v>Regio U16</v>
      </c>
      <c r="C871" t="str">
        <f>community_projects!C871</f>
        <v>De Bilt</v>
      </c>
      <c r="D871" t="str" cm="1">
        <f t="array" ref="D871">INDEX(municipalities!B:B, MATCH(EC_projects!C871,municipalities!C:C,0),0)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c r="A872" t="str">
        <f>community_projects!A872</f>
        <v>Utrecht</v>
      </c>
      <c r="B872" t="str">
        <f>community_projects!B872</f>
        <v>Regio U16</v>
      </c>
      <c r="C872" t="str">
        <f>community_projects!C872</f>
        <v>Bunnik</v>
      </c>
      <c r="D872" t="str" cm="1">
        <f t="array" ref="D872">INDEX(municipalities!B:B, MATCH(EC_projects!C872,municipalities!C:C,0),0)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c r="A873" t="str">
        <f>community_projects!A873</f>
        <v>Utrecht</v>
      </c>
      <c r="B873" t="str">
        <f>community_projects!B873</f>
        <v>Regio U16</v>
      </c>
      <c r="C873" t="str">
        <f>community_projects!C873</f>
        <v>Bunnik</v>
      </c>
      <c r="D873" t="str" cm="1">
        <f t="array" ref="D873">INDEX(municipalities!B:B, MATCH(EC_projects!C873,municipalities!C:C,0),0)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c r="A874" t="str">
        <f>community_projects!A874</f>
        <v>Utrecht</v>
      </c>
      <c r="B874" t="str">
        <f>community_projects!B874</f>
        <v>Regio U16</v>
      </c>
      <c r="C874" t="str">
        <f>community_projects!C874</f>
        <v>Bunnik</v>
      </c>
      <c r="D874" t="str" cm="1">
        <f t="array" ref="D874">INDEX(municipalities!B:B, MATCH(EC_projects!C874,municipalities!C:C,0),0)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c r="A875" t="str">
        <f>community_projects!A875</f>
        <v>Utrecht</v>
      </c>
      <c r="B875" t="str">
        <f>community_projects!B875</f>
        <v>Regio U16</v>
      </c>
      <c r="C875" t="str">
        <f>community_projects!C875</f>
        <v>De Bilt</v>
      </c>
      <c r="D875" t="str" cm="1">
        <f t="array" ref="D875">INDEX(municipalities!B:B, MATCH(EC_projects!C875,municipalities!C:C,0),0)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c r="A876" t="str">
        <f>community_projects!A876</f>
        <v>Utrecht</v>
      </c>
      <c r="B876" t="str">
        <f>community_projects!B876</f>
        <v>Regio U16</v>
      </c>
      <c r="C876" t="str">
        <f>community_projects!C876</f>
        <v>De Bilt</v>
      </c>
      <c r="D876" t="str" cm="1">
        <f t="array" ref="D876">INDEX(municipalities!B:B, MATCH(EC_projects!C876,municipalities!C:C,0),0)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c r="A877" t="str">
        <f>community_projects!A877</f>
        <v>Utrecht</v>
      </c>
      <c r="B877" t="str">
        <f>community_projects!B877</f>
        <v>Regio U16</v>
      </c>
      <c r="C877" t="str">
        <f>community_projects!C877</f>
        <v>De Bilt</v>
      </c>
      <c r="D877" t="str" cm="1">
        <f t="array" ref="D877">INDEX(municipalities!B:B, MATCH(EC_projects!C877,municipalities!C:C,0),0)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c r="A878" t="str">
        <f>community_projects!A878</f>
        <v>Utrecht</v>
      </c>
      <c r="B878" t="str">
        <f>community_projects!B878</f>
        <v>Regio U16</v>
      </c>
      <c r="C878" t="str">
        <f>community_projects!C878</f>
        <v>De Ronde Venen</v>
      </c>
      <c r="D878" t="str" cm="1">
        <f t="array" ref="D878">INDEX(municipalities!B:B, MATCH(EC_projects!C878,municipalities!C:C,0),0)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c r="A879" t="str">
        <f>community_projects!A879</f>
        <v>Utrecht</v>
      </c>
      <c r="B879" t="str">
        <f>community_projects!B879</f>
        <v>Regio U16</v>
      </c>
      <c r="C879" t="str">
        <f>community_projects!C879</f>
        <v>De Ronde Venen</v>
      </c>
      <c r="D879" t="str" cm="1">
        <f t="array" ref="D879">INDEX(municipalities!B:B, MATCH(EC_projects!C879,municipalities!C:C,0),0)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c r="A880" t="str">
        <f>community_projects!A880</f>
        <v>Utrecht</v>
      </c>
      <c r="B880" t="str">
        <f>community_projects!B880</f>
        <v>Regio U16</v>
      </c>
      <c r="C880" t="str">
        <f>community_projects!C880</f>
        <v>De Ronde Venen</v>
      </c>
      <c r="D880" t="str" cm="1">
        <f t="array" ref="D880">INDEX(municipalities!B:B, MATCH(EC_projects!C880,municipalities!C:C,0),0)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c r="A881" t="str">
        <f>community_projects!A881</f>
        <v>Utrecht</v>
      </c>
      <c r="B881" t="str">
        <f>community_projects!B881</f>
        <v>Regio U16</v>
      </c>
      <c r="C881" t="str">
        <f>community_projects!C881</f>
        <v>De Ronde Venen</v>
      </c>
      <c r="D881" t="str" cm="1">
        <f t="array" ref="D881">INDEX(municipalities!B:B, MATCH(EC_projects!C881,municipalities!C:C,0),0)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c r="A882" t="str">
        <f>community_projects!A882</f>
        <v>Utrecht</v>
      </c>
      <c r="B882" t="str">
        <f>community_projects!B882</f>
        <v>Regio U16</v>
      </c>
      <c r="C882" t="str">
        <f>community_projects!C882</f>
        <v>De Ronde Venen</v>
      </c>
      <c r="D882" t="str" cm="1">
        <f t="array" ref="D882">INDEX(municipalities!B:B, MATCH(EC_projects!C882,municipalities!C:C,0),0)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c r="A883" t="str">
        <f>community_projects!A883</f>
        <v>Utrecht</v>
      </c>
      <c r="B883" t="str">
        <f>community_projects!B883</f>
        <v>Regio U16</v>
      </c>
      <c r="C883" t="str">
        <f>community_projects!C883</f>
        <v>Houten</v>
      </c>
      <c r="D883" t="str" cm="1">
        <f t="array" ref="D883">INDEX(municipalities!B:B, MATCH(EC_projects!C883,municipalities!C:C,0),0)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c r="A884" t="str">
        <f>community_projects!A884</f>
        <v>Utrecht</v>
      </c>
      <c r="B884" t="str">
        <f>community_projects!B884</f>
        <v>Regio U16</v>
      </c>
      <c r="C884" t="str">
        <f>community_projects!C884</f>
        <v>Houten</v>
      </c>
      <c r="D884" t="str" cm="1">
        <f t="array" ref="D884">INDEX(municipalities!B:B, MATCH(EC_projects!C884,municipalities!C:C,0),0)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c r="A885" t="str">
        <f>community_projects!A885</f>
        <v>Utrecht</v>
      </c>
      <c r="B885" t="str">
        <f>community_projects!B885</f>
        <v>Regio U16</v>
      </c>
      <c r="C885" t="str">
        <f>community_projects!C885</f>
        <v>Houten</v>
      </c>
      <c r="D885" t="str" cm="1">
        <f t="array" ref="D885">INDEX(municipalities!B:B, MATCH(EC_projects!C885,municipalities!C:C,0),0)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c r="A886" t="str">
        <f>community_projects!A886</f>
        <v>Utrecht</v>
      </c>
      <c r="B886" t="str">
        <f>community_projects!B886</f>
        <v>Regio U16</v>
      </c>
      <c r="C886" t="str">
        <f>community_projects!C886</f>
        <v>Houten</v>
      </c>
      <c r="D886" t="str" cm="1">
        <f t="array" ref="D886">INDEX(municipalities!B:B, MATCH(EC_projects!C886,municipalities!C:C,0),0)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c r="A887" t="str">
        <f>community_projects!A887</f>
        <v>Utrecht</v>
      </c>
      <c r="B887" t="str">
        <f>community_projects!B887</f>
        <v>Regio U16</v>
      </c>
      <c r="C887" t="str">
        <f>community_projects!C887</f>
        <v>Houten</v>
      </c>
      <c r="D887" t="str" cm="1">
        <f t="array" ref="D887">INDEX(municipalities!B:B, MATCH(EC_projects!C887,municipalities!C:C,0),0)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c r="A888" t="str">
        <f>community_projects!A888</f>
        <v>Utrecht</v>
      </c>
      <c r="B888" t="str">
        <f>community_projects!B888</f>
        <v>Regio U16</v>
      </c>
      <c r="C888" t="str">
        <f>community_projects!C888</f>
        <v>Houten</v>
      </c>
      <c r="D888" t="str" cm="1">
        <f t="array" ref="D888">INDEX(municipalities!B:B, MATCH(EC_projects!C888,municipalities!C:C,0),0)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c r="A889" t="str">
        <f>community_projects!A889</f>
        <v>Utrecht</v>
      </c>
      <c r="B889" t="str">
        <f>community_projects!B889</f>
        <v>Regio U16</v>
      </c>
      <c r="C889" t="str">
        <f>community_projects!C889</f>
        <v>Houten</v>
      </c>
      <c r="D889" t="str" cm="1">
        <f t="array" ref="D889">INDEX(municipalities!B:B, MATCH(EC_projects!C889,municipalities!C:C,0),0)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c r="A890" t="str">
        <f>community_projects!A890</f>
        <v>Utrecht</v>
      </c>
      <c r="B890" t="str">
        <f>community_projects!B890</f>
        <v>Regio U16</v>
      </c>
      <c r="C890" t="str">
        <f>community_projects!C890</f>
        <v>Houten</v>
      </c>
      <c r="D890" t="str" cm="1">
        <f t="array" ref="D890">INDEX(municipalities!B:B, MATCH(EC_projects!C890,municipalities!C:C,0),0)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c r="A891" t="str">
        <f>community_projects!A891</f>
        <v>Utrecht</v>
      </c>
      <c r="B891" t="str">
        <f>community_projects!B891</f>
        <v>Regio U16</v>
      </c>
      <c r="C891" t="str">
        <f>community_projects!C891</f>
        <v>Ijsselstein</v>
      </c>
      <c r="D891" t="str" cm="1">
        <f t="array" ref="D891">INDEX(municipalities!B:B, MATCH(EC_projects!C891,municipalities!C:C,0),0)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c r="A892" t="str">
        <f>community_projects!A892</f>
        <v>Utrecht</v>
      </c>
      <c r="B892" t="str">
        <f>community_projects!B892</f>
        <v>Regio Amersfoort</v>
      </c>
      <c r="C892" t="str">
        <f>community_projects!C892</f>
        <v>Leusden</v>
      </c>
      <c r="D892" t="str" cm="1">
        <f t="array" ref="D892">INDEX(municipalities!B:B, MATCH(EC_projects!C892,municipalities!C:C,0),0)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c r="A893" t="str">
        <f>community_projects!A893</f>
        <v>Utrecht</v>
      </c>
      <c r="B893" t="str">
        <f>community_projects!B893</f>
        <v>Regio Amersfoort</v>
      </c>
      <c r="C893" t="str">
        <f>community_projects!C893</f>
        <v>Leusden</v>
      </c>
      <c r="D893" t="str" cm="1">
        <f t="array" ref="D893">INDEX(municipalities!B:B, MATCH(EC_projects!C893,municipalities!C:C,0),0)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c r="A894" t="str">
        <f>community_projects!A894</f>
        <v>Utrecht</v>
      </c>
      <c r="B894" t="str">
        <f>community_projects!B894</f>
        <v>Regio Amersfoort</v>
      </c>
      <c r="C894" t="str">
        <f>community_projects!C894</f>
        <v>Leusden</v>
      </c>
      <c r="D894" t="str" cm="1">
        <f t="array" ref="D894">INDEX(municipalities!B:B, MATCH(EC_projects!C894,municipalities!C:C,0),0)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c r="A895" t="str">
        <f>community_projects!A895</f>
        <v>Utrecht</v>
      </c>
      <c r="B895" t="str">
        <f>community_projects!B895</f>
        <v>Regio Amersfoort</v>
      </c>
      <c r="C895" t="str">
        <f>community_projects!C895</f>
        <v>Leusden</v>
      </c>
      <c r="D895" t="str" cm="1">
        <f t="array" ref="D895">INDEX(municipalities!B:B, MATCH(EC_projects!C895,municipalities!C:C,0),0)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c r="A896" t="str">
        <f>community_projects!A896</f>
        <v>Utrecht</v>
      </c>
      <c r="B896" t="str">
        <f>community_projects!B896</f>
        <v>Regio U16</v>
      </c>
      <c r="C896" t="str">
        <f>community_projects!C896</f>
        <v>Nieuwegein</v>
      </c>
      <c r="D896" t="str" cm="1">
        <f t="array" ref="D896">INDEX(municipalities!B:B, MATCH(EC_projects!C896,municipalities!C:C,0),0)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c r="A897" t="str">
        <f>community_projects!A897</f>
        <v>Utrecht</v>
      </c>
      <c r="B897" t="str">
        <f>community_projects!B897</f>
        <v>Regio U16</v>
      </c>
      <c r="C897" t="str">
        <f>community_projects!C897</f>
        <v>Renswoude</v>
      </c>
      <c r="D897" t="str" cm="1">
        <f t="array" ref="D897">INDEX(municipalities!B:B, MATCH(EC_projects!C897,municipalities!C:C,0),0)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c r="A898" t="str">
        <f>community_projects!A898</f>
        <v>Utrecht</v>
      </c>
      <c r="B898" t="str">
        <f>community_projects!B898</f>
        <v>Food Valley</v>
      </c>
      <c r="C898" t="str">
        <f>community_projects!C898</f>
        <v>Rhenen</v>
      </c>
      <c r="D898" t="str" cm="1">
        <f t="array" ref="D898">INDEX(municipalities!B:B, MATCH(EC_projects!C898,municipalities!C:C,0),0)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c r="A899" t="str">
        <f>community_projects!A899</f>
        <v>Utrecht</v>
      </c>
      <c r="B899" t="str">
        <f>community_projects!B899</f>
        <v>Food Valley</v>
      </c>
      <c r="C899" t="str">
        <f>community_projects!C899</f>
        <v>Rhenen</v>
      </c>
      <c r="D899" t="str" cm="1">
        <f t="array" ref="D899">INDEX(municipalities!B:B, MATCH(EC_projects!C899,municipalities!C:C,0),0)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c r="A900" t="str">
        <f>community_projects!A900</f>
        <v>Utrecht</v>
      </c>
      <c r="B900" t="str">
        <f>community_projects!B900</f>
        <v>Regio U16</v>
      </c>
      <c r="C900" t="str">
        <f>community_projects!C900</f>
        <v>Stichtse Vecht</v>
      </c>
      <c r="D900" t="str" cm="1">
        <f t="array" ref="D900">INDEX(municipalities!B:B, MATCH(EC_projects!C900,municipalities!C:C,0),0)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c r="A901" t="str">
        <f>community_projects!A901</f>
        <v>Utrecht</v>
      </c>
      <c r="B901" t="str">
        <f>community_projects!B901</f>
        <v>Regio U16</v>
      </c>
      <c r="C901" t="str">
        <f>community_projects!C901</f>
        <v>Stichtse Vecht</v>
      </c>
      <c r="D901" t="str" cm="1">
        <f t="array" ref="D901">INDEX(municipalities!B:B, MATCH(EC_projects!C901,municipalities!C:C,0),0)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c r="A902" t="str">
        <f>community_projects!A902</f>
        <v>Utrecht</v>
      </c>
      <c r="B902" t="str">
        <f>community_projects!B902</f>
        <v>Regio U16</v>
      </c>
      <c r="C902" t="str">
        <f>community_projects!C902</f>
        <v>Stichtse Vecht</v>
      </c>
      <c r="D902" t="str" cm="1">
        <f t="array" ref="D902">INDEX(municipalities!B:B, MATCH(EC_projects!C902,municipalities!C:C,0),0)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c r="A903" t="str">
        <f>community_projects!A903</f>
        <v>Utrecht</v>
      </c>
      <c r="B903" t="str">
        <f>community_projects!B903</f>
        <v>Regio U16</v>
      </c>
      <c r="C903" t="str">
        <f>community_projects!C903</f>
        <v>Utrecht</v>
      </c>
      <c r="D903" t="str" cm="1">
        <f t="array" ref="D903">INDEX(municipalities!B:B, MATCH(EC_projects!C903,municipalities!C:C,0),0)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c r="A904" t="str">
        <f>community_projects!A904</f>
        <v>Utrecht</v>
      </c>
      <c r="B904" t="str">
        <f>community_projects!B904</f>
        <v>Regio U16</v>
      </c>
      <c r="C904" t="str">
        <f>community_projects!C904</f>
        <v>Utrecht</v>
      </c>
      <c r="D904" t="str" cm="1">
        <f t="array" ref="D904">INDEX(municipalities!B:B, MATCH(EC_projects!C904,municipalities!C:C,0),0)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c r="A905" t="str">
        <f>community_projects!A905</f>
        <v>Utrecht</v>
      </c>
      <c r="B905" t="str">
        <f>community_projects!B905</f>
        <v>Regio U16</v>
      </c>
      <c r="C905" t="str">
        <f>community_projects!C905</f>
        <v>Utrecht</v>
      </c>
      <c r="D905" t="str" cm="1">
        <f t="array" ref="D905">INDEX(municipalities!B:B, MATCH(EC_projects!C905,municipalities!C:C,0),0)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c r="A906" t="str">
        <f>community_projects!A906</f>
        <v>Utrecht</v>
      </c>
      <c r="B906" t="str">
        <f>community_projects!B906</f>
        <v>Regio U16</v>
      </c>
      <c r="C906" t="str">
        <f>community_projects!C906</f>
        <v>Utrecht</v>
      </c>
      <c r="D906" t="str" cm="1">
        <f t="array" ref="D906">INDEX(municipalities!B:B, MATCH(EC_projects!C906,municipalities!C:C,0),0)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c r="A907" t="str">
        <f>community_projects!A907</f>
        <v>Utrecht</v>
      </c>
      <c r="B907" t="str">
        <f>community_projects!B907</f>
        <v>Regio U16</v>
      </c>
      <c r="C907" t="str">
        <f>community_projects!C907</f>
        <v>Utrecht</v>
      </c>
      <c r="D907" t="str" cm="1">
        <f t="array" ref="D907">INDEX(municipalities!B:B, MATCH(EC_projects!C907,municipalities!C:C,0),0)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c r="A908" t="str">
        <f>community_projects!A908</f>
        <v>Utrecht</v>
      </c>
      <c r="B908" t="str">
        <f>community_projects!B908</f>
        <v>Regio U16</v>
      </c>
      <c r="C908" t="str">
        <f>community_projects!C908</f>
        <v>Utrecht</v>
      </c>
      <c r="D908" t="str" cm="1">
        <f t="array" ref="D908">INDEX(municipalities!B:B, MATCH(EC_projects!C908,municipalities!C:C,0),0)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c r="A909" t="str">
        <f>community_projects!A909</f>
        <v>Utrecht</v>
      </c>
      <c r="B909" t="str">
        <f>community_projects!B909</f>
        <v>Regio U16</v>
      </c>
      <c r="C909" t="str">
        <f>community_projects!C909</f>
        <v>Utrecht</v>
      </c>
      <c r="D909" t="str" cm="1">
        <f t="array" ref="D909">INDEX(municipalities!B:B, MATCH(EC_projects!C909,municipalities!C:C,0),0)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c r="A910" t="str">
        <f>community_projects!A910</f>
        <v>Utrecht</v>
      </c>
      <c r="B910" t="str">
        <f>community_projects!B910</f>
        <v>Regio U16</v>
      </c>
      <c r="C910" t="str">
        <f>community_projects!C910</f>
        <v>Utrecht</v>
      </c>
      <c r="D910" t="str" cm="1">
        <f t="array" ref="D910">INDEX(municipalities!B:B, MATCH(EC_projects!C910,municipalities!C:C,0),0)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c r="A911" t="str">
        <f>community_projects!A911</f>
        <v>Utrecht</v>
      </c>
      <c r="B911" t="str">
        <f>community_projects!B911</f>
        <v>Regio U16</v>
      </c>
      <c r="C911" t="str">
        <f>community_projects!C911</f>
        <v>Utrecht</v>
      </c>
      <c r="D911" t="str" cm="1">
        <f t="array" ref="D911">INDEX(municipalities!B:B, MATCH(EC_projects!C911,municipalities!C:C,0),0)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c r="A912" t="str">
        <f>community_projects!A912</f>
        <v>Utrecht</v>
      </c>
      <c r="B912" t="str">
        <f>community_projects!B912</f>
        <v>Regio U16</v>
      </c>
      <c r="C912" t="str">
        <f>community_projects!C912</f>
        <v>Utrecht</v>
      </c>
      <c r="D912" t="str" cm="1">
        <f t="array" ref="D912">INDEX(municipalities!B:B, MATCH(EC_projects!C912,municipalities!C:C,0),0)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c r="A913" t="str">
        <f>community_projects!A913</f>
        <v>Utrecht</v>
      </c>
      <c r="B913" t="str">
        <f>community_projects!B913</f>
        <v>Regio U16</v>
      </c>
      <c r="C913" t="str">
        <f>community_projects!C913</f>
        <v>Utrecht</v>
      </c>
      <c r="D913" t="str" cm="1">
        <f t="array" ref="D913">INDEX(municipalities!B:B, MATCH(EC_projects!C913,municipalities!C:C,0),0)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c r="A914" t="str">
        <f>community_projects!A914</f>
        <v>Utrecht</v>
      </c>
      <c r="B914" t="str">
        <f>community_projects!B914</f>
        <v>Regio U16</v>
      </c>
      <c r="C914" t="str">
        <f>community_projects!C914</f>
        <v>Utrecht</v>
      </c>
      <c r="D914" t="str" cm="1">
        <f t="array" ref="D914">INDEX(municipalities!B:B, MATCH(EC_projects!C914,municipalities!C:C,0),0)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c r="A915" t="str">
        <f>community_projects!A915</f>
        <v>Utrecht</v>
      </c>
      <c r="B915" t="str">
        <f>community_projects!B915</f>
        <v>Regio U16</v>
      </c>
      <c r="C915" t="str">
        <f>community_projects!C915</f>
        <v>Utrecht</v>
      </c>
      <c r="D915" t="str" cm="1">
        <f t="array" ref="D915">INDEX(municipalities!B:B, MATCH(EC_projects!C915,municipalities!C:C,0),0)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c r="A916" t="str">
        <f>community_projects!A916</f>
        <v>Utrecht</v>
      </c>
      <c r="B916" t="str">
        <f>community_projects!B916</f>
        <v>Regio U16</v>
      </c>
      <c r="C916" t="str">
        <f>community_projects!C916</f>
        <v>Utrecht</v>
      </c>
      <c r="D916" t="str" cm="1">
        <f t="array" ref="D916">INDEX(municipalities!B:B, MATCH(EC_projects!C916,municipalities!C:C,0),0)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c r="A917" t="str">
        <f>community_projects!A917</f>
        <v>Utrecht</v>
      </c>
      <c r="B917" t="str">
        <f>community_projects!B917</f>
        <v>Regio U16</v>
      </c>
      <c r="C917" t="str">
        <f>community_projects!C917</f>
        <v>Utrechtse Heuvelrug</v>
      </c>
      <c r="D917" t="str" cm="1">
        <f t="array" ref="D917">INDEX(municipalities!B:B, MATCH(EC_projects!C917,municipalities!C:C,0),0)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c r="A918" t="str">
        <f>community_projects!A918</f>
        <v>Utrecht</v>
      </c>
      <c r="B918" t="str">
        <f>community_projects!B918</f>
        <v>Regio U16</v>
      </c>
      <c r="C918" t="str">
        <f>community_projects!C918</f>
        <v>Utrechtse Heuvelrug</v>
      </c>
      <c r="D918" t="str" cm="1">
        <f t="array" ref="D918">INDEX(municipalities!B:B, MATCH(EC_projects!C918,municipalities!C:C,0),0)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c r="A919" t="str">
        <f>community_projects!A919</f>
        <v>Utrecht</v>
      </c>
      <c r="B919" t="str">
        <f>community_projects!B919</f>
        <v>Regio U16</v>
      </c>
      <c r="C919" t="str">
        <f>community_projects!C919</f>
        <v>Utrechtse Heuvelrug</v>
      </c>
      <c r="D919" t="str" cm="1">
        <f t="array" ref="D919">INDEX(municipalities!B:B, MATCH(EC_projects!C919,municipalities!C:C,0),0)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c r="A920" t="str">
        <f>community_projects!A920</f>
        <v>Utrecht</v>
      </c>
      <c r="B920" t="str">
        <f>community_projects!B920</f>
        <v>Regio U16</v>
      </c>
      <c r="C920" t="str">
        <f>community_projects!C920</f>
        <v>Utrechtse Heuvelrug</v>
      </c>
      <c r="D920" t="str" cm="1">
        <f t="array" ref="D920">INDEX(municipalities!B:B, MATCH(EC_projects!C920,municipalities!C:C,0),0)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c r="A921" t="str">
        <f>community_projects!A921</f>
        <v>Utrecht</v>
      </c>
      <c r="B921" t="str">
        <f>community_projects!B921</f>
        <v>Regio U16</v>
      </c>
      <c r="C921" t="str">
        <f>community_projects!C921</f>
        <v>Vijfheerenlanden</v>
      </c>
      <c r="D921" t="str" cm="1">
        <f t="array" ref="D921">INDEX(municipalities!B:B, MATCH(EC_projects!C921,municipalities!C:C,0),0)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c r="A922" t="str">
        <f>community_projects!A922</f>
        <v>Utrecht</v>
      </c>
      <c r="B922" t="str">
        <f>community_projects!B922</f>
        <v>Regio U16</v>
      </c>
      <c r="C922" t="str">
        <f>community_projects!C922</f>
        <v>Wijk bij Duurstede</v>
      </c>
      <c r="D922" t="str" cm="1">
        <f t="array" ref="D922">INDEX(municipalities!B:B, MATCH(EC_projects!C922,municipalities!C:C,0),0)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c r="A923" t="str">
        <f>community_projects!A923</f>
        <v>Utrecht</v>
      </c>
      <c r="B923" t="str">
        <f>community_projects!B923</f>
        <v>Regio U16</v>
      </c>
      <c r="C923" t="str">
        <f>community_projects!C923</f>
        <v>Wijk bij Duurstede</v>
      </c>
      <c r="D923" t="str" cm="1">
        <f t="array" ref="D923">INDEX(municipalities!B:B, MATCH(EC_projects!C923,municipalities!C:C,0),0)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c r="A924" t="str">
        <f>community_projects!A924</f>
        <v>Utrecht</v>
      </c>
      <c r="B924" t="str">
        <f>community_projects!B924</f>
        <v>Regio U16</v>
      </c>
      <c r="C924" t="str">
        <f>community_projects!C924</f>
        <v>Wijk bij Duurstede</v>
      </c>
      <c r="D924" t="str" cm="1">
        <f t="array" ref="D924">INDEX(municipalities!B:B, MATCH(EC_projects!C924,municipalities!C:C,0),0)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c r="A925" t="str">
        <f>community_projects!A925</f>
        <v>Utrecht</v>
      </c>
      <c r="B925" t="str">
        <f>community_projects!B925</f>
        <v>Regio U16</v>
      </c>
      <c r="C925" t="str">
        <f>community_projects!C925</f>
        <v>Wijk bij Duurstede</v>
      </c>
      <c r="D925" t="str" cm="1">
        <f t="array" ref="D925">INDEX(municipalities!B:B, MATCH(EC_projects!C925,municipalities!C:C,0),0)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c r="A926" t="str">
        <f>community_projects!A926</f>
        <v>Utrecht</v>
      </c>
      <c r="B926" t="str">
        <f>community_projects!B926</f>
        <v>Regio U16</v>
      </c>
      <c r="C926" t="str">
        <f>community_projects!C926</f>
        <v>Wijk bij Duurstede</v>
      </c>
      <c r="D926" t="str" cm="1">
        <f t="array" ref="D926">INDEX(municipalities!B:B, MATCH(EC_projects!C926,municipalities!C:C,0),0)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c r="A927" t="str">
        <f>community_projects!A927</f>
        <v>Utrecht</v>
      </c>
      <c r="B927" t="str">
        <f>community_projects!B927</f>
        <v>Regio U16</v>
      </c>
      <c r="C927" t="str">
        <f>community_projects!C927</f>
        <v>Woerden</v>
      </c>
      <c r="D927" t="str" cm="1">
        <f t="array" ref="D927">INDEX(municipalities!B:B, MATCH(EC_projects!C927,municipalities!C:C,0),0)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c r="A928" t="str">
        <f>community_projects!A928</f>
        <v>Utrecht</v>
      </c>
      <c r="B928" t="str">
        <f>community_projects!B928</f>
        <v>Regio U16</v>
      </c>
      <c r="C928" t="str">
        <f>community_projects!C928</f>
        <v>Woerden</v>
      </c>
      <c r="D928" t="str" cm="1">
        <f t="array" ref="D928">INDEX(municipalities!B:B, MATCH(EC_projects!C928,municipalities!C:C,0),0)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c r="A929" t="str">
        <f>community_projects!A929</f>
        <v>Utrecht</v>
      </c>
      <c r="B929" t="str">
        <f>community_projects!B929</f>
        <v>Regio U16</v>
      </c>
      <c r="C929" t="str">
        <f>community_projects!C929</f>
        <v>Woerden</v>
      </c>
      <c r="D929" t="str" cm="1">
        <f t="array" ref="D929">INDEX(municipalities!B:B, MATCH(EC_projects!C929,municipalities!C:C,0),0)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c r="A930" t="str">
        <f>community_projects!A930</f>
        <v>Utrecht</v>
      </c>
      <c r="B930" t="str">
        <f>community_projects!B930</f>
        <v>Regio Amersfoort</v>
      </c>
      <c r="C930" t="str">
        <f>community_projects!C930</f>
        <v>Woudenberg</v>
      </c>
      <c r="D930" t="str" cm="1">
        <f t="array" ref="D930">INDEX(municipalities!B:B, MATCH(EC_projects!C930,municipalities!C:C,0),0)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c r="A931" t="str">
        <f>community_projects!A931</f>
        <v>Utrecht</v>
      </c>
      <c r="B931" t="str">
        <f>community_projects!B931</f>
        <v>Regio Amersfoort</v>
      </c>
      <c r="C931" t="str">
        <f>community_projects!C931</f>
        <v>Woudenberg</v>
      </c>
      <c r="D931" t="str" cm="1">
        <f t="array" ref="D931">INDEX(municipalities!B:B, MATCH(EC_projects!C931,municipalities!C:C,0),0)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c r="A932" t="str">
        <f>community_projects!A932</f>
        <v>Utrecht</v>
      </c>
      <c r="B932" t="str">
        <f>community_projects!B932</f>
        <v>Regio U16</v>
      </c>
      <c r="C932" t="str">
        <f>community_projects!C932</f>
        <v>Zeist</v>
      </c>
      <c r="D932" t="str" cm="1">
        <f t="array" ref="D932">INDEX(municipalities!B:B, MATCH(EC_projects!C932,municipalities!C:C,0),0)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c r="A933" t="str">
        <f>community_projects!A933</f>
        <v>Utrecht</v>
      </c>
      <c r="B933" t="str">
        <f>community_projects!B933</f>
        <v>Regio U16</v>
      </c>
      <c r="C933" t="str">
        <f>community_projects!C933</f>
        <v>Zeist</v>
      </c>
      <c r="D933" t="str" cm="1">
        <f t="array" ref="D933">INDEX(municipalities!B:B, MATCH(EC_projects!C933,municipalities!C:C,0),0)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c r="A934" t="str">
        <f>community_projects!A934</f>
        <v>Zeeland</v>
      </c>
      <c r="B934" t="str">
        <f>community_projects!B934</f>
        <v>Zeeland</v>
      </c>
      <c r="C934" t="str">
        <f>community_projects!C934</f>
        <v>Borsele</v>
      </c>
      <c r="D934" t="str" cm="1">
        <f t="array" ref="D934">INDEX(municipalities!B:B, MATCH(EC_projects!C934,municipalities!C:C,0),0)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c r="A935" t="str">
        <f>community_projects!A935</f>
        <v>Zeeland</v>
      </c>
      <c r="B935" t="str">
        <f>community_projects!B935</f>
        <v>Zeeland</v>
      </c>
      <c r="C935" t="str">
        <f>community_projects!C935</f>
        <v>Borsele</v>
      </c>
      <c r="D935" t="str" cm="1">
        <f t="array" ref="D935">INDEX(municipalities!B:B, MATCH(EC_projects!C935,municipalities!C:C,0),0)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c r="A936" t="str">
        <f>community_projects!A936</f>
        <v>Zeeland</v>
      </c>
      <c r="B936" t="str">
        <f>community_projects!B936</f>
        <v>Zeeland</v>
      </c>
      <c r="C936" t="str">
        <f>community_projects!C936</f>
        <v>Borsele</v>
      </c>
      <c r="D936" t="str" cm="1">
        <f t="array" ref="D936">INDEX(municipalities!B:B, MATCH(EC_projects!C936,municipalities!C:C,0),0)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c r="A937" t="str">
        <f>community_projects!A937</f>
        <v>Zeeland</v>
      </c>
      <c r="B937" t="str">
        <f>community_projects!B937</f>
        <v>Zeeland</v>
      </c>
      <c r="C937" t="str">
        <f>community_projects!C937</f>
        <v>Borsele</v>
      </c>
      <c r="D937" t="str" cm="1">
        <f t="array" ref="D937">INDEX(municipalities!B:B, MATCH(EC_projects!C937,municipalities!C:C,0),0)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c r="A938" t="str">
        <f>community_projects!A938</f>
        <v>Zeeland</v>
      </c>
      <c r="B938" t="str">
        <f>community_projects!B938</f>
        <v>Zeeland</v>
      </c>
      <c r="C938" t="str">
        <f>community_projects!C938</f>
        <v>Borsele</v>
      </c>
      <c r="D938" t="str" cm="1">
        <f t="array" ref="D938">INDEX(municipalities!B:B, MATCH(EC_projects!C938,municipalities!C:C,0),0)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c r="A939" t="str">
        <f>community_projects!A939</f>
        <v>Zeeland</v>
      </c>
      <c r="B939" t="str">
        <f>community_projects!B939</f>
        <v>Zeeland</v>
      </c>
      <c r="C939" t="str">
        <f>community_projects!C939</f>
        <v>Goes</v>
      </c>
      <c r="D939" t="str" cm="1">
        <f t="array" ref="D939">INDEX(municipalities!B:B, MATCH(EC_projects!C939,municipalities!C:C,0),0)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c r="A940" t="str">
        <f>community_projects!A940</f>
        <v>Zeeland</v>
      </c>
      <c r="B940" t="str">
        <f>community_projects!B940</f>
        <v>Zeeland</v>
      </c>
      <c r="C940" t="str">
        <f>community_projects!C940</f>
        <v>Goes</v>
      </c>
      <c r="D940" t="str" cm="1">
        <f t="array" ref="D940">INDEX(municipalities!B:B, MATCH(EC_projects!C940,municipalities!C:C,0),0)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c r="A941" t="str">
        <f>community_projects!A941</f>
        <v>Zeeland</v>
      </c>
      <c r="B941" t="str">
        <f>community_projects!B941</f>
        <v>Zeeland</v>
      </c>
      <c r="C941" t="str">
        <f>community_projects!C941</f>
        <v>Hulst</v>
      </c>
      <c r="D941" t="str" cm="1">
        <f t="array" ref="D941">INDEX(municipalities!B:B, MATCH(EC_projects!C941,municipalities!C:C,0),0)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c r="A942" t="str">
        <f>community_projects!A942</f>
        <v>Zeeland</v>
      </c>
      <c r="B942" t="str">
        <f>community_projects!B942</f>
        <v>Zeeland</v>
      </c>
      <c r="C942" t="str">
        <f>community_projects!C942</f>
        <v>Hulst</v>
      </c>
      <c r="D942" t="str" cm="1">
        <f t="array" ref="D942">INDEX(municipalities!B:B, MATCH(EC_projects!C942,municipalities!C:C,0),0)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c r="A943" t="str">
        <f>community_projects!A943</f>
        <v>Zeeland</v>
      </c>
      <c r="B943" t="str">
        <f>community_projects!B943</f>
        <v>Zeeland</v>
      </c>
      <c r="C943" t="str">
        <f>community_projects!C943</f>
        <v>Hulst</v>
      </c>
      <c r="D943" t="str" cm="1">
        <f t="array" ref="D943">INDEX(municipalities!B:B, MATCH(EC_projects!C943,municipalities!C:C,0),0)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c r="A944" t="str">
        <f>community_projects!A944</f>
        <v>Zeeland</v>
      </c>
      <c r="B944" t="str">
        <f>community_projects!B944</f>
        <v>Zeeland</v>
      </c>
      <c r="C944" t="str">
        <f>community_projects!C944</f>
        <v>Hulst</v>
      </c>
      <c r="D944" t="str" cm="1">
        <f t="array" ref="D944">INDEX(municipalities!B:B, MATCH(EC_projects!C944,municipalities!C:C,0),0)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c r="A945" t="str">
        <f>community_projects!A945</f>
        <v>Zeeland</v>
      </c>
      <c r="B945" t="str">
        <f>community_projects!B945</f>
        <v>Zeeland</v>
      </c>
      <c r="C945" t="str">
        <f>community_projects!C945</f>
        <v>Hulst</v>
      </c>
      <c r="D945" t="str" cm="1">
        <f t="array" ref="D945">INDEX(municipalities!B:B, MATCH(EC_projects!C945,municipalities!C:C,0),0)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c r="A946" t="str">
        <f>community_projects!A946</f>
        <v>Zeeland</v>
      </c>
      <c r="B946" t="str">
        <f>community_projects!B946</f>
        <v>Zeeland</v>
      </c>
      <c r="C946" t="str">
        <f>community_projects!C946</f>
        <v>Hulst</v>
      </c>
      <c r="D946" t="str" cm="1">
        <f t="array" ref="D946">INDEX(municipalities!B:B, MATCH(EC_projects!C946,municipalities!C:C,0),0)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c r="A947" t="str">
        <f>community_projects!A947</f>
        <v>Zeeland</v>
      </c>
      <c r="B947" t="str">
        <f>community_projects!B947</f>
        <v>Zeeland</v>
      </c>
      <c r="C947" t="str">
        <f>community_projects!C947</f>
        <v>Hulst</v>
      </c>
      <c r="D947" t="str" cm="1">
        <f t="array" ref="D947">INDEX(municipalities!B:B, MATCH(EC_projects!C947,municipalities!C:C,0),0)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c r="A948" t="str">
        <f>community_projects!A948</f>
        <v>Zeeland</v>
      </c>
      <c r="B948" t="str">
        <f>community_projects!B948</f>
        <v>Zeeland</v>
      </c>
      <c r="C948" t="str">
        <f>community_projects!C948</f>
        <v>Kapelle</v>
      </c>
      <c r="D948" t="str" cm="1">
        <f t="array" ref="D948">INDEX(municipalities!B:B, MATCH(EC_projects!C948,municipalities!C:C,0),0)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c r="A949" t="str">
        <f>community_projects!A949</f>
        <v>Zeeland</v>
      </c>
      <c r="B949" t="str">
        <f>community_projects!B949</f>
        <v>Zeeland</v>
      </c>
      <c r="C949" t="str">
        <f>community_projects!C949</f>
        <v>Kapelle</v>
      </c>
      <c r="D949" t="str" cm="1">
        <f t="array" ref="D949">INDEX(municipalities!B:B, MATCH(EC_projects!C949,municipalities!C:C,0),0)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c r="A950" t="str">
        <f>community_projects!A950</f>
        <v>Zeeland</v>
      </c>
      <c r="B950" t="str">
        <f>community_projects!B950</f>
        <v>Zeeland</v>
      </c>
      <c r="C950" t="str">
        <f>community_projects!C950</f>
        <v>Kapelle</v>
      </c>
      <c r="D950" t="str" cm="1">
        <f t="array" ref="D950">INDEX(municipalities!B:B, MATCH(EC_projects!C950,municipalities!C:C,0),0)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c r="A951" t="str">
        <f>community_projects!A951</f>
        <v>Zeeland</v>
      </c>
      <c r="B951" t="str">
        <f>community_projects!B951</f>
        <v>Zeeland</v>
      </c>
      <c r="C951" t="str">
        <f>community_projects!C951</f>
        <v>Middelburg</v>
      </c>
      <c r="D951" t="str" cm="1">
        <f t="array" ref="D951">INDEX(municipalities!B:B, MATCH(EC_projects!C951,municipalities!C:C,0),0)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c r="A952" t="str">
        <f>community_projects!A952</f>
        <v>Zeeland</v>
      </c>
      <c r="B952" t="str">
        <f>community_projects!B952</f>
        <v>Zeeland</v>
      </c>
      <c r="C952" t="str">
        <f>community_projects!C952</f>
        <v>Middelburg</v>
      </c>
      <c r="D952" t="str" cm="1">
        <f t="array" ref="D952">INDEX(municipalities!B:B, MATCH(EC_projects!C952,municipalities!C:C,0),0)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c r="A953" t="str">
        <f>community_projects!A953</f>
        <v>Zeeland</v>
      </c>
      <c r="B953" t="str">
        <f>community_projects!B953</f>
        <v>Zeeland</v>
      </c>
      <c r="C953" t="str">
        <f>community_projects!C953</f>
        <v>Middelburg</v>
      </c>
      <c r="D953" t="str" cm="1">
        <f t="array" ref="D953">INDEX(municipalities!B:B, MATCH(EC_projects!C953,municipalities!C:C,0),0)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c r="A954" t="str">
        <f>community_projects!A954</f>
        <v>Zeeland</v>
      </c>
      <c r="B954" t="str">
        <f>community_projects!B954</f>
        <v>Zeeland</v>
      </c>
      <c r="C954" t="str">
        <f>community_projects!C954</f>
        <v>Middelburg</v>
      </c>
      <c r="D954" t="str" cm="1">
        <f t="array" ref="D954">INDEX(municipalities!B:B, MATCH(EC_projects!C954,municipalities!C:C,0),0)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c r="A955" t="str">
        <f>community_projects!A955</f>
        <v>Zeeland</v>
      </c>
      <c r="B955" t="str">
        <f>community_projects!B955</f>
        <v>Zeeland</v>
      </c>
      <c r="C955" t="str">
        <f>community_projects!C955</f>
        <v>Noord-Beveland</v>
      </c>
      <c r="D955" t="str" cm="1">
        <f t="array" ref="D955">INDEX(municipalities!B:B, MATCH(EC_projects!C955,municipalities!C:C,0),0)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c r="A956" t="str">
        <f>community_projects!A956</f>
        <v>Zeeland</v>
      </c>
      <c r="B956" t="str">
        <f>community_projects!B956</f>
        <v>Zeeland</v>
      </c>
      <c r="C956" t="str">
        <f>community_projects!C956</f>
        <v>Noord-Beveland</v>
      </c>
      <c r="D956" t="str" cm="1">
        <f t="array" ref="D956">INDEX(municipalities!B:B, MATCH(EC_projects!C956,municipalities!C:C,0),0)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c r="A957" t="str">
        <f>community_projects!A957</f>
        <v>Zeeland</v>
      </c>
      <c r="B957" t="str">
        <f>community_projects!B957</f>
        <v>Zeeland</v>
      </c>
      <c r="C957" t="str">
        <f>community_projects!C957</f>
        <v>Noord-Beveland</v>
      </c>
      <c r="D957" t="str" cm="1">
        <f t="array" ref="D957">INDEX(municipalities!B:B, MATCH(EC_projects!C957,municipalities!C:C,0),0)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c r="A958" t="str">
        <f>community_projects!A958</f>
        <v>Zeeland</v>
      </c>
      <c r="B958" t="str">
        <f>community_projects!B958</f>
        <v>Zeeland</v>
      </c>
      <c r="C958" t="str">
        <f>community_projects!C958</f>
        <v>Reimerswaal</v>
      </c>
      <c r="D958" t="str" cm="1">
        <f t="array" ref="D958">INDEX(municipalities!B:B, MATCH(EC_projects!C958,municipalities!C:C,0),0)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c r="A959" t="str">
        <f>community_projects!A959</f>
        <v>Zeeland</v>
      </c>
      <c r="B959" t="str">
        <f>community_projects!B959</f>
        <v>Zeeland</v>
      </c>
      <c r="C959" t="str">
        <f>community_projects!C959</f>
        <v>Schouwen-Duiveland</v>
      </c>
      <c r="D959" t="str" cm="1">
        <f t="array" ref="D959">INDEX(municipalities!B:B, MATCH(EC_projects!C959,municipalities!C:C,0),0)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c r="A960" t="str">
        <f>community_projects!A960</f>
        <v>Zeeland</v>
      </c>
      <c r="B960" t="str">
        <f>community_projects!B960</f>
        <v>Zeeland</v>
      </c>
      <c r="C960" t="str">
        <f>community_projects!C960</f>
        <v>Schouwen-Duiveland</v>
      </c>
      <c r="D960" t="str" cm="1">
        <f t="array" ref="D960">INDEX(municipalities!B:B, MATCH(EC_projects!C960,municipalities!C:C,0),0)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c r="A961" t="str">
        <f>community_projects!A961</f>
        <v>Zeeland</v>
      </c>
      <c r="B961" t="str">
        <f>community_projects!B961</f>
        <v>Zeeland</v>
      </c>
      <c r="C961" t="str">
        <f>community_projects!C961</f>
        <v>Schouwen-Duiveland</v>
      </c>
      <c r="D961" t="str" cm="1">
        <f t="array" ref="D961">INDEX(municipalities!B:B, MATCH(EC_projects!C961,municipalities!C:C,0),0)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c r="A962" t="str">
        <f>community_projects!A962</f>
        <v>Zeeland</v>
      </c>
      <c r="B962" t="str">
        <f>community_projects!B962</f>
        <v>Zeeland</v>
      </c>
      <c r="C962" t="str">
        <f>community_projects!C962</f>
        <v>Sluis</v>
      </c>
      <c r="D962" t="str" cm="1">
        <f t="array" ref="D962">INDEX(municipalities!B:B, MATCH(EC_projects!C962,municipalities!C:C,0),0)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c r="A963" t="str">
        <f>community_projects!A963</f>
        <v>Zeeland</v>
      </c>
      <c r="B963" t="str">
        <f>community_projects!B963</f>
        <v>Zeeland</v>
      </c>
      <c r="C963" t="str">
        <f>community_projects!C963</f>
        <v>Sluis</v>
      </c>
      <c r="D963" t="str" cm="1">
        <f t="array" ref="D963">INDEX(municipalities!B:B, MATCH(EC_projects!C963,municipalities!C:C,0),0)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c r="A964" t="str">
        <f>community_projects!A964</f>
        <v>Zeeland</v>
      </c>
      <c r="B964" t="str">
        <f>community_projects!B964</f>
        <v>Zeeland</v>
      </c>
      <c r="C964" t="str">
        <f>community_projects!C964</f>
        <v>Sluis</v>
      </c>
      <c r="D964" t="str" cm="1">
        <f t="array" ref="D964">INDEX(municipalities!B:B, MATCH(EC_projects!C964,municipalities!C:C,0),0)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c r="A965" t="str">
        <f>community_projects!A965</f>
        <v>Zeeland</v>
      </c>
      <c r="B965" t="str">
        <f>community_projects!B965</f>
        <v>Zeeland</v>
      </c>
      <c r="C965" t="str">
        <f>community_projects!C965</f>
        <v>Sluis</v>
      </c>
      <c r="D965" t="str" cm="1">
        <f t="array" ref="D965">INDEX(municipalities!B:B, MATCH(EC_projects!C965,municipalities!C:C,0),0)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c r="A966" t="str">
        <f>community_projects!A966</f>
        <v>Zeeland</v>
      </c>
      <c r="B966" t="str">
        <f>community_projects!B966</f>
        <v>Zeeland</v>
      </c>
      <c r="C966" t="str">
        <f>community_projects!C966</f>
        <v>Sluis</v>
      </c>
      <c r="D966" t="str" cm="1">
        <f t="array" ref="D966">INDEX(municipalities!B:B, MATCH(EC_projects!C966,municipalities!C:C,0),0)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c r="A967" t="str">
        <f>community_projects!A967</f>
        <v>Zeeland</v>
      </c>
      <c r="B967" t="str">
        <f>community_projects!B967</f>
        <v>Zeeland</v>
      </c>
      <c r="C967" t="str">
        <f>community_projects!C967</f>
        <v>Sluis</v>
      </c>
      <c r="D967" t="str" cm="1">
        <f t="array" ref="D967">INDEX(municipalities!B:B, MATCH(EC_projects!C967,municipalities!C:C,0),0)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c r="A968" t="str">
        <f>community_projects!A968</f>
        <v>Zeeland</v>
      </c>
      <c r="B968" t="str">
        <f>community_projects!B968</f>
        <v>Zeeland</v>
      </c>
      <c r="C968" t="str">
        <f>community_projects!C968</f>
        <v>Sluis</v>
      </c>
      <c r="D968" t="str" cm="1">
        <f t="array" ref="D968">INDEX(municipalities!B:B, MATCH(EC_projects!C968,municipalities!C:C,0),0)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c r="A969" t="str">
        <f>community_projects!A969</f>
        <v>Zeeland</v>
      </c>
      <c r="B969" t="str">
        <f>community_projects!B969</f>
        <v>Zeeland</v>
      </c>
      <c r="C969" t="str">
        <f>community_projects!C969</f>
        <v>Sluis</v>
      </c>
      <c r="D969" t="str" cm="1">
        <f t="array" ref="D969">INDEX(municipalities!B:B, MATCH(EC_projects!C969,municipalities!C:C,0),0)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c r="A970" t="str">
        <f>community_projects!A970</f>
        <v>Zeeland</v>
      </c>
      <c r="B970" t="str">
        <f>community_projects!B970</f>
        <v>Zeeland</v>
      </c>
      <c r="C970" t="str">
        <f>community_projects!C970</f>
        <v>Sluis</v>
      </c>
      <c r="D970" t="str" cm="1">
        <f t="array" ref="D970">INDEX(municipalities!B:B, MATCH(EC_projects!C970,municipalities!C:C,0),0)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c r="A971" t="str">
        <f>community_projects!A971</f>
        <v>Zeeland</v>
      </c>
      <c r="B971" t="str">
        <f>community_projects!B971</f>
        <v>Zeeland</v>
      </c>
      <c r="C971" t="str">
        <f>community_projects!C971</f>
        <v>Sluis</v>
      </c>
      <c r="D971" t="str" cm="1">
        <f t="array" ref="D971">INDEX(municipalities!B:B, MATCH(EC_projects!C971,municipalities!C:C,0),0)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c r="A972" t="str">
        <f>community_projects!A972</f>
        <v>Zeeland</v>
      </c>
      <c r="B972" t="str">
        <f>community_projects!B972</f>
        <v>Zeeland</v>
      </c>
      <c r="C972" t="str">
        <f>community_projects!C972</f>
        <v>Sluis</v>
      </c>
      <c r="D972" t="str" cm="1">
        <f t="array" ref="D972">INDEX(municipalities!B:B, MATCH(EC_projects!C972,municipalities!C:C,0),0)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c r="A973" t="str">
        <f>community_projects!A973</f>
        <v>Zeeland</v>
      </c>
      <c r="B973" t="str">
        <f>community_projects!B973</f>
        <v>Zeeland</v>
      </c>
      <c r="C973" t="str">
        <f>community_projects!C973</f>
        <v>Sluis</v>
      </c>
      <c r="D973" t="str" cm="1">
        <f t="array" ref="D973">INDEX(municipalities!B:B, MATCH(EC_projects!C973,municipalities!C:C,0),0)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c r="A974" t="str">
        <f>community_projects!A974</f>
        <v>Zeeland</v>
      </c>
      <c r="B974" t="str">
        <f>community_projects!B974</f>
        <v>Zeeland</v>
      </c>
      <c r="C974" t="str">
        <f>community_projects!C974</f>
        <v>Terneuzen</v>
      </c>
      <c r="D974" t="str" cm="1">
        <f t="array" ref="D974">INDEX(municipalities!B:B, MATCH(EC_projects!C974,municipalities!C:C,0),0)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c r="A975" t="str">
        <f>community_projects!A975</f>
        <v>Zeeland</v>
      </c>
      <c r="B975" t="str">
        <f>community_projects!B975</f>
        <v>Zeeland</v>
      </c>
      <c r="C975" t="str">
        <f>community_projects!C975</f>
        <v>Terneuzen</v>
      </c>
      <c r="D975" t="str" cm="1">
        <f t="array" ref="D975">INDEX(municipalities!B:B, MATCH(EC_projects!C975,municipalities!C:C,0),0)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c r="A976" t="str">
        <f>community_projects!A976</f>
        <v>Zeeland</v>
      </c>
      <c r="B976" t="str">
        <f>community_projects!B976</f>
        <v>Zeeland</v>
      </c>
      <c r="C976" t="str">
        <f>community_projects!C976</f>
        <v>Tholen</v>
      </c>
      <c r="D976" t="str" cm="1">
        <f t="array" ref="D976">INDEX(municipalities!B:B, MATCH(EC_projects!C976,municipalities!C:C,0),0)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c r="A977" t="str">
        <f>community_projects!A977</f>
        <v>Zeeland</v>
      </c>
      <c r="B977" t="str">
        <f>community_projects!B977</f>
        <v>Zeeland</v>
      </c>
      <c r="C977" t="str">
        <f>community_projects!C977</f>
        <v>Tholen</v>
      </c>
      <c r="D977" t="str" cm="1">
        <f t="array" ref="D977">INDEX(municipalities!B:B, MATCH(EC_projects!C977,municipalities!C:C,0),0)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c r="A978" t="str">
        <f>community_projects!A978</f>
        <v>Zeeland</v>
      </c>
      <c r="B978" t="str">
        <f>community_projects!B978</f>
        <v>Zeeland</v>
      </c>
      <c r="C978" t="str">
        <f>community_projects!C978</f>
        <v>Veere</v>
      </c>
      <c r="D978" t="str" cm="1">
        <f t="array" ref="D978">INDEX(municipalities!B:B, MATCH(EC_projects!C978,municipalities!C:C,0),0)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c r="A979" t="str">
        <f>community_projects!A979</f>
        <v>Zeeland</v>
      </c>
      <c r="B979" t="str">
        <f>community_projects!B979</f>
        <v>Zeeland</v>
      </c>
      <c r="C979" t="str">
        <f>community_projects!C979</f>
        <v>Veere</v>
      </c>
      <c r="D979" t="str" cm="1">
        <f t="array" ref="D979">INDEX(municipalities!B:B, MATCH(EC_projects!C979,municipalities!C:C,0),0)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c r="A980" t="str">
        <f>community_projects!A980</f>
        <v>Zeeland</v>
      </c>
      <c r="B980" t="str">
        <f>community_projects!B980</f>
        <v>Zeeland</v>
      </c>
      <c r="C980" t="str">
        <f>community_projects!C980</f>
        <v>Veere</v>
      </c>
      <c r="D980" t="str" cm="1">
        <f t="array" ref="D980">INDEX(municipalities!B:B, MATCH(EC_projects!C980,municipalities!C:C,0),0)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c r="A981" t="str">
        <f>community_projects!A981</f>
        <v>Zeeland</v>
      </c>
      <c r="B981" t="str">
        <f>community_projects!B981</f>
        <v>Zeeland</v>
      </c>
      <c r="C981" t="str">
        <f>community_projects!C981</f>
        <v>Veere</v>
      </c>
      <c r="D981" t="str" cm="1">
        <f t="array" ref="D981">INDEX(municipalities!B:B, MATCH(EC_projects!C981,municipalities!C:C,0),0)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c r="A982" t="str">
        <f>community_projects!A982</f>
        <v>Zeeland</v>
      </c>
      <c r="B982" t="str">
        <f>community_projects!B982</f>
        <v>Zeeland</v>
      </c>
      <c r="C982" t="str">
        <f>community_projects!C982</f>
        <v>Veere</v>
      </c>
      <c r="D982" t="str" cm="1">
        <f t="array" ref="D982">INDEX(municipalities!B:B, MATCH(EC_projects!C982,municipalities!C:C,0),0)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c r="A983" t="str">
        <f>community_projects!A983</f>
        <v>Zeeland</v>
      </c>
      <c r="B983" t="str">
        <f>community_projects!B983</f>
        <v>Zeeland</v>
      </c>
      <c r="C983" t="str">
        <f>community_projects!C983</f>
        <v>Veere</v>
      </c>
      <c r="D983" t="str" cm="1">
        <f t="array" ref="D983">INDEX(municipalities!B:B, MATCH(EC_projects!C983,municipalities!C:C,0),0)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c r="A984" t="str">
        <f>community_projects!A984</f>
        <v>Zeeland</v>
      </c>
      <c r="B984" t="str">
        <f>community_projects!B984</f>
        <v>Zeeland</v>
      </c>
      <c r="C984" t="str">
        <f>community_projects!C984</f>
        <v>Vlissingen</v>
      </c>
      <c r="D984" t="str" cm="1">
        <f t="array" ref="D984">INDEX(municipalities!B:B, MATCH(EC_projects!C984,municipalities!C:C,0),0)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c r="A985" t="str">
        <f>community_projects!A985</f>
        <v>Zeeland</v>
      </c>
      <c r="B985" t="str">
        <f>community_projects!B985</f>
        <v>Zeeland</v>
      </c>
      <c r="C985" t="str">
        <f>community_projects!C985</f>
        <v>Vlissingen</v>
      </c>
      <c r="D985" t="str" cm="1">
        <f t="array" ref="D985">INDEX(municipalities!B:B, MATCH(EC_projects!C985,municipalities!C:C,0),0)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c r="A986" t="str">
        <f>community_projects!A986</f>
        <v>Zeeland</v>
      </c>
      <c r="B986" t="str">
        <f>community_projects!B986</f>
        <v>Zeeland</v>
      </c>
      <c r="C986" t="str">
        <f>community_projects!C986</f>
        <v>Vlissingen</v>
      </c>
      <c r="D986" t="str" cm="1">
        <f t="array" ref="D986">INDEX(municipalities!B:B, MATCH(EC_projects!C986,municipalities!C:C,0),0)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c r="A987" t="str">
        <f>community_projects!A987</f>
        <v>Zeeland</v>
      </c>
      <c r="B987" t="str">
        <f>community_projects!B987</f>
        <v>Zeeland</v>
      </c>
      <c r="C987" t="str">
        <f>community_projects!C987</f>
        <v>Vlissingen</v>
      </c>
      <c r="D987" t="str" cm="1">
        <f t="array" ref="D987">INDEX(municipalities!B:B, MATCH(EC_projects!C987,municipalities!C:C,0),0)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c r="A988" t="str">
        <f>community_projects!A988</f>
        <v>Zuid-Holland</v>
      </c>
      <c r="B988" t="str">
        <f>community_projects!B988</f>
        <v>Holland Rijnland</v>
      </c>
      <c r="C988" t="str">
        <f>community_projects!C988</f>
        <v>Alphen aan den Rijn</v>
      </c>
      <c r="D988" t="str" cm="1">
        <f t="array" ref="D988">INDEX(municipalities!B:B, MATCH(EC_projects!C988,municipalities!C:C,0),0)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c r="A989" t="str">
        <f>community_projects!A989</f>
        <v>Zuid-Holland</v>
      </c>
      <c r="B989" t="str">
        <f>community_projects!B989</f>
        <v>Holland Rijnland</v>
      </c>
      <c r="C989" t="str">
        <f>community_projects!C989</f>
        <v>Alphen aan den Rijn</v>
      </c>
      <c r="D989" t="str" cm="1">
        <f t="array" ref="D989">INDEX(municipalities!B:B, MATCH(EC_projects!C989,municipalities!C:C,0),0)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c r="A990" t="str">
        <f>community_projects!A990</f>
        <v>Zuid-Holland</v>
      </c>
      <c r="B990" t="str">
        <f>community_projects!B990</f>
        <v>Holland Rijnland</v>
      </c>
      <c r="C990" t="str">
        <f>community_projects!C990</f>
        <v>Alphen aan den Rijn</v>
      </c>
      <c r="D990" t="str" cm="1">
        <f t="array" ref="D990">INDEX(municipalities!B:B, MATCH(EC_projects!C990,municipalities!C:C,0),0)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c r="A991" t="str">
        <f>community_projects!A991</f>
        <v>Zuid-Holland</v>
      </c>
      <c r="B991" t="str">
        <f>community_projects!B991</f>
        <v>Holland Rijnland</v>
      </c>
      <c r="C991" t="str">
        <f>community_projects!C991</f>
        <v>Alphen aan den Rijn</v>
      </c>
      <c r="D991" t="str" cm="1">
        <f t="array" ref="D991">INDEX(municipalities!B:B, MATCH(EC_projects!C991,municipalities!C:C,0),0)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c r="A992" t="str">
        <f>community_projects!A992</f>
        <v>Zuid-Holland</v>
      </c>
      <c r="B992" t="str">
        <f>community_projects!B992</f>
        <v>Holland Rijnland</v>
      </c>
      <c r="C992" t="str">
        <f>community_projects!C992</f>
        <v>Alphen aan den Rijn</v>
      </c>
      <c r="D992" t="str" cm="1">
        <f t="array" ref="D992">INDEX(municipalities!B:B, MATCH(EC_projects!C992,municipalities!C:C,0),0)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c r="A993" t="str">
        <f>community_projects!A993</f>
        <v>Zuid-Holland</v>
      </c>
      <c r="B993" t="str">
        <f>community_projects!B993</f>
        <v>Midden-Holland</v>
      </c>
      <c r="C993" t="str">
        <f>community_projects!C993</f>
        <v>Bodegraven-Reeuwijk</v>
      </c>
      <c r="D993" t="str" cm="1">
        <f t="array" ref="D993">INDEX(municipalities!B:B, MATCH(EC_projects!C993,municipalities!C:C,0),0)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c r="A994" t="str">
        <f>community_projects!A994</f>
        <v>Zuid-Holland</v>
      </c>
      <c r="B994" t="str">
        <f>community_projects!B994</f>
        <v>Midden-Holland</v>
      </c>
      <c r="C994" t="str">
        <f>community_projects!C994</f>
        <v>Bodegraven-Reeuwijk</v>
      </c>
      <c r="D994" t="str" cm="1">
        <f t="array" ref="D994">INDEX(municipalities!B:B, MATCH(EC_projects!C994,municipalities!C:C,0),0)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c r="A995" t="str">
        <f>community_projects!A995</f>
        <v>Zuid-Holland</v>
      </c>
      <c r="B995" t="str">
        <f>community_projects!B995</f>
        <v>Midden-Holland</v>
      </c>
      <c r="C995" t="str">
        <f>community_projects!C995</f>
        <v>Bodegraven-Reeuwijk</v>
      </c>
      <c r="D995" t="str" cm="1">
        <f t="array" ref="D995">INDEX(municipalities!B:B, MATCH(EC_projects!C995,municipalities!C:C,0),0)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c r="A996" t="str">
        <f>community_projects!A996</f>
        <v>Zuid-Holland</v>
      </c>
      <c r="B996" t="str">
        <f>community_projects!B996</f>
        <v>Midden-Holland</v>
      </c>
      <c r="C996" t="str">
        <f>community_projects!C996</f>
        <v>Bodegraven-Reeuwijk</v>
      </c>
      <c r="D996" t="str" cm="1">
        <f t="array" ref="D996">INDEX(municipalities!B:B, MATCH(EC_projects!C996,municipalities!C:C,0),0)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c r="A997" t="str">
        <f>community_projects!A997</f>
        <v>Zuid-Holland</v>
      </c>
      <c r="B997" t="str">
        <f>community_projects!B997</f>
        <v>Midden-Holland</v>
      </c>
      <c r="C997" t="str">
        <f>community_projects!C997</f>
        <v>Bodegraven-Reeuwijk</v>
      </c>
      <c r="D997" t="str" cm="1">
        <f t="array" ref="D997">INDEX(municipalities!B:B, MATCH(EC_projects!C997,municipalities!C:C,0),0)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c r="A998" t="str">
        <f>community_projects!A998</f>
        <v>Zuid-Holland</v>
      </c>
      <c r="B998" t="str">
        <f>community_projects!B998</f>
        <v>Midden-Holland</v>
      </c>
      <c r="C998" t="str">
        <f>community_projects!C998</f>
        <v>Bodegraven-Reeuwijk</v>
      </c>
      <c r="D998" t="str" cm="1">
        <f t="array" ref="D998">INDEX(municipalities!B:B, MATCH(EC_projects!C998,municipalities!C:C,0),0)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c r="A999" t="str">
        <f>community_projects!A999</f>
        <v>Zuid-Holland</v>
      </c>
      <c r="B999" t="str">
        <f>community_projects!B999</f>
        <v>Midden-Holland</v>
      </c>
      <c r="C999" t="str">
        <f>community_projects!C999</f>
        <v>Bodegraven-Reeuwijk</v>
      </c>
      <c r="D999" t="str" cm="1">
        <f t="array" ref="D999">INDEX(municipalities!B:B, MATCH(EC_projects!C999,municipalities!C:C,0),0)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c r="A1000" t="str">
        <f>community_projects!A1000</f>
        <v>Zuid-Holland</v>
      </c>
      <c r="B1000" t="str">
        <f>community_projects!B1000</f>
        <v>Midden-Holland</v>
      </c>
      <c r="C1000" t="str">
        <f>community_projects!C1000</f>
        <v>Bodegraven-Reeuwijk</v>
      </c>
      <c r="D1000" t="str" cm="1">
        <f t="array" ref="D1000">INDEX(municipalities!B:B, MATCH(EC_projects!C1000,municipalities!C:C,0),0)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c r="A1001" t="str">
        <f>community_projects!A1001</f>
        <v>Zuid-Holland</v>
      </c>
      <c r="B1001" t="str">
        <f>community_projects!B1001</f>
        <v>Midden-Holland</v>
      </c>
      <c r="C1001" t="str">
        <f>community_projects!C1001</f>
        <v>Bodegraven-Reeuwijk</v>
      </c>
      <c r="D1001" t="str" cm="1">
        <f t="array" ref="D1001">INDEX(municipalities!B:B, MATCH(EC_projects!C1001,municipalities!C:C,0),0)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c r="A1002" t="str">
        <f>community_projects!A1002</f>
        <v>Zuid-Holland</v>
      </c>
      <c r="B1002" t="str">
        <f>community_projects!B1002</f>
        <v>Midden-Holland</v>
      </c>
      <c r="C1002" t="str">
        <f>community_projects!C1002</f>
        <v>Bodegraven-Reeuwijk</v>
      </c>
      <c r="D1002" t="str" cm="1">
        <f t="array" ref="D1002">INDEX(municipalities!B:B, MATCH(EC_projects!C1002,municipalities!C:C,0),0)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c r="A1003" t="str">
        <f>community_projects!A1003</f>
        <v>Zuid-Holland</v>
      </c>
      <c r="B1003" t="str">
        <f>community_projects!B1003</f>
        <v>Midden-Holland</v>
      </c>
      <c r="C1003" t="str">
        <f>community_projects!C1003</f>
        <v>Bodegraven-Reeuwijk</v>
      </c>
      <c r="D1003" t="str" cm="1">
        <f t="array" ref="D1003">INDEX(municipalities!B:B, MATCH(EC_projects!C1003,municipalities!C:C,0),0)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c r="A1004" t="str">
        <f>community_projects!A1004</f>
        <v>Zuid-Holland</v>
      </c>
      <c r="B1004" t="str">
        <f>community_projects!B1004</f>
        <v>Midden-Holland</v>
      </c>
      <c r="C1004" t="str">
        <f>community_projects!C1004</f>
        <v>Bodegraven-Reeuwijk</v>
      </c>
      <c r="D1004" t="str" cm="1">
        <f t="array" ref="D1004">INDEX(municipalities!B:B, MATCH(EC_projects!C1004,municipalities!C:C,0),0)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c r="A1005" t="str">
        <f>community_projects!A1005</f>
        <v>Zuid-Holland</v>
      </c>
      <c r="B1005" t="str">
        <f>community_projects!B1005</f>
        <v>Midden-Holland</v>
      </c>
      <c r="C1005" t="str">
        <f>community_projects!C1005</f>
        <v>Bodegraven-Reeuwijk</v>
      </c>
      <c r="D1005" t="str" cm="1">
        <f t="array" ref="D1005">INDEX(municipalities!B:B, MATCH(EC_projects!C1005,municipalities!C:C,0),0)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c r="A1006" t="str">
        <f>community_projects!A1006</f>
        <v>Zuid-Holland</v>
      </c>
      <c r="B1006" t="str">
        <f>community_projects!B1006</f>
        <v>Midden-Holland</v>
      </c>
      <c r="C1006" t="str">
        <f>community_projects!C1006</f>
        <v>Bodegraven-Reeuwijk</v>
      </c>
      <c r="D1006" t="str" cm="1">
        <f t="array" ref="D1006">INDEX(municipalities!B:B, MATCH(EC_projects!C1006,municipalities!C:C,0),0)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c r="A1007" t="str">
        <f>community_projects!A1007</f>
        <v>Zuid-Holland</v>
      </c>
      <c r="B1007" t="str">
        <f>community_projects!B1007</f>
        <v>Midden-Holland</v>
      </c>
      <c r="C1007" t="str">
        <f>community_projects!C1007</f>
        <v>Bodegraven-Reeuwijk</v>
      </c>
      <c r="D1007" t="str" cm="1">
        <f t="array" ref="D1007">INDEX(municipalities!B:B, MATCH(EC_projects!C1007,municipalities!C:C,0),0)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c r="A1008" t="str">
        <f>community_projects!A1008</f>
        <v>Zuid-Holland</v>
      </c>
      <c r="B1008" t="str">
        <f>community_projects!B1008</f>
        <v>Midden-Holland</v>
      </c>
      <c r="C1008" t="str">
        <f>community_projects!C1008</f>
        <v>Bodegraven-Reeuwijk</v>
      </c>
      <c r="D1008" t="str" cm="1">
        <f t="array" ref="D1008">INDEX(municipalities!B:B, MATCH(EC_projects!C1008,municipalities!C:C,0),0)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c r="A1009" t="str">
        <f>community_projects!A1009</f>
        <v>Zuid-Holland</v>
      </c>
      <c r="B1009" t="str">
        <f>community_projects!B1009</f>
        <v>Midden-Holland</v>
      </c>
      <c r="C1009" t="str">
        <f>community_projects!C1009</f>
        <v>Bodegraven-Reeuwijk</v>
      </c>
      <c r="D1009" t="str" cm="1">
        <f t="array" ref="D1009">INDEX(municipalities!B:B, MATCH(EC_projects!C1009,municipalities!C:C,0),0)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c r="A1010" t="str">
        <f>community_projects!A1010</f>
        <v>Zuid-Holland</v>
      </c>
      <c r="B1010" t="str">
        <f>community_projects!B1010</f>
        <v>Midden-Holland</v>
      </c>
      <c r="C1010" t="str">
        <f>community_projects!C1010</f>
        <v>Bodegraven-Reeuwijk</v>
      </c>
      <c r="D1010" t="str" cm="1">
        <f t="array" ref="D1010">INDEX(municipalities!B:B, MATCH(EC_projects!C1010,municipalities!C:C,0),0)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c r="A1011" t="str">
        <f>community_projects!A1011</f>
        <v>Zuid-Holland</v>
      </c>
      <c r="B1011" t="str">
        <f>community_projects!B1011</f>
        <v>Midden-Holland</v>
      </c>
      <c r="C1011" t="str">
        <f>community_projects!C1011</f>
        <v>Bodegraven-Reeuwijk</v>
      </c>
      <c r="D1011" t="str" cm="1">
        <f t="array" ref="D1011">INDEX(municipalities!B:B, MATCH(EC_projects!C1011,municipalities!C:C,0),0)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c r="A1012" t="str">
        <f>community_projects!A1012</f>
        <v>Zuid-Holland</v>
      </c>
      <c r="B1012" t="str">
        <f>community_projects!B1012</f>
        <v>Midden-Holland</v>
      </c>
      <c r="C1012" t="str">
        <f>community_projects!C1012</f>
        <v>Bodegraven-Reeuwijk</v>
      </c>
      <c r="D1012" t="str" cm="1">
        <f t="array" ref="D1012">INDEX(municipalities!B:B, MATCH(EC_projects!C1012,municipalities!C:C,0),0)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c r="A1013" t="str">
        <f>community_projects!A1013</f>
        <v>Zuid-Holland</v>
      </c>
      <c r="B1013" t="str">
        <f>community_projects!B1013</f>
        <v>Midden-Holland</v>
      </c>
      <c r="C1013" t="str">
        <f>community_projects!C1013</f>
        <v>Bodegraven-Reeuwijk</v>
      </c>
      <c r="D1013" t="str" cm="1">
        <f t="array" ref="D1013">INDEX(municipalities!B:B, MATCH(EC_projects!C1013,municipalities!C:C,0),0)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c r="A1014" t="str">
        <f>community_projects!A1014</f>
        <v>Zuid-Holland</v>
      </c>
      <c r="B1014" t="str">
        <f>community_projects!B1014</f>
        <v>Midden-Holland</v>
      </c>
      <c r="C1014" t="str">
        <f>community_projects!C1014</f>
        <v>Bodegraven-Reeuwijk</v>
      </c>
      <c r="D1014" t="str" cm="1">
        <f t="array" ref="D1014">INDEX(municipalities!B:B, MATCH(EC_projects!C1014,municipalities!C:C,0),0)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c r="A1015" t="str">
        <f>community_projects!A1015</f>
        <v>Zuid-Holland</v>
      </c>
      <c r="B1015" t="str">
        <f>community_projects!B1015</f>
        <v>Midden-Holland</v>
      </c>
      <c r="C1015" t="str">
        <f>community_projects!C1015</f>
        <v>Bodegraven-Reeuwijk</v>
      </c>
      <c r="D1015" t="str" cm="1">
        <f t="array" ref="D1015">INDEX(municipalities!B:B, MATCH(EC_projects!C1015,municipalities!C:C,0),0)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c r="A1016" t="str">
        <f>community_projects!A1016</f>
        <v>Zuid-Holland</v>
      </c>
      <c r="B1016" t="str">
        <f>community_projects!B1016</f>
        <v>Midden-Holland</v>
      </c>
      <c r="C1016" t="str">
        <f>community_projects!C1016</f>
        <v>Bodegraven-Reeuwijk</v>
      </c>
      <c r="D1016" t="str" cm="1">
        <f t="array" ref="D1016">INDEX(municipalities!B:B, MATCH(EC_projects!C1016,municipalities!C:C,0),0)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c r="A1017" t="str">
        <f>community_projects!A1017</f>
        <v>Zuid-Holland</v>
      </c>
      <c r="B1017" t="str">
        <f>community_projects!B1017</f>
        <v>Regio Rotterdam-Den Haag</v>
      </c>
      <c r="C1017" t="str">
        <f>community_projects!C1017</f>
        <v>Capelle aan den IJssel</v>
      </c>
      <c r="D1017" t="str" cm="1">
        <f t="array" ref="D1017">INDEX(municipalities!B:B, MATCH(EC_projects!C1017,municipalities!C:C,0),0)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c r="A1018" t="str">
        <f>community_projects!A1018</f>
        <v>Zuid-Holland</v>
      </c>
      <c r="B1018" t="str">
        <f>community_projects!B1018</f>
        <v>Regio Rotterdam-Den Haag</v>
      </c>
      <c r="C1018" t="str">
        <f>community_projects!C1018</f>
        <v>Delft</v>
      </c>
      <c r="D1018" t="str" cm="1">
        <f t="array" ref="D1018">INDEX(municipalities!B:B, MATCH(EC_projects!C1018,municipalities!C:C,0),0)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c r="A1019" t="str">
        <f>community_projects!A1019</f>
        <v>Zuid-Holland</v>
      </c>
      <c r="B1019" t="str">
        <f>community_projects!B1019</f>
        <v>Regio Rotterdam-Den Haag</v>
      </c>
      <c r="C1019" t="str">
        <f>community_projects!C1019</f>
        <v>Delft</v>
      </c>
      <c r="D1019" t="str" cm="1">
        <f t="array" ref="D1019">INDEX(municipalities!B:B, MATCH(EC_projects!C1019,municipalities!C:C,0),0)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c r="A1020" t="str">
        <f>community_projects!A1020</f>
        <v>Zuid-Holland</v>
      </c>
      <c r="B1020" t="str">
        <f>community_projects!B1020</f>
        <v>Regio Rotterdam-Den Haag</v>
      </c>
      <c r="C1020" t="str">
        <f>community_projects!C1020</f>
        <v>Delft</v>
      </c>
      <c r="D1020" t="str" cm="1">
        <f t="array" ref="D1020">INDEX(municipalities!B:B, MATCH(EC_projects!C1020,municipalities!C:C,0),0)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c r="A1021" t="str">
        <f>community_projects!A1021</f>
        <v>Zuid-Holland</v>
      </c>
      <c r="B1021" t="str">
        <f>community_projects!B1021</f>
        <v>Regio Rotterdam-Den Haag</v>
      </c>
      <c r="C1021" t="str">
        <f>community_projects!C1021</f>
        <v>Delft</v>
      </c>
      <c r="D1021" t="str" cm="1">
        <f t="array" ref="D1021">INDEX(municipalities!B:B, MATCH(EC_projects!C1021,municipalities!C:C,0),0)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c r="A1022" t="str">
        <f>community_projects!A1022</f>
        <v>Zuid-Holland</v>
      </c>
      <c r="B1022" t="str">
        <f>community_projects!B1022</f>
        <v>Regio Rotterdam-Den Haag</v>
      </c>
      <c r="C1022" t="str">
        <f>community_projects!C1022</f>
        <v>Delft</v>
      </c>
      <c r="D1022" t="str" cm="1">
        <f t="array" ref="D1022">INDEX(municipalities!B:B, MATCH(EC_projects!C1022,municipalities!C:C,0),0)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c r="A1023" t="str">
        <f>community_projects!A1023</f>
        <v>Zuid-Holland</v>
      </c>
      <c r="B1023" t="str">
        <f>community_projects!B1023</f>
        <v>Regio Rotterdam-Den Haag</v>
      </c>
      <c r="C1023" t="str">
        <f>community_projects!C1023</f>
        <v>Delft</v>
      </c>
      <c r="D1023" t="str" cm="1">
        <f t="array" ref="D1023">INDEX(municipalities!B:B, MATCH(EC_projects!C1023,municipalities!C:C,0),0)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c r="A1024" t="str">
        <f>community_projects!A1024</f>
        <v>Zuid-Holland</v>
      </c>
      <c r="B1024" t="str">
        <f>community_projects!B1024</f>
        <v>Regio Rotterdam-Den Haag</v>
      </c>
      <c r="C1024" t="str">
        <f>community_projects!C1024</f>
        <v>Delft</v>
      </c>
      <c r="D1024" t="str" cm="1">
        <f t="array" ref="D1024">INDEX(municipalities!B:B, MATCH(EC_projects!C1024,municipalities!C:C,0),0)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c r="A1025" t="str">
        <f>community_projects!A1025</f>
        <v>Zuid-Holland</v>
      </c>
      <c r="B1025" t="str">
        <f>community_projects!B1025</f>
        <v>Regio Rotterdam-Den Haag</v>
      </c>
      <c r="C1025" t="str">
        <f>community_projects!C1025</f>
        <v>Delft</v>
      </c>
      <c r="D1025" t="str" cm="1">
        <f t="array" ref="D1025">INDEX(municipalities!B:B, MATCH(EC_projects!C1025,municipalities!C:C,0),0)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c r="A1026" t="str">
        <f>community_projects!A1026</f>
        <v>Zuid-Holland</v>
      </c>
      <c r="B1026" t="str">
        <f>community_projects!B1026</f>
        <v>Regio Rotterdam-Den Haag</v>
      </c>
      <c r="C1026" t="str">
        <f>community_projects!C1026</f>
        <v>Delft</v>
      </c>
      <c r="D1026" t="str" cm="1">
        <f t="array" ref="D1026">INDEX(municipalities!B:B, MATCH(EC_projects!C1026,municipalities!C:C,0),0)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ht="15">
      <c r="A1027" t="str">
        <f>community_projects!A1027</f>
        <v>Zuid-Holland</v>
      </c>
      <c r="B1027" t="str">
        <f>community_projects!B1027</f>
        <v>Regio Rotterdam-Den Haag</v>
      </c>
      <c r="C1027" s="3" t="s">
        <v>5871</v>
      </c>
      <c r="D1027" t="str" cm="1">
        <f t="array" ref="D1027">INDEX(municipalities!B:B, MATCH(EC_projects!C1027,municipalities!C:C,0),0)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ht="15">
      <c r="A1028" t="str">
        <f>community_projects!A1028</f>
        <v>Zuid-Holland</v>
      </c>
      <c r="B1028" t="str">
        <f>community_projects!B1028</f>
        <v>Regio Rotterdam-Den Haag</v>
      </c>
      <c r="C1028" s="3" t="s">
        <v>5871</v>
      </c>
      <c r="D1028" t="str" cm="1">
        <f t="array" ref="D1028">INDEX(municipalities!B:B, MATCH(EC_projects!C1028,municipalities!C:C,0),0)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ht="15">
      <c r="A1029" t="str">
        <f>community_projects!A1029</f>
        <v>Zuid-Holland</v>
      </c>
      <c r="B1029" t="str">
        <f>community_projects!B1029</f>
        <v>Regio Rotterdam-Den Haag</v>
      </c>
      <c r="C1029" s="3" t="s">
        <v>5871</v>
      </c>
      <c r="D1029" t="str" cm="1">
        <f t="array" ref="D1029">INDEX(municipalities!B:B, MATCH(EC_projects!C1029,municipalities!C:C,0),0)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ht="15">
      <c r="A1030" t="str">
        <f>community_projects!A1030</f>
        <v>Zuid-Holland</v>
      </c>
      <c r="B1030" t="str">
        <f>community_projects!B1030</f>
        <v>Regio Rotterdam-Den Haag</v>
      </c>
      <c r="C1030" s="3" t="s">
        <v>5871</v>
      </c>
      <c r="D1030" t="str" cm="1">
        <f t="array" ref="D1030">INDEX(municipalities!B:B, MATCH(EC_projects!C1030,municipalities!C:C,0),0)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ht="15">
      <c r="A1031" t="str">
        <f>community_projects!A1031</f>
        <v>Zuid-Holland</v>
      </c>
      <c r="B1031" t="str">
        <f>community_projects!B1031</f>
        <v>Regio Rotterdam-Den Haag</v>
      </c>
      <c r="C1031" s="3" t="s">
        <v>5871</v>
      </c>
      <c r="D1031" t="str" cm="1">
        <f t="array" ref="D1031">INDEX(municipalities!B:B, MATCH(EC_projects!C1031,municipalities!C:C,0),0)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ht="15">
      <c r="A1032" t="str">
        <f>community_projects!A1032</f>
        <v>Zuid-Holland</v>
      </c>
      <c r="B1032" t="str">
        <f>community_projects!B1032</f>
        <v>Regio Rotterdam-Den Haag</v>
      </c>
      <c r="C1032" s="3" t="s">
        <v>5871</v>
      </c>
      <c r="D1032" t="str" cm="1">
        <f t="array" ref="D1032">INDEX(municipalities!B:B, MATCH(EC_projects!C1032,municipalities!C:C,0),0)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ht="15">
      <c r="A1033" t="str">
        <f>community_projects!A1033</f>
        <v>Zuid-Holland</v>
      </c>
      <c r="B1033" t="str">
        <f>community_projects!B1033</f>
        <v>Regio Rotterdam-Den Haag</v>
      </c>
      <c r="C1033" s="3" t="s">
        <v>5871</v>
      </c>
      <c r="D1033" t="str" cm="1">
        <f t="array" ref="D1033">INDEX(municipalities!B:B, MATCH(EC_projects!C1033,municipalities!C:C,0),0)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ht="15">
      <c r="A1034" t="str">
        <f>community_projects!A1034</f>
        <v>Zuid-Holland</v>
      </c>
      <c r="B1034" t="str">
        <f>community_projects!B1034</f>
        <v>Regio Rotterdam-Den Haag</v>
      </c>
      <c r="C1034" s="3" t="s">
        <v>5871</v>
      </c>
      <c r="D1034" t="str" cm="1">
        <f t="array" ref="D1034">INDEX(municipalities!B:B, MATCH(EC_projects!C1034,municipalities!C:C,0),0)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ht="15">
      <c r="A1035" t="str">
        <f>community_projects!A1035</f>
        <v>Zuid-Holland</v>
      </c>
      <c r="B1035" t="str">
        <f>community_projects!B1035</f>
        <v>Regio Rotterdam-Den Haag</v>
      </c>
      <c r="C1035" s="3" t="s">
        <v>5871</v>
      </c>
      <c r="D1035" t="str" cm="1">
        <f t="array" ref="D1035">INDEX(municipalities!B:B, MATCH(EC_projects!C1035,municipalities!C:C,0),0)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ht="15">
      <c r="A1036" t="str">
        <f>community_projects!A1036</f>
        <v>Zuid-Holland</v>
      </c>
      <c r="B1036" t="str">
        <f>community_projects!B1036</f>
        <v>Regio Rotterdam-Den Haag</v>
      </c>
      <c r="C1036" s="3" t="s">
        <v>5871</v>
      </c>
      <c r="D1036" t="str" cm="1">
        <f t="array" ref="D1036">INDEX(municipalities!B:B, MATCH(EC_projects!C1036,municipalities!C:C,0),0)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ht="15">
      <c r="A1037" t="str">
        <f>community_projects!A1037</f>
        <v>Zuid-Holland</v>
      </c>
      <c r="B1037" t="str">
        <f>community_projects!B1037</f>
        <v>Regio Rotterdam-Den Haag</v>
      </c>
      <c r="C1037" s="3" t="s">
        <v>5871</v>
      </c>
      <c r="D1037" t="str" cm="1">
        <f t="array" ref="D1037">INDEX(municipalities!B:B, MATCH(EC_projects!C1037,municipalities!C:C,0),0)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ht="15">
      <c r="A1038" t="str">
        <f>community_projects!A1038</f>
        <v>Zuid-Holland</v>
      </c>
      <c r="B1038" t="str">
        <f>community_projects!B1038</f>
        <v>Regio Rotterdam-Den Haag</v>
      </c>
      <c r="C1038" s="3" t="s">
        <v>5871</v>
      </c>
      <c r="D1038" t="str" cm="1">
        <f t="array" ref="D1038">INDEX(municipalities!B:B, MATCH(EC_projects!C1038,municipalities!C:C,0),0)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ht="15">
      <c r="A1039" t="str">
        <f>community_projects!A1039</f>
        <v>Zuid-Holland</v>
      </c>
      <c r="B1039" t="str">
        <f>community_projects!B1039</f>
        <v>Regio Rotterdam-Den Haag</v>
      </c>
      <c r="C1039" s="3" t="s">
        <v>5871</v>
      </c>
      <c r="D1039" t="str" cm="1">
        <f t="array" ref="D1039">INDEX(municipalities!B:B, MATCH(EC_projects!C1039,municipalities!C:C,0),0)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ht="15">
      <c r="A1040" t="str">
        <f>community_projects!A1040</f>
        <v>Zuid-Holland</v>
      </c>
      <c r="B1040" t="str">
        <f>community_projects!B1040</f>
        <v>Regio Rotterdam-Den Haag</v>
      </c>
      <c r="C1040" s="3" t="s">
        <v>5871</v>
      </c>
      <c r="D1040" t="str" cm="1">
        <f t="array" ref="D1040">INDEX(municipalities!B:B, MATCH(EC_projects!C1040,municipalities!C:C,0),0)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ht="15">
      <c r="A1041" t="str">
        <f>community_projects!A1041</f>
        <v>Zuid-Holland</v>
      </c>
      <c r="B1041" t="str">
        <f>community_projects!B1041</f>
        <v>Regio Rotterdam-Den Haag</v>
      </c>
      <c r="C1041" s="3" t="s">
        <v>5871</v>
      </c>
      <c r="D1041" t="str" cm="1">
        <f t="array" ref="D1041">INDEX(municipalities!B:B, MATCH(EC_projects!C1041,municipalities!C:C,0),0)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ht="15">
      <c r="A1042" t="str">
        <f>community_projects!A1042</f>
        <v>Zuid-Holland</v>
      </c>
      <c r="B1042" t="str">
        <f>community_projects!B1042</f>
        <v>Regio Rotterdam-Den Haag</v>
      </c>
      <c r="C1042" s="3" t="s">
        <v>5871</v>
      </c>
      <c r="D1042" t="str" cm="1">
        <f t="array" ref="D1042">INDEX(municipalities!B:B, MATCH(EC_projects!C1042,municipalities!C:C,0),0)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c r="A1043" t="str">
        <f>community_projects!A1043</f>
        <v>Zuid-Holland</v>
      </c>
      <c r="B1043" t="str">
        <f>community_projects!B1043</f>
        <v>Drechtsteden</v>
      </c>
      <c r="C1043" t="str">
        <f>community_projects!C1043</f>
        <v>Dordrecht</v>
      </c>
      <c r="D1043" t="str" cm="1">
        <f t="array" ref="D1043">INDEX(municipalities!B:B, MATCH(EC_projects!C1043,municipalities!C:C,0),0)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c r="A1044" t="str">
        <f>community_projects!A1044</f>
        <v>Zuid-Holland</v>
      </c>
      <c r="B1044" t="str">
        <f>community_projects!B1044</f>
        <v>Drechtsteden</v>
      </c>
      <c r="C1044" t="str">
        <f>community_projects!C1044</f>
        <v>Dordrecht</v>
      </c>
      <c r="D1044" t="str" cm="1">
        <f t="array" ref="D1044">INDEX(municipalities!B:B, MATCH(EC_projects!C1044,municipalities!C:C,0),0)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c r="A1045" t="str">
        <f>community_projects!A1045</f>
        <v>Zuid-Holland</v>
      </c>
      <c r="B1045" t="str">
        <f>community_projects!B1045</f>
        <v>Drechtsteden</v>
      </c>
      <c r="C1045" t="str">
        <f>community_projects!C1045</f>
        <v>Dordrecht</v>
      </c>
      <c r="D1045" t="str" cm="1">
        <f t="array" ref="D1045">INDEX(municipalities!B:B, MATCH(EC_projects!C1045,municipalities!C:C,0),0)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c r="A1046" t="str">
        <f>community_projects!A1046</f>
        <v>Zuid-Holland</v>
      </c>
      <c r="B1046" t="str">
        <f>community_projects!B1046</f>
        <v>Drechtsteden</v>
      </c>
      <c r="C1046" t="str">
        <f>community_projects!C1046</f>
        <v>Dordrecht</v>
      </c>
      <c r="D1046" t="str" cm="1">
        <f t="array" ref="D1046">INDEX(municipalities!B:B, MATCH(EC_projects!C1046,municipalities!C:C,0),0)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c r="A1047" t="str">
        <f>community_projects!A1047</f>
        <v>Zuid-Holland</v>
      </c>
      <c r="B1047" t="str">
        <f>community_projects!B1047</f>
        <v>Goeree-Overflakkee</v>
      </c>
      <c r="C1047" t="str">
        <f>community_projects!C1047</f>
        <v>Goeree-Overflakkee</v>
      </c>
      <c r="D1047" t="str" cm="1">
        <f t="array" ref="D1047">INDEX(municipalities!B:B, MATCH(EC_projects!C1047,municipalities!C:C,0),0)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c r="A1048" t="str">
        <f>community_projects!A1048</f>
        <v>Zuid-Holland</v>
      </c>
      <c r="B1048" t="str">
        <f>community_projects!B1048</f>
        <v>Alblasserwaard</v>
      </c>
      <c r="C1048" t="str">
        <f>community_projects!C1048</f>
        <v>Gorinchem</v>
      </c>
      <c r="D1048" t="str" cm="1">
        <f t="array" ref="D1048">INDEX(municipalities!B:B, MATCH(EC_projects!C1048,municipalities!C:C,0),0)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c r="A1049" t="str">
        <f>community_projects!A1049</f>
        <v>Zuid-Holland</v>
      </c>
      <c r="B1049" t="str">
        <f>community_projects!B1049</f>
        <v>Midden-Holland</v>
      </c>
      <c r="C1049" t="str">
        <f>community_projects!C1049</f>
        <v>Gouda</v>
      </c>
      <c r="D1049" t="str" cm="1">
        <f t="array" ref="D1049">INDEX(municipalities!B:B, MATCH(EC_projects!C1049,municipalities!C:C,0),0)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c r="A1050" t="str">
        <f>community_projects!A1050</f>
        <v>Zuid-Holland</v>
      </c>
      <c r="B1050" t="str">
        <f>community_projects!B1050</f>
        <v>Midden-Holland</v>
      </c>
      <c r="C1050" t="str">
        <f>community_projects!C1050</f>
        <v>Gouda</v>
      </c>
      <c r="D1050" t="str" cm="1">
        <f t="array" ref="D1050">INDEX(municipalities!B:B, MATCH(EC_projects!C1050,municipalities!C:C,0),0)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c r="A1051" t="str">
        <f>community_projects!A1051</f>
        <v>Zuid-Holland</v>
      </c>
      <c r="B1051" t="str">
        <f>community_projects!B1051</f>
        <v>Drechtsteden</v>
      </c>
      <c r="C1051" t="str">
        <f>community_projects!C1051</f>
        <v>Hendrik-Ido-Ambacht</v>
      </c>
      <c r="D1051" t="str" cm="1">
        <f t="array" ref="D1051">INDEX(municipalities!B:B, MATCH(EC_projects!C1051,municipalities!C:C,0),0)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c r="A1052" t="str">
        <f>community_projects!A1052</f>
        <v>Zuid-Holland</v>
      </c>
      <c r="B1052" t="str">
        <f>community_projects!B1052</f>
        <v>Holland Rijnland</v>
      </c>
      <c r="C1052" t="str">
        <f>community_projects!C1052</f>
        <v>Hillegom</v>
      </c>
      <c r="D1052" t="str" cm="1">
        <f t="array" ref="D1052">INDEX(municipalities!B:B, MATCH(EC_projects!C1052,municipalities!C:C,0),0)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c r="A1053" t="str">
        <f>community_projects!A1053</f>
        <v>Zuid-Holland</v>
      </c>
      <c r="B1053" t="str">
        <f>community_projects!B1053</f>
        <v>Hoeksche Waard</v>
      </c>
      <c r="C1053" t="str">
        <f>community_projects!C1053</f>
        <v>Hoeksche Waard</v>
      </c>
      <c r="D1053" t="str" cm="1">
        <f t="array" ref="D1053">INDEX(municipalities!B:B, MATCH(EC_projects!C1053,municipalities!C:C,0),0)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c r="A1054" t="str">
        <f>community_projects!A1054</f>
        <v>Zuid-Holland</v>
      </c>
      <c r="B1054" t="str">
        <f>community_projects!B1054</f>
        <v>Holland Rijnland</v>
      </c>
      <c r="C1054" t="str">
        <f>community_projects!C1054</f>
        <v>Kaag en Braassem</v>
      </c>
      <c r="D1054" t="str" cm="1">
        <f t="array" ref="D1054">INDEX(municipalities!B:B, MATCH(EC_projects!C1054,municipalities!C:C,0),0)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c r="A1055" t="str">
        <f>community_projects!A1055</f>
        <v>Zuid-Holland</v>
      </c>
      <c r="B1055" t="str">
        <f>community_projects!B1055</f>
        <v>Holland Rijnland</v>
      </c>
      <c r="C1055" t="str">
        <f>community_projects!C1055</f>
        <v>Kaag en Braassem</v>
      </c>
      <c r="D1055" t="str" cm="1">
        <f t="array" ref="D1055">INDEX(municipalities!B:B, MATCH(EC_projects!C1055,municipalities!C:C,0),0)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c r="A1056" t="str">
        <f>community_projects!A1056</f>
        <v>Zuid-Holland</v>
      </c>
      <c r="B1056" t="str">
        <f>community_projects!B1056</f>
        <v>Holland Rijnland</v>
      </c>
      <c r="C1056" t="str">
        <f>community_projects!C1056</f>
        <v>Kaag en Braassem</v>
      </c>
      <c r="D1056" t="str" cm="1">
        <f t="array" ref="D1056">INDEX(municipalities!B:B, MATCH(EC_projects!C1056,municipalities!C:C,0),0)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c r="A1057" t="str">
        <f>community_projects!A1057</f>
        <v>Zuid-Holland</v>
      </c>
      <c r="B1057" t="str">
        <f>community_projects!B1057</f>
        <v>Holland Rijnland</v>
      </c>
      <c r="C1057" t="str">
        <f>community_projects!C1057</f>
        <v>Katwijk</v>
      </c>
      <c r="D1057" t="str" cm="1">
        <f t="array" ref="D1057">INDEX(municipalities!B:B, MATCH(EC_projects!C1057,municipalities!C:C,0),0)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c r="A1058" t="str">
        <f>community_projects!A1058</f>
        <v>Zuid-Holland</v>
      </c>
      <c r="B1058" t="str">
        <f>community_projects!B1058</f>
        <v>Regio Rotterdam-Den Haag</v>
      </c>
      <c r="C1058" t="str">
        <f>community_projects!C1058</f>
        <v>Krimpen aan den Ijssel</v>
      </c>
      <c r="D1058" t="str" cm="1">
        <f t="array" ref="D1058">INDEX(municipalities!B:B, MATCH(EC_projects!C1058,municipalities!C:C,0),0)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c r="A1059" t="str">
        <f>community_projects!A1059</f>
        <v>Zuid-Holland</v>
      </c>
      <c r="B1059" t="str">
        <f>community_projects!B1059</f>
        <v>Regio Rotterdam-Den Haag</v>
      </c>
      <c r="C1059" t="str">
        <f>community_projects!C1059</f>
        <v>Krimpen aan den Ijssel</v>
      </c>
      <c r="D1059" t="str" cm="1">
        <f t="array" ref="D1059">INDEX(municipalities!B:B, MATCH(EC_projects!C1059,municipalities!C:C,0),0)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c r="A1060" t="str">
        <f>community_projects!A1060</f>
        <v>Zuid-Holland</v>
      </c>
      <c r="B1060" t="str">
        <f>community_projects!B1060</f>
        <v>Midden-Holland</v>
      </c>
      <c r="C1060" t="str">
        <f>community_projects!C1060</f>
        <v>Krimpenerwaard</v>
      </c>
      <c r="D1060" t="str" cm="1">
        <f t="array" ref="D1060">INDEX(municipalities!B:B, MATCH(EC_projects!C1060,municipalities!C:C,0),0)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c r="A1061" t="str">
        <f>community_projects!A1061</f>
        <v>Zuid-Holland</v>
      </c>
      <c r="B1061" t="str">
        <f>community_projects!B1061</f>
        <v>Midden-Holland</v>
      </c>
      <c r="C1061" t="str">
        <f>community_projects!C1061</f>
        <v>Krimpenerwaard</v>
      </c>
      <c r="D1061" t="str" cm="1">
        <f t="array" ref="D1061">INDEX(municipalities!B:B, MATCH(EC_projects!C1061,municipalities!C:C,0),0)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c r="A1062" t="str">
        <f>community_projects!A1062</f>
        <v>Zuid-Holland</v>
      </c>
      <c r="B1062" t="str">
        <f>community_projects!B1062</f>
        <v>Regio Rotterdam-Den Haag</v>
      </c>
      <c r="C1062" t="str">
        <f>community_projects!C1062</f>
        <v>Lansingerland</v>
      </c>
      <c r="D1062" t="str" cm="1">
        <f t="array" ref="D1062">INDEX(municipalities!B:B, MATCH(EC_projects!C1062,municipalities!C:C,0),0)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c r="A1063" t="str">
        <f>community_projects!A1063</f>
        <v>Zuid-Holland</v>
      </c>
      <c r="B1063" t="str">
        <f>community_projects!B1063</f>
        <v>Regio Rotterdam-Den Haag</v>
      </c>
      <c r="C1063" t="str">
        <f>community_projects!C1063</f>
        <v>Lansingerland</v>
      </c>
      <c r="D1063" t="str" cm="1">
        <f t="array" ref="D1063">INDEX(municipalities!B:B, MATCH(EC_projects!C1063,municipalities!C:C,0),0)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c r="A1064" t="str">
        <f>community_projects!A1064</f>
        <v>Zuid-Holland</v>
      </c>
      <c r="B1064" t="str">
        <f>community_projects!B1064</f>
        <v>Regio Rotterdam-Den Haag</v>
      </c>
      <c r="C1064" t="str">
        <f>community_projects!C1064</f>
        <v>Lansingerland</v>
      </c>
      <c r="D1064" t="str" cm="1">
        <f t="array" ref="D1064">INDEX(municipalities!B:B, MATCH(EC_projects!C1064,municipalities!C:C,0),0)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c r="A1065" t="str">
        <f>community_projects!A1065</f>
        <v>Zuid-Holland</v>
      </c>
      <c r="B1065" t="str">
        <f>community_projects!B1065</f>
        <v>Regio Rotterdam-Den Haag</v>
      </c>
      <c r="C1065" t="str">
        <f>community_projects!C1065</f>
        <v>Lansingerland</v>
      </c>
      <c r="D1065" t="str" cm="1">
        <f t="array" ref="D1065">INDEX(municipalities!B:B, MATCH(EC_projects!C1065,municipalities!C:C,0),0)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c r="A1066" t="str">
        <f>community_projects!A1066</f>
        <v>Zuid-Holland</v>
      </c>
      <c r="B1066" t="str">
        <f>community_projects!B1066</f>
        <v>Regio Rotterdam-Den Haag</v>
      </c>
      <c r="C1066" t="str">
        <f>community_projects!C1066</f>
        <v>Lansingerland</v>
      </c>
      <c r="D1066" t="str" cm="1">
        <f t="array" ref="D1066">INDEX(municipalities!B:B, MATCH(EC_projects!C1066,municipalities!C:C,0),0)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c r="A1067" t="str">
        <f>community_projects!A1067</f>
        <v>Zuid-Holland</v>
      </c>
      <c r="B1067" t="str">
        <f>community_projects!B1067</f>
        <v>Holland Rijnland</v>
      </c>
      <c r="C1067" t="str">
        <f>community_projects!C1067</f>
        <v>Leiden</v>
      </c>
      <c r="D1067" t="str" cm="1">
        <f t="array" ref="D1067">INDEX(municipalities!B:B, MATCH(EC_projects!C1067,municipalities!C:C,0),0)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c r="A1068" t="str">
        <f>community_projects!A1068</f>
        <v>Zuid-Holland</v>
      </c>
      <c r="B1068" t="str">
        <f>community_projects!B1068</f>
        <v>Holland Rijnland</v>
      </c>
      <c r="C1068" t="str">
        <f>community_projects!C1068</f>
        <v>Leiden</v>
      </c>
      <c r="D1068" t="str" cm="1">
        <f t="array" ref="D1068">INDEX(municipalities!B:B, MATCH(EC_projects!C1068,municipalities!C:C,0),0)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c r="A1069" t="str">
        <f>community_projects!A1069</f>
        <v>Zuid-Holland</v>
      </c>
      <c r="B1069" t="str">
        <f>community_projects!B1069</f>
        <v>Holland Rijnland</v>
      </c>
      <c r="C1069" t="str">
        <f>community_projects!C1069</f>
        <v>Leiden</v>
      </c>
      <c r="D1069" t="str" cm="1">
        <f t="array" ref="D1069">INDEX(municipalities!B:B, MATCH(EC_projects!C1069,municipalities!C:C,0),0)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c r="A1070" t="str">
        <f>community_projects!A1070</f>
        <v>Zuid-Holland</v>
      </c>
      <c r="B1070" t="str">
        <f>community_projects!B1070</f>
        <v>Holland Rijnland</v>
      </c>
      <c r="C1070" t="str">
        <f>community_projects!C1070</f>
        <v>Leiden</v>
      </c>
      <c r="D1070" t="str" cm="1">
        <f t="array" ref="D1070">INDEX(municipalities!B:B, MATCH(EC_projects!C1070,municipalities!C:C,0),0)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c r="A1071" t="str">
        <f>community_projects!A1071</f>
        <v>Zuid-Holland</v>
      </c>
      <c r="B1071" t="str">
        <f>community_projects!B1071</f>
        <v>Holland Rijnland</v>
      </c>
      <c r="C1071" t="str">
        <f>community_projects!C1071</f>
        <v>Leiden</v>
      </c>
      <c r="D1071" t="str" cm="1">
        <f t="array" ref="D1071">INDEX(municipalities!B:B, MATCH(EC_projects!C1071,municipalities!C:C,0),0)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c r="A1072" t="str">
        <f>community_projects!A1072</f>
        <v>Zuid-Holland</v>
      </c>
      <c r="B1072" t="str">
        <f>community_projects!B1072</f>
        <v>Holland Rijnland</v>
      </c>
      <c r="C1072" t="str">
        <f>community_projects!C1072</f>
        <v>Leiderdorp</v>
      </c>
      <c r="D1072" t="str" cm="1">
        <f t="array" ref="D1072">INDEX(municipalities!B:B, MATCH(EC_projects!C1072,municipalities!C:C,0),0)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c r="A1073" t="str">
        <f>community_projects!A1073</f>
        <v>Zuid-Holland</v>
      </c>
      <c r="B1073" t="str">
        <f>community_projects!B1073</f>
        <v>Holland Rijnland</v>
      </c>
      <c r="C1073" t="str">
        <f>community_projects!C1073</f>
        <v>Leiderdorp</v>
      </c>
      <c r="D1073" t="str" cm="1">
        <f t="array" ref="D1073">INDEX(municipalities!B:B, MATCH(EC_projects!C1073,municipalities!C:C,0),0)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c r="A1074" t="str">
        <f>community_projects!A1074</f>
        <v>Zuid-Holland</v>
      </c>
      <c r="B1074" t="str">
        <f>community_projects!B1074</f>
        <v>Holland Rijnland</v>
      </c>
      <c r="C1074" t="str">
        <f>community_projects!C1074</f>
        <v>Leiderdorp</v>
      </c>
      <c r="D1074" t="str" cm="1">
        <f t="array" ref="D1074">INDEX(municipalities!B:B, MATCH(EC_projects!C1074,municipalities!C:C,0),0)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c r="A1075" t="str">
        <f>community_projects!A1075</f>
        <v>Zuid-Holland</v>
      </c>
      <c r="B1075" t="str">
        <f>community_projects!B1075</f>
        <v>Regio Rotterdam-Den Haag</v>
      </c>
      <c r="C1075" t="str">
        <f>community_projects!C1075</f>
        <v>Leidschendam-Voorburg</v>
      </c>
      <c r="D1075" t="str" cm="1">
        <f t="array" ref="D1075">INDEX(municipalities!B:B, MATCH(EC_projects!C1075,municipalities!C:C,0),0)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c r="A1076" t="str">
        <f>community_projects!A1076</f>
        <v>Zuid-Holland</v>
      </c>
      <c r="B1076" t="str">
        <f>community_projects!B1076</f>
        <v>Regio Rotterdam-Den Haag</v>
      </c>
      <c r="C1076" t="str">
        <f>community_projects!C1076</f>
        <v>Leidschendam-Voorburg</v>
      </c>
      <c r="D1076" t="str" cm="1">
        <f t="array" ref="D1076">INDEX(municipalities!B:B, MATCH(EC_projects!C1076,municipalities!C:C,0),0)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c r="A1077" t="str">
        <f>community_projects!A1077</f>
        <v>Zuid-Holland</v>
      </c>
      <c r="B1077" t="str">
        <f>community_projects!B1077</f>
        <v>Regio Rotterdam-Den Haag</v>
      </c>
      <c r="C1077" t="str">
        <f>community_projects!C1077</f>
        <v>Midden-Delfland</v>
      </c>
      <c r="D1077" t="str" cm="1">
        <f t="array" ref="D1077">INDEX(municipalities!B:B, MATCH(EC_projects!C1077,municipalities!C:C,0),0)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c r="A1078" t="str">
        <f>community_projects!A1078</f>
        <v>Zuid-Holland</v>
      </c>
      <c r="B1078" t="str">
        <f>community_projects!B1078</f>
        <v>Regio Rotterdam-Den Haag</v>
      </c>
      <c r="C1078" t="str">
        <f>community_projects!C1078</f>
        <v>Midden-Delfland</v>
      </c>
      <c r="D1078" t="str" cm="1">
        <f t="array" ref="D1078">INDEX(municipalities!B:B, MATCH(EC_projects!C1078,municipalities!C:C,0),0)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c r="A1079" t="str">
        <f>community_projects!A1079</f>
        <v>Zuid-Holland</v>
      </c>
      <c r="B1079" t="str">
        <f>community_projects!B1079</f>
        <v>Regio Rotterdam-Den Haag</v>
      </c>
      <c r="C1079" t="str">
        <f>community_projects!C1079</f>
        <v>Midden-Delfland</v>
      </c>
      <c r="D1079" t="str" cm="1">
        <f t="array" ref="D1079">INDEX(municipalities!B:B, MATCH(EC_projects!C1079,municipalities!C:C,0),0)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c r="A1080" t="str">
        <f>community_projects!A1080</f>
        <v>Zuid-Holland</v>
      </c>
      <c r="B1080" t="str">
        <f>community_projects!B1080</f>
        <v>Regio Rotterdam-Den Haag</v>
      </c>
      <c r="C1080" t="str">
        <f>community_projects!C1080</f>
        <v>Midden-Delfland</v>
      </c>
      <c r="D1080" t="str" cm="1">
        <f t="array" ref="D1080">INDEX(municipalities!B:B, MATCH(EC_projects!C1080,municipalities!C:C,0),0)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c r="A1081" t="str">
        <f>community_projects!A1081</f>
        <v>Zuid-Holland</v>
      </c>
      <c r="B1081" t="str">
        <f>community_projects!B1081</f>
        <v>Alblasserwaard</v>
      </c>
      <c r="C1081" t="str">
        <f>community_projects!C1081</f>
        <v>Molenlanden</v>
      </c>
      <c r="D1081" t="str" cm="1">
        <f t="array" ref="D1081">INDEX(municipalities!B:B, MATCH(EC_projects!C1081,municipalities!C:C,0),0)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c r="A1082" t="str">
        <f>community_projects!A1082</f>
        <v>Zuid-Holland</v>
      </c>
      <c r="B1082" t="str">
        <f>community_projects!B1082</f>
        <v>Alblasserwaard</v>
      </c>
      <c r="C1082" t="str">
        <f>community_projects!C1082</f>
        <v>Molenlanden</v>
      </c>
      <c r="D1082" t="str" cm="1">
        <f t="array" ref="D1082">INDEX(municipalities!B:B, MATCH(EC_projects!C1082,municipalities!C:C,0),0)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c r="A1083" t="str">
        <f>community_projects!A1083</f>
        <v>Zuid-Holland</v>
      </c>
      <c r="B1083" t="str">
        <f>community_projects!B1083</f>
        <v>Alblasserwaard</v>
      </c>
      <c r="C1083" t="str">
        <f>community_projects!C1083</f>
        <v>Molenlanden</v>
      </c>
      <c r="D1083" t="str" cm="1">
        <f t="array" ref="D1083">INDEX(municipalities!B:B, MATCH(EC_projects!C1083,municipalities!C:C,0),0)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c r="A1084" t="str">
        <f>community_projects!A1084</f>
        <v>Zuid-Holland</v>
      </c>
      <c r="B1084" t="str">
        <f>community_projects!B1084</f>
        <v>Alblasserwaard</v>
      </c>
      <c r="C1084" t="str">
        <f>community_projects!C1084</f>
        <v>Molenlanden</v>
      </c>
      <c r="D1084" t="str" cm="1">
        <f t="array" ref="D1084">INDEX(municipalities!B:B, MATCH(EC_projects!C1084,municipalities!C:C,0),0)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c r="A1085" t="str">
        <f>community_projects!A1085</f>
        <v>Zuid-Holland</v>
      </c>
      <c r="B1085" t="str">
        <f>community_projects!B1085</f>
        <v>Alblasserwaard</v>
      </c>
      <c r="C1085" t="str">
        <f>community_projects!C1085</f>
        <v>Molenlanden</v>
      </c>
      <c r="D1085" t="str" cm="1">
        <f t="array" ref="D1085">INDEX(municipalities!B:B, MATCH(EC_projects!C1085,municipalities!C:C,0),0)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c r="A1086" t="str">
        <f>community_projects!A1086</f>
        <v>Zuid-Holland</v>
      </c>
      <c r="B1086" t="str">
        <f>community_projects!B1086</f>
        <v>Alblasserwaard</v>
      </c>
      <c r="C1086" t="str">
        <f>community_projects!C1086</f>
        <v>Molenlanden</v>
      </c>
      <c r="D1086" t="str" cm="1">
        <f t="array" ref="D1086">INDEX(municipalities!B:B, MATCH(EC_projects!C1086,municipalities!C:C,0),0)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c r="A1087" t="str">
        <f>community_projects!A1087</f>
        <v>Zuid-Holland</v>
      </c>
      <c r="B1087" t="str">
        <f>community_projects!B1087</f>
        <v>Alblasserwaard</v>
      </c>
      <c r="C1087" t="str">
        <f>community_projects!C1087</f>
        <v>Molenlanden</v>
      </c>
      <c r="D1087" t="str" cm="1">
        <f t="array" ref="D1087">INDEX(municipalities!B:B, MATCH(EC_projects!C1087,municipalities!C:C,0),0)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c r="A1088" t="str">
        <f>community_projects!A1088</f>
        <v>Zuid-Holland</v>
      </c>
      <c r="B1088" t="str">
        <f>community_projects!B1088</f>
        <v>Drechtsteden</v>
      </c>
      <c r="C1088" t="str">
        <f>community_projects!C1088</f>
        <v>Molenlanden</v>
      </c>
      <c r="D1088" t="str" cm="1">
        <f t="array" ref="D1088">INDEX(municipalities!B:B, MATCH(EC_projects!C1088,municipalities!C:C,0),0)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c r="A1089" t="str">
        <f>community_projects!A1089</f>
        <v>Zuid-Holland</v>
      </c>
      <c r="B1089" t="str">
        <f>community_projects!B1089</f>
        <v>Holland Rijnland</v>
      </c>
      <c r="C1089" t="str">
        <f>community_projects!C1089</f>
        <v>Nieuwkoop</v>
      </c>
      <c r="D1089" t="str" cm="1">
        <f t="array" ref="D1089">INDEX(municipalities!B:B, MATCH(EC_projects!C1089,municipalities!C:C,0),0)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c r="A1090" t="str">
        <f>community_projects!A1090</f>
        <v>Zuid-Holland</v>
      </c>
      <c r="B1090" t="str">
        <f>community_projects!B1090</f>
        <v>Holland Rijnland</v>
      </c>
      <c r="C1090" t="str">
        <f>community_projects!C1090</f>
        <v>Nieuwkoop</v>
      </c>
      <c r="D1090" t="str" cm="1">
        <f t="array" ref="D1090">INDEX(municipalities!B:B, MATCH(EC_projects!C1090,municipalities!C:C,0),0)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c r="A1091" t="str">
        <f>community_projects!A1091</f>
        <v>Zuid-Holland</v>
      </c>
      <c r="B1091" t="str">
        <f>community_projects!B1091</f>
        <v>Holland Rijnland</v>
      </c>
      <c r="C1091" t="str">
        <f>community_projects!C1091</f>
        <v>Nieuwkoop</v>
      </c>
      <c r="D1091" t="str" cm="1">
        <f t="array" ref="D1091">INDEX(municipalities!B:B, MATCH(EC_projects!C1091,municipalities!C:C,0),0)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c r="A1092" t="str">
        <f>community_projects!A1092</f>
        <v>Zuid-Holland</v>
      </c>
      <c r="B1092" t="str">
        <f>community_projects!B1092</f>
        <v>Holland Rijnland</v>
      </c>
      <c r="C1092" t="str">
        <f>community_projects!C1092</f>
        <v>Nieuwkoop</v>
      </c>
      <c r="D1092" t="str" cm="1">
        <f t="array" ref="D1092">INDEX(municipalities!B:B, MATCH(EC_projects!C1092,municipalities!C:C,0),0)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c r="A1093" t="str">
        <f>community_projects!A1093</f>
        <v>Zuid-Holland</v>
      </c>
      <c r="B1093" t="str">
        <f>community_projects!B1093</f>
        <v>Holland Rijnland</v>
      </c>
      <c r="C1093" t="str">
        <f>community_projects!C1093</f>
        <v>Nieuwkoop</v>
      </c>
      <c r="D1093" t="str" cm="1">
        <f t="array" ref="D1093">INDEX(municipalities!B:B, MATCH(EC_projects!C1093,municipalities!C:C,0),0)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c r="A1094" t="str">
        <f>community_projects!A1094</f>
        <v>Zuid-Holland</v>
      </c>
      <c r="B1094" t="str">
        <f>community_projects!B1094</f>
        <v>Holland Rijnland</v>
      </c>
      <c r="C1094" t="str">
        <f>community_projects!C1094</f>
        <v>Nieuwkoop</v>
      </c>
      <c r="D1094" t="str" cm="1">
        <f t="array" ref="D1094">INDEX(municipalities!B:B, MATCH(EC_projects!C1094,municipalities!C:C,0),0)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c r="A1095" t="str">
        <f>community_projects!A1095</f>
        <v>Zuid-Holland</v>
      </c>
      <c r="B1095" t="str">
        <f>community_projects!B1095</f>
        <v>Holland Rijnland</v>
      </c>
      <c r="C1095" t="str">
        <f>community_projects!C1095</f>
        <v>Nieuwkoop</v>
      </c>
      <c r="D1095" t="str" cm="1">
        <f t="array" ref="D1095">INDEX(municipalities!B:B, MATCH(EC_projects!C1095,municipalities!C:C,0),0)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c r="A1096" t="str">
        <f>community_projects!A1096</f>
        <v>Zuid-Holland</v>
      </c>
      <c r="B1096" t="str">
        <f>community_projects!B1096</f>
        <v>Holland Rijnland</v>
      </c>
      <c r="C1096" t="str">
        <f>community_projects!C1096</f>
        <v>Nieuwkoop</v>
      </c>
      <c r="D1096" t="str" cm="1">
        <f t="array" ref="D1096">INDEX(municipalities!B:B, MATCH(EC_projects!C1096,municipalities!C:C,0),0)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c r="A1097" t="str">
        <f>community_projects!A1097</f>
        <v>Zuid-Holland</v>
      </c>
      <c r="B1097" t="str">
        <f>community_projects!B1097</f>
        <v>Holland Rijnland</v>
      </c>
      <c r="C1097" t="str">
        <f>community_projects!C1097</f>
        <v>Nieuwkoop</v>
      </c>
      <c r="D1097" t="str" cm="1">
        <f t="array" ref="D1097">INDEX(municipalities!B:B, MATCH(EC_projects!C1097,municipalities!C:C,0),0)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c r="A1098" t="str">
        <f>community_projects!A1098</f>
        <v>Zuid-Holland</v>
      </c>
      <c r="B1098" t="str">
        <f>community_projects!B1098</f>
        <v>Holland Rijnland</v>
      </c>
      <c r="C1098" t="str">
        <f>community_projects!C1098</f>
        <v>Nieuwkoop</v>
      </c>
      <c r="D1098" t="str" cm="1">
        <f t="array" ref="D1098">INDEX(municipalities!B:B, MATCH(EC_projects!C1098,municipalities!C:C,0),0)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c r="A1099" t="str">
        <f>community_projects!A1099</f>
        <v>Zuid-Holland</v>
      </c>
      <c r="B1099" t="str">
        <f>community_projects!B1099</f>
        <v>Holland Rijnland</v>
      </c>
      <c r="C1099" t="str">
        <f>community_projects!C1099</f>
        <v>Nieuwkoop</v>
      </c>
      <c r="D1099" t="str" cm="1">
        <f t="array" ref="D1099">INDEX(municipalities!B:B, MATCH(EC_projects!C1099,municipalities!C:C,0),0)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c r="A1100" t="str">
        <f>community_projects!A1100</f>
        <v>Zuid-Holland</v>
      </c>
      <c r="B1100" t="str">
        <f>community_projects!B1100</f>
        <v>Holland Rijnland</v>
      </c>
      <c r="C1100" t="str">
        <f>community_projects!C1100</f>
        <v>Nieuwkoop</v>
      </c>
      <c r="D1100" t="str" cm="1">
        <f t="array" ref="D1100">INDEX(municipalities!B:B, MATCH(EC_projects!C1100,municipalities!C:C,0),0)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c r="A1101" t="str">
        <f>community_projects!A1101</f>
        <v>Zuid-Holland</v>
      </c>
      <c r="B1101" t="str">
        <f>community_projects!B1101</f>
        <v>Holland Rijnland</v>
      </c>
      <c r="C1101" t="str">
        <f>community_projects!C1101</f>
        <v>Nieuwkoop</v>
      </c>
      <c r="D1101" t="str" cm="1">
        <f t="array" ref="D1101">INDEX(municipalities!B:B, MATCH(EC_projects!C1101,municipalities!C:C,0),0)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c r="A1102" t="str">
        <f>community_projects!A1102</f>
        <v>Zuid-Holland</v>
      </c>
      <c r="B1102" t="str">
        <f>community_projects!B1102</f>
        <v>Holland Rijnland</v>
      </c>
      <c r="C1102" t="str">
        <f>community_projects!C1102</f>
        <v>Nieuwkoop</v>
      </c>
      <c r="D1102" t="str" cm="1">
        <f t="array" ref="D1102">INDEX(municipalities!B:B, MATCH(EC_projects!C1102,municipalities!C:C,0),0)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c r="A1103" t="str">
        <f>community_projects!A1103</f>
        <v>Zuid-Holland</v>
      </c>
      <c r="B1103" t="str">
        <f>community_projects!B1103</f>
        <v>Holland Rijnland</v>
      </c>
      <c r="C1103" t="str">
        <f>community_projects!C1103</f>
        <v>Nieuwkoop</v>
      </c>
      <c r="D1103" t="str" cm="1">
        <f t="array" ref="D1103">INDEX(municipalities!B:B, MATCH(EC_projects!C1103,municipalities!C:C,0),0)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c r="A1104" t="str">
        <f>community_projects!A1104</f>
        <v>Zuid-Holland</v>
      </c>
      <c r="B1104" t="str">
        <f>community_projects!B1104</f>
        <v>Holland Rijnland</v>
      </c>
      <c r="C1104" t="str">
        <f>community_projects!C1104</f>
        <v>Noordwijk</v>
      </c>
      <c r="D1104" t="str" cm="1">
        <f t="array" ref="D1104">INDEX(municipalities!B:B, MATCH(EC_projects!C1104,municipalities!C:C,0),0)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c r="A1105" t="str">
        <f>community_projects!A1105</f>
        <v>Zuid-Holland</v>
      </c>
      <c r="B1105" t="str">
        <f>community_projects!B1105</f>
        <v>Drechtsteden</v>
      </c>
      <c r="C1105" t="str">
        <f>community_projects!C1105</f>
        <v>Papendrecht</v>
      </c>
      <c r="D1105" t="str" cm="1">
        <f t="array" ref="D1105">INDEX(municipalities!B:B, MATCH(EC_projects!C1105,municipalities!C:C,0),0)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c r="A1106" t="str">
        <f>community_projects!A1106</f>
        <v>Zuid-Holland</v>
      </c>
      <c r="B1106" t="str">
        <f>community_projects!B1106</f>
        <v>Regio Rotterdam-Den Haag</v>
      </c>
      <c r="C1106" t="str">
        <f>community_projects!C1106</f>
        <v>Pijnacker-Nootdorp</v>
      </c>
      <c r="D1106" t="str" cm="1">
        <f t="array" ref="D1106">INDEX(municipalities!B:B, MATCH(EC_projects!C1106,municipalities!C:C,0),0)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c r="A1107" t="str">
        <f>community_projects!A1107</f>
        <v>Zuid-Holland</v>
      </c>
      <c r="B1107" t="str">
        <f>community_projects!B1107</f>
        <v>Regio Rotterdam-Den Haag</v>
      </c>
      <c r="C1107" t="str">
        <f>community_projects!C1107</f>
        <v>Pijnacker-Nootdorp</v>
      </c>
      <c r="D1107" t="str" cm="1">
        <f t="array" ref="D1107">INDEX(municipalities!B:B, MATCH(EC_projects!C1107,municipalities!C:C,0),0)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c r="A1108" t="str">
        <f>community_projects!A1108</f>
        <v>Zuid-Holland</v>
      </c>
      <c r="B1108" t="str">
        <f>community_projects!B1108</f>
        <v>Regio Rotterdam-Den Haag</v>
      </c>
      <c r="C1108" t="str">
        <f>community_projects!C1108</f>
        <v>Pijnacker-Nootdorp</v>
      </c>
      <c r="D1108" t="str" cm="1">
        <f t="array" ref="D1108">INDEX(municipalities!B:B, MATCH(EC_projects!C1108,municipalities!C:C,0),0)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c r="A1109" t="str">
        <f>community_projects!A1109</f>
        <v>Zuid-Holland</v>
      </c>
      <c r="B1109" t="str">
        <f>community_projects!B1109</f>
        <v>Regio Rotterdam-Den Haag</v>
      </c>
      <c r="C1109" t="str">
        <f>community_projects!C1109</f>
        <v>Pijnacker-Nootdorp</v>
      </c>
      <c r="D1109" t="str" cm="1">
        <f t="array" ref="D1109">INDEX(municipalities!B:B, MATCH(EC_projects!C1109,municipalities!C:C,0),0)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c r="A1110" t="str">
        <f>community_projects!A1110</f>
        <v>Zuid-Holland</v>
      </c>
      <c r="B1110" t="str">
        <f>community_projects!B1110</f>
        <v>Regio Rotterdam-Den Haag</v>
      </c>
      <c r="C1110" t="str">
        <f>community_projects!C1110</f>
        <v>Pijnacker-Nootdorp</v>
      </c>
      <c r="D1110" t="str" cm="1">
        <f t="array" ref="D1110">INDEX(municipalities!B:B, MATCH(EC_projects!C1110,municipalities!C:C,0),0)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c r="A1111" t="str">
        <f>community_projects!A1111</f>
        <v>Zuid-Holland</v>
      </c>
      <c r="B1111" t="str">
        <f>community_projects!B1111</f>
        <v>Regio Rotterdam-Den Haag</v>
      </c>
      <c r="C1111" t="str">
        <f>community_projects!C1111</f>
        <v>Pijnacker-Nootdorp</v>
      </c>
      <c r="D1111" t="str" cm="1">
        <f t="array" ref="D1111">INDEX(municipalities!B:B, MATCH(EC_projects!C1111,municipalities!C:C,0),0)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c r="A1112" t="str">
        <f>community_projects!A1112</f>
        <v>Zuid-Holland</v>
      </c>
      <c r="B1112" t="str">
        <f>community_projects!B1112</f>
        <v>Regio Rotterdam-Den Haag</v>
      </c>
      <c r="C1112" t="str">
        <f>community_projects!C1112</f>
        <v>Ridderkerk</v>
      </c>
      <c r="D1112" t="str" cm="1">
        <f t="array" ref="D1112">INDEX(municipalities!B:B, MATCH(EC_projects!C1112,municipalities!C:C,0),0)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c r="A1113" t="str">
        <f>community_projects!A1113</f>
        <v>Zuid-Holland</v>
      </c>
      <c r="B1113" t="str">
        <f>community_projects!B1113</f>
        <v>Regio Rotterdam-Den Haag</v>
      </c>
      <c r="C1113" t="str">
        <f>community_projects!C1113</f>
        <v>Ridderkerk</v>
      </c>
      <c r="D1113" t="str" cm="1">
        <f t="array" ref="D1113">INDEX(municipalities!B:B, MATCH(EC_projects!C1113,municipalities!C:C,0),0)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c r="A1114" t="str">
        <f>community_projects!A1114</f>
        <v>Zuid-Holland</v>
      </c>
      <c r="B1114" t="str">
        <f>community_projects!B1114</f>
        <v>Regio Rotterdam-Den Haag</v>
      </c>
      <c r="C1114" t="str">
        <f>community_projects!C1114</f>
        <v>Rijswijk</v>
      </c>
      <c r="D1114" t="str" cm="1">
        <f t="array" ref="D1114">INDEX(municipalities!B:B, MATCH(EC_projects!C1114,municipalities!C:C,0),0)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c r="A1115" t="str">
        <f>community_projects!A1115</f>
        <v>Zuid-Holland</v>
      </c>
      <c r="B1115" t="str">
        <f>community_projects!B1115</f>
        <v>Regio Rotterdam-Den Haag</v>
      </c>
      <c r="C1115" t="str">
        <f>community_projects!C1115</f>
        <v>Rotterdam</v>
      </c>
      <c r="D1115" t="str" cm="1">
        <f t="array" ref="D1115">INDEX(municipalities!B:B, MATCH(EC_projects!C1115,municipalities!C:C,0),0)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c r="A1116" t="str">
        <f>community_projects!A1116</f>
        <v>Zuid-Holland</v>
      </c>
      <c r="B1116" t="str">
        <f>community_projects!B1116</f>
        <v>Regio Rotterdam-Den Haag</v>
      </c>
      <c r="C1116" t="str">
        <f>community_projects!C1116</f>
        <v>Rotterdam</v>
      </c>
      <c r="D1116" t="str" cm="1">
        <f t="array" ref="D1116">INDEX(municipalities!B:B, MATCH(EC_projects!C1116,municipalities!C:C,0),0)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c r="A1117" t="str">
        <f>community_projects!A1117</f>
        <v>Zuid-Holland</v>
      </c>
      <c r="B1117" t="str">
        <f>community_projects!B1117</f>
        <v>Regio Rotterdam-Den Haag</v>
      </c>
      <c r="C1117" t="str">
        <f>community_projects!C1117</f>
        <v>Rotterdam</v>
      </c>
      <c r="D1117" t="str" cm="1">
        <f t="array" ref="D1117">INDEX(municipalities!B:B, MATCH(EC_projects!C1117,municipalities!C:C,0),0)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c r="A1118" t="str">
        <f>community_projects!A1118</f>
        <v>Zuid-Holland</v>
      </c>
      <c r="B1118" t="str">
        <f>community_projects!B1118</f>
        <v>Regio Rotterdam-Den Haag</v>
      </c>
      <c r="C1118" t="str">
        <f>community_projects!C1118</f>
        <v>Rotterdam</v>
      </c>
      <c r="D1118" t="str" cm="1">
        <f t="array" ref="D1118">INDEX(municipalities!B:B, MATCH(EC_projects!C1118,municipalities!C:C,0),0)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c r="A1119" t="str">
        <f>community_projects!A1119</f>
        <v>Zuid-Holland</v>
      </c>
      <c r="B1119" t="str">
        <f>community_projects!B1119</f>
        <v>Regio Rotterdam-Den Haag</v>
      </c>
      <c r="C1119" t="str">
        <f>community_projects!C1119</f>
        <v>Rotterdam</v>
      </c>
      <c r="D1119" t="str" cm="1">
        <f t="array" ref="D1119">INDEX(municipalities!B:B, MATCH(EC_projects!C1119,municipalities!C:C,0),0)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c r="A1120" t="str">
        <f>community_projects!A1120</f>
        <v>Zuid-Holland</v>
      </c>
      <c r="B1120" t="str">
        <f>community_projects!B1120</f>
        <v>Regio Rotterdam-Den Haag</v>
      </c>
      <c r="C1120" t="str">
        <f>community_projects!C1120</f>
        <v>Rotterdam</v>
      </c>
      <c r="D1120" t="str" cm="1">
        <f t="array" ref="D1120">INDEX(municipalities!B:B, MATCH(EC_projects!C1120,municipalities!C:C,0),0)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c r="A1121" t="str">
        <f>community_projects!A1121</f>
        <v>Zuid-Holland</v>
      </c>
      <c r="B1121" t="str">
        <f>community_projects!B1121</f>
        <v>Regio Rotterdam-Den Haag</v>
      </c>
      <c r="C1121" t="str">
        <f>community_projects!C1121</f>
        <v>Rotterdam</v>
      </c>
      <c r="D1121" t="str" cm="1">
        <f t="array" ref="D1121">INDEX(municipalities!B:B, MATCH(EC_projects!C1121,municipalities!C:C,0),0)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c r="A1122" t="str">
        <f>community_projects!A1122</f>
        <v>Zuid-Holland</v>
      </c>
      <c r="B1122" t="str">
        <f>community_projects!B1122</f>
        <v>Regio Rotterdam-Den Haag</v>
      </c>
      <c r="C1122" t="str">
        <f>community_projects!C1122</f>
        <v>Rotterdam</v>
      </c>
      <c r="D1122" t="str" cm="1">
        <f t="array" ref="D1122">INDEX(municipalities!B:B, MATCH(EC_projects!C1122,municipalities!C:C,0),0)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c r="A1123" t="str">
        <f>community_projects!A1123</f>
        <v>Zuid-Holland</v>
      </c>
      <c r="B1123" t="str">
        <f>community_projects!B1123</f>
        <v>Regio Rotterdam-Den Haag</v>
      </c>
      <c r="C1123" t="str">
        <f>community_projects!C1123</f>
        <v>Rotterdam</v>
      </c>
      <c r="D1123" t="str" cm="1">
        <f t="array" ref="D1123">INDEX(municipalities!B:B, MATCH(EC_projects!C1123,municipalities!C:C,0),0)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c r="A1124" t="str">
        <f>community_projects!A1124</f>
        <v>Zuid-Holland</v>
      </c>
      <c r="B1124" t="str">
        <f>community_projects!B1124</f>
        <v>Regio Rotterdam-Den Haag</v>
      </c>
      <c r="C1124" t="str">
        <f>community_projects!C1124</f>
        <v>Rotterdam</v>
      </c>
      <c r="D1124" t="str" cm="1">
        <f t="array" ref="D1124">INDEX(municipalities!B:B, MATCH(EC_projects!C1124,municipalities!C:C,0),0)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c r="A1125" t="str">
        <f>community_projects!A1125</f>
        <v>Zuid-Holland</v>
      </c>
      <c r="B1125" t="str">
        <f>community_projects!B1125</f>
        <v>Regio Rotterdam-Den Haag</v>
      </c>
      <c r="C1125" t="str">
        <f>community_projects!C1125</f>
        <v>Rotterdam</v>
      </c>
      <c r="D1125" t="str" cm="1">
        <f t="array" ref="D1125">INDEX(municipalities!B:B, MATCH(EC_projects!C1125,municipalities!C:C,0),0)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c r="A1126" t="str">
        <f>community_projects!A1126</f>
        <v>Zuid-Holland</v>
      </c>
      <c r="B1126" t="str">
        <f>community_projects!B1126</f>
        <v>Regio Rotterdam-Den Haag</v>
      </c>
      <c r="C1126" t="str">
        <f>community_projects!C1126</f>
        <v>Rotterdam</v>
      </c>
      <c r="D1126" t="str" cm="1">
        <f t="array" ref="D1126">INDEX(municipalities!B:B, MATCH(EC_projects!C1126,municipalities!C:C,0),0)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c r="A1127" t="str">
        <f>community_projects!A1127</f>
        <v>Zuid-Holland</v>
      </c>
      <c r="B1127" t="str">
        <f>community_projects!B1127</f>
        <v>Regio Rotterdam-Den Haag</v>
      </c>
      <c r="C1127" t="str">
        <f>community_projects!C1127</f>
        <v>Rotterdam</v>
      </c>
      <c r="D1127" t="str" cm="1">
        <f t="array" ref="D1127">INDEX(municipalities!B:B, MATCH(EC_projects!C1127,municipalities!C:C,0),0)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c r="A1128" t="str">
        <f>community_projects!A1128</f>
        <v>Zuid-Holland</v>
      </c>
      <c r="B1128" t="str">
        <f>community_projects!B1128</f>
        <v>Regio Rotterdam-Den Haag</v>
      </c>
      <c r="C1128" t="str">
        <f>community_projects!C1128</f>
        <v>Rotterdam</v>
      </c>
      <c r="D1128" t="str" cm="1">
        <f t="array" ref="D1128">INDEX(municipalities!B:B, MATCH(EC_projects!C1128,municipalities!C:C,0),0)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c r="A1129" t="str">
        <f>community_projects!A1129</f>
        <v>Zuid-Holland</v>
      </c>
      <c r="B1129" t="str">
        <f>community_projects!B1129</f>
        <v>Regio Rotterdam-Den Haag</v>
      </c>
      <c r="C1129" t="str">
        <f>community_projects!C1129</f>
        <v>Rotterdam</v>
      </c>
      <c r="D1129" t="str" cm="1">
        <f t="array" ref="D1129">INDEX(municipalities!B:B, MATCH(EC_projects!C1129,municipalities!C:C,0),0)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c r="A1130" t="str">
        <f>community_projects!A1130</f>
        <v>Zuid-Holland</v>
      </c>
      <c r="B1130" t="str">
        <f>community_projects!B1130</f>
        <v>Regio Rotterdam-Den Haag</v>
      </c>
      <c r="C1130" t="str">
        <f>community_projects!C1130</f>
        <v>Schiedam</v>
      </c>
      <c r="D1130" t="str" cm="1">
        <f t="array" ref="D1130">INDEX(municipalities!B:B, MATCH(EC_projects!C1130,municipalities!C:C,0),0)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c r="A1131" t="str">
        <f>community_projects!A1131</f>
        <v>Zuid-Holland</v>
      </c>
      <c r="B1131" t="str">
        <f>community_projects!B1131</f>
        <v>Regio Rotterdam-Den Haag</v>
      </c>
      <c r="C1131" t="str">
        <f>community_projects!C1131</f>
        <v>Schiedam</v>
      </c>
      <c r="D1131" t="str" cm="1">
        <f t="array" ref="D1131">INDEX(municipalities!B:B, MATCH(EC_projects!C1131,municipalities!C:C,0),0)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c r="A1132" t="str">
        <f>community_projects!A1132</f>
        <v>Zuid-Holland</v>
      </c>
      <c r="B1132" t="str">
        <f>community_projects!B1132</f>
        <v>Holland Rijnland</v>
      </c>
      <c r="C1132" t="str">
        <f>community_projects!C1132</f>
        <v>Teylingen</v>
      </c>
      <c r="D1132" t="str" cm="1">
        <f t="array" ref="D1132">INDEX(municipalities!B:B, MATCH(EC_projects!C1132,municipalities!C:C,0),0)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c r="A1133" t="str">
        <f>community_projects!A1133</f>
        <v>Zuid-Holland</v>
      </c>
      <c r="B1133" t="str">
        <f>community_projects!B1133</f>
        <v>Regio Rotterdam-Den Haag</v>
      </c>
      <c r="C1133" t="str">
        <f>community_projects!C1133</f>
        <v>Vlaardingen</v>
      </c>
      <c r="D1133" t="str" cm="1">
        <f t="array" ref="D1133">INDEX(municipalities!B:B, MATCH(EC_projects!C1133,municipalities!C:C,0),0)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c r="A1134" t="str">
        <f>community_projects!A1134</f>
        <v>Zuid-Holland</v>
      </c>
      <c r="B1134" t="str">
        <f>community_projects!B1134</f>
        <v>Regio Rotterdam-Den Haag</v>
      </c>
      <c r="C1134" t="str">
        <f>community_projects!C1134</f>
        <v>Vlaardingen</v>
      </c>
      <c r="D1134" t="str" cm="1">
        <f t="array" ref="D1134">INDEX(municipalities!B:B, MATCH(EC_projects!C1134,municipalities!C:C,0),0)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c r="A1135" t="str">
        <f>community_projects!A1135</f>
        <v>Zuid-Holland</v>
      </c>
      <c r="B1135" t="str">
        <f>community_projects!B1135</f>
        <v>Holland Rijnland</v>
      </c>
      <c r="C1135" t="str">
        <f>community_projects!C1135</f>
        <v>Voorschoten</v>
      </c>
      <c r="D1135" t="str" cm="1">
        <f t="array" ref="D1135">INDEX(municipalities!B:B, MATCH(EC_projects!C1135,municipalities!C:C,0),0)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c r="A1136" t="str">
        <f>community_projects!A1136</f>
        <v>Zuid-Holland</v>
      </c>
      <c r="B1136" t="str">
        <f>community_projects!B1136</f>
        <v>Regio Rotterdam-Den Haag</v>
      </c>
      <c r="C1136" t="str">
        <f>community_projects!C1136</f>
        <v>Wassenaar</v>
      </c>
      <c r="D1136" t="str" cm="1">
        <f t="array" ref="D1136">INDEX(municipalities!B:B, MATCH(EC_projects!C1136,municipalities!C:C,0),0)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c r="A1137" t="str">
        <f>community_projects!A1137</f>
        <v>Zuid-Holland</v>
      </c>
      <c r="B1137" t="str">
        <f>community_projects!B1137</f>
        <v>Regio Rotterdam-Den Haag</v>
      </c>
      <c r="C1137" t="str">
        <f>community_projects!C1137</f>
        <v>Westland</v>
      </c>
      <c r="D1137" t="str" cm="1">
        <f t="array" ref="D1137">INDEX(municipalities!B:B, MATCH(EC_projects!C1137,municipalities!C:C,0),0)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c r="A1138" t="str">
        <f>community_projects!A1138</f>
        <v>Zuid-Holland</v>
      </c>
      <c r="B1138" t="str">
        <f>community_projects!B1138</f>
        <v>Regio Rotterdam-Den Haag</v>
      </c>
      <c r="C1138" t="str">
        <f>community_projects!C1138</f>
        <v>Zoetermeer</v>
      </c>
      <c r="D1138" t="str" cm="1">
        <f t="array" ref="D1138">INDEX(municipalities!B:B, MATCH(EC_projects!C1138,municipalities!C:C,0),0)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c r="A1139" t="str">
        <f>community_projects!A1139</f>
        <v>Zuid-Holland</v>
      </c>
      <c r="B1139" t="str">
        <f>community_projects!B1139</f>
        <v>Regio Rotterdam-Den Haag</v>
      </c>
      <c r="C1139" t="str">
        <f>community_projects!C1139</f>
        <v>Zoetermeer</v>
      </c>
      <c r="D1139" t="str" cm="1">
        <f t="array" ref="D1139">INDEX(municipalities!B:B, MATCH(EC_projects!C1139,municipalities!C:C,0),0)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c r="A1140" t="str">
        <f>community_projects!A1140</f>
        <v>Zuid-Holland</v>
      </c>
      <c r="B1140" t="str">
        <f>community_projects!B1140</f>
        <v>Holland Rijnland</v>
      </c>
      <c r="C1140" t="str">
        <f>community_projects!C1140</f>
        <v>Zoeterwoude</v>
      </c>
      <c r="D1140" t="str" cm="1">
        <f t="array" ref="D1140">INDEX(municipalities!B:B, MATCH(EC_projects!C1140,municipalities!C:C,0),0)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c r="A1141" t="str">
        <f>community_projects!A1141</f>
        <v>Zuid-Holland</v>
      </c>
      <c r="B1141" t="str">
        <f>community_projects!B1141</f>
        <v>Holland Rijnland</v>
      </c>
      <c r="C1141" t="str">
        <f>community_projects!C1141</f>
        <v>Zoeterwoude</v>
      </c>
      <c r="D1141" t="str" cm="1">
        <f t="array" ref="D1141">INDEX(municipalities!B:B, MATCH(EC_projects!C1141,municipalities!C:C,0),0)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c r="A1142" t="str">
        <f>community_projects!A1142</f>
        <v>Zuid-Holland</v>
      </c>
      <c r="B1142" t="str">
        <f>community_projects!B1142</f>
        <v>Midden-Holland</v>
      </c>
      <c r="C1142" t="str">
        <f>community_projects!C1142</f>
        <v>Zuidplas</v>
      </c>
      <c r="D1142" t="str" cm="1">
        <f t="array" ref="D1142">INDEX(municipalities!B:B, MATCH(EC_projects!C1142,municipalities!C:C,0),0)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c r="A1143" t="str">
        <f>community_projects!A1143</f>
        <v>Zuid-Holland</v>
      </c>
      <c r="B1143" t="str">
        <f>community_projects!B1143</f>
        <v>Midden-Holland</v>
      </c>
      <c r="C1143" t="str">
        <f>community_projects!C1143</f>
        <v>Zuidplas</v>
      </c>
      <c r="D1143" t="str" cm="1">
        <f t="array" ref="D1143">INDEX(municipalities!B:B, MATCH(EC_projects!C1143,municipalities!C:C,0),0)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c r="A1144" t="str">
        <f>community_projects!A1144</f>
        <v>Zuid-Holland</v>
      </c>
      <c r="B1144" t="str">
        <f>community_projects!B1144</f>
        <v>Midden-Holland</v>
      </c>
      <c r="C1144" t="str">
        <f>community_projects!C1144</f>
        <v>Zuidplas</v>
      </c>
      <c r="D1144" t="str" cm="1">
        <f t="array" ref="D1144">INDEX(municipalities!B:B, MATCH(EC_projects!C1144,municipalities!C:C,0),0)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c r="A1145" t="str">
        <f>community_projects!A1145</f>
        <v>Zuid-Holland</v>
      </c>
      <c r="B1145" t="str">
        <f>community_projects!B1145</f>
        <v>Midden-Holland</v>
      </c>
      <c r="C1145" t="str">
        <f>community_projects!C1145</f>
        <v>Zuidplas</v>
      </c>
      <c r="D1145" t="str" cm="1">
        <f t="array" ref="D1145">INDEX(municipalities!B:B, MATCH(EC_projects!C1145,municipalities!C:C,0),0)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c r="A1146" t="str">
        <f>community_projects!A1146</f>
        <v>Zuid-Holland</v>
      </c>
      <c r="B1146" t="str">
        <f>community_projects!B1146</f>
        <v>Drechtsteden</v>
      </c>
      <c r="C1146" t="str">
        <f>community_projects!C1146</f>
        <v>Zwijndrecht</v>
      </c>
      <c r="D1146" t="str" cm="1">
        <f t="array" ref="D1146">INDEX(municipalities!B:B, MATCH(EC_projects!C1146,municipalities!C:C,0),0)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c r="A1147" t="str">
        <f>community_projects!A1147</f>
        <v>Zuid-Holland</v>
      </c>
      <c r="B1147" t="str">
        <f>community_projects!B1147</f>
        <v>Drechtsteden</v>
      </c>
      <c r="C1147" t="str">
        <f>community_projects!C1147</f>
        <v>Zwijndrecht</v>
      </c>
      <c r="D1147" t="str" cm="1">
        <f t="array" ref="D1147">INDEX(municipalities!B:B, MATCH(EC_projects!C1147,municipalities!C:C,0),0)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c r="A1148" t="str">
        <f>community_projects!A1148</f>
        <v>Zuid-Holland</v>
      </c>
      <c r="B1148" t="str">
        <f>community_projects!B1148</f>
        <v>Drechtsteden</v>
      </c>
      <c r="C1148" t="str">
        <f>community_projects!C1148</f>
        <v>Zwijndrecht</v>
      </c>
      <c r="D1148" t="str" cm="1">
        <f t="array" ref="D1148">INDEX(municipalities!B:B, MATCH(EC_projects!C1148,municipalities!C:C,0),0)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c r="A1149" t="str">
        <f>community_projects!A1149</f>
        <v>Zuid-Holland</v>
      </c>
      <c r="B1149" t="str">
        <f>community_projects!B1149</f>
        <v>Drechtsteden</v>
      </c>
      <c r="C1149" t="str">
        <f>community_projects!C1149</f>
        <v>Zwijndrecht</v>
      </c>
      <c r="D1149" t="str" cm="1">
        <f t="array" ref="D1149">INDEX(municipalities!B:B, MATCH(EC_projects!C1149,municipalities!C:C,0),0)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c r="A1150" t="str">
        <f>community_projects!A1150</f>
        <v>Drenthe</v>
      </c>
      <c r="B1150" t="str">
        <f>community_projects!B1150</f>
        <v>Drenthe</v>
      </c>
      <c r="C1150" t="str">
        <f>community_projects!C1150</f>
        <v>Assen</v>
      </c>
      <c r="D1150" t="str" cm="1">
        <f t="array" ref="D1150">INDEX(municipalities!B:B, MATCH(EC_projects!C1150,municipalities!C:C,0),0)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c r="A1151" t="str">
        <f>community_projects!A1151</f>
        <v>Drenthe</v>
      </c>
      <c r="B1151" t="str">
        <f>community_projects!B1151</f>
        <v>Drenthe</v>
      </c>
      <c r="C1151" t="str">
        <f>community_projects!C1151</f>
        <v>Emmen</v>
      </c>
      <c r="D1151" t="str" cm="1">
        <f t="array" ref="D1151">INDEX(municipalities!B:B, MATCH(EC_projects!C1151,municipalities!C:C,0),0)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c r="A1152" t="str">
        <f>community_projects!A1152</f>
        <v>Drenthe</v>
      </c>
      <c r="B1152" t="str">
        <f>community_projects!B1152</f>
        <v>Drenthe</v>
      </c>
      <c r="C1152" t="str">
        <f>community_projects!C1152</f>
        <v>Meppel</v>
      </c>
      <c r="D1152" t="str" cm="1">
        <f t="array" ref="D1152">INDEX(municipalities!B:B, MATCH(EC_projects!C1152,municipalities!C:C,0),0)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c r="A1153" t="str">
        <f>community_projects!A1153</f>
        <v>Drenthe</v>
      </c>
      <c r="B1153" t="str">
        <f>community_projects!B1153</f>
        <v>Drenthe</v>
      </c>
      <c r="C1153" t="str">
        <f>community_projects!C1153</f>
        <v>Noordenveld</v>
      </c>
      <c r="D1153" t="str" cm="1">
        <f t="array" ref="D1153">INDEX(municipalities!B:B, MATCH(EC_projects!C1153,municipalities!C:C,0),0)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c r="A1154" t="str">
        <f>community_projects!A1154</f>
        <v>Drenthe</v>
      </c>
      <c r="B1154" t="str">
        <f>community_projects!B1154</f>
        <v>Drenthe</v>
      </c>
      <c r="C1154" t="str">
        <f>community_projects!C1154</f>
        <v>Noordenveld</v>
      </c>
      <c r="D1154" t="str" cm="1">
        <f t="array" ref="D1154">INDEX(municipalities!B:B, MATCH(EC_projects!C1154,municipalities!C:C,0),0)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c r="A1155" t="str">
        <f>community_projects!A1155</f>
        <v>Drenthe</v>
      </c>
      <c r="B1155" t="str">
        <f>community_projects!B1155</f>
        <v>Drenthe</v>
      </c>
      <c r="C1155" t="str">
        <f>community_projects!C1155</f>
        <v>Noordenveld</v>
      </c>
      <c r="D1155" t="str" cm="1">
        <f t="array" ref="D1155">INDEX(municipalities!B:B, MATCH(EC_projects!C1155,municipalities!C:C,0),0)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c r="A1156" t="str">
        <f>community_projects!A1156</f>
        <v>Drenthe</v>
      </c>
      <c r="B1156" t="str">
        <f>community_projects!B1156</f>
        <v>Drenthe</v>
      </c>
      <c r="C1156" t="str">
        <f>community_projects!C1156</f>
        <v>Noordenveld</v>
      </c>
      <c r="D1156" t="str" cm="1">
        <f t="array" ref="D1156">INDEX(municipalities!B:B, MATCH(EC_projects!C1156,municipalities!C:C,0),0)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c r="A1157" t="str">
        <f>community_projects!A1157</f>
        <v>Drenthe</v>
      </c>
      <c r="B1157" t="str">
        <f>community_projects!B1157</f>
        <v>Drenthe</v>
      </c>
      <c r="C1157" t="str">
        <f>community_projects!C1157</f>
        <v>Noordenveld</v>
      </c>
      <c r="D1157" t="str" cm="1">
        <f t="array" ref="D1157">INDEX(municipalities!B:B, MATCH(EC_projects!C1157,municipalities!C:C,0),0)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c r="A1158" t="str">
        <f>community_projects!A1158</f>
        <v>Friesland</v>
      </c>
      <c r="B1158" t="str">
        <f>community_projects!B1158</f>
        <v>Friesland</v>
      </c>
      <c r="C1158" t="str">
        <f>community_projects!C1158</f>
        <v>Achtkarspelen</v>
      </c>
      <c r="D1158" t="str" cm="1">
        <f t="array" ref="D1158">INDEX(municipalities!B:B, MATCH(EC_projects!C1158,municipalities!C:C,0),0)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c r="A1159" t="str">
        <f>community_projects!A1159</f>
        <v>Friesland</v>
      </c>
      <c r="B1159" t="str">
        <f>community_projects!B1159</f>
        <v>Friesland</v>
      </c>
      <c r="C1159" t="str">
        <f>community_projects!C1159</f>
        <v>Achtkarspelen</v>
      </c>
      <c r="D1159" t="str" cm="1">
        <f t="array" ref="D1159">INDEX(municipalities!B:B, MATCH(EC_projects!C1159,municipalities!C:C,0),0)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c r="A1160" t="str">
        <f>community_projects!A1160</f>
        <v>Friesland</v>
      </c>
      <c r="B1160" t="str">
        <f>community_projects!B1160</f>
        <v>Friesland</v>
      </c>
      <c r="C1160" t="str">
        <f>community_projects!C1160</f>
        <v>Leeuwarden</v>
      </c>
      <c r="D1160" t="str" cm="1">
        <f t="array" ref="D1160">INDEX(municipalities!B:B, MATCH(EC_projects!C1160,municipalities!C:C,0),0)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c r="A1161" t="str">
        <f>community_projects!A1161</f>
        <v>Friesland</v>
      </c>
      <c r="B1161" t="str">
        <f>community_projects!B1161</f>
        <v>Friesland</v>
      </c>
      <c r="C1161" t="str">
        <f>community_projects!C1161</f>
        <v>Leeuwarden</v>
      </c>
      <c r="D1161" t="str" cm="1">
        <f t="array" ref="D1161">INDEX(municipalities!B:B, MATCH(EC_projects!C1161,municipalities!C:C,0),0)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c r="A1162" t="str">
        <f>community_projects!A1162</f>
        <v>Friesland</v>
      </c>
      <c r="B1162" t="str">
        <f>community_projects!B1162</f>
        <v>Friesland</v>
      </c>
      <c r="C1162" t="str">
        <f>community_projects!C1162</f>
        <v>Leeuwarden</v>
      </c>
      <c r="D1162" t="str" cm="1">
        <f t="array" ref="D1162">INDEX(municipalities!B:B, MATCH(EC_projects!C1162,municipalities!C:C,0),0)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c r="A1163" t="str">
        <f>community_projects!A1163</f>
        <v>Friesland</v>
      </c>
      <c r="B1163" t="str">
        <f>community_projects!B1163</f>
        <v>Friesland</v>
      </c>
      <c r="C1163" t="str">
        <f>community_projects!C1163</f>
        <v>Leeuwarden</v>
      </c>
      <c r="D1163" t="str" cm="1">
        <f t="array" ref="D1163">INDEX(municipalities!B:B, MATCH(EC_projects!C1163,municipalities!C:C,0),0)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c r="A1164" t="str">
        <f>community_projects!A1164</f>
        <v>Friesland</v>
      </c>
      <c r="B1164" t="str">
        <f>community_projects!B1164</f>
        <v>Friesland</v>
      </c>
      <c r="C1164" t="str">
        <f>community_projects!C1164</f>
        <v>Noardeast-Fryslân</v>
      </c>
      <c r="D1164" t="str" cm="1">
        <f t="array" ref="D1164">INDEX(municipalities!B:B, MATCH(EC_projects!C1164,municipalities!C:C,0),0)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c r="A1165" t="str">
        <f>community_projects!A1165</f>
        <v>Friesland</v>
      </c>
      <c r="B1165" t="str">
        <f>community_projects!B1165</f>
        <v>Friesland</v>
      </c>
      <c r="C1165" t="str">
        <f>community_projects!C1165</f>
        <v>Súdwest-Fryslân</v>
      </c>
      <c r="D1165" t="str" cm="1">
        <f t="array" ref="D1165">INDEX(municipalities!B:B, MATCH(EC_projects!C1165,municipalities!C:C,0),0)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c r="A1166" t="str">
        <f>community_projects!A1166</f>
        <v>Friesland</v>
      </c>
      <c r="B1166" t="str">
        <f>community_projects!B1166</f>
        <v>Friesland</v>
      </c>
      <c r="C1166" t="str">
        <f>community_projects!C1166</f>
        <v>Súdwest-Fryslân</v>
      </c>
      <c r="D1166" t="str" cm="1">
        <f t="array" ref="D1166">INDEX(municipalities!B:B, MATCH(EC_projects!C1166,municipalities!C:C,0),0)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c r="A1167" t="str">
        <f>community_projects!A1167</f>
        <v>Friesland</v>
      </c>
      <c r="B1167" t="str">
        <f>community_projects!B1167</f>
        <v>Friesland</v>
      </c>
      <c r="C1167" t="str">
        <f>community_projects!C1167</f>
        <v>Súdwest-Fryslân</v>
      </c>
      <c r="D1167" t="str" cm="1">
        <f t="array" ref="D1167">INDEX(municipalities!B:B, MATCH(EC_projects!C1167,municipalities!C:C,0),0)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c r="A1168" t="str">
        <f>community_projects!A1168</f>
        <v>Friesland</v>
      </c>
      <c r="B1168" t="str">
        <f>community_projects!B1168</f>
        <v>Friesland</v>
      </c>
      <c r="C1168" t="str">
        <f>community_projects!C1168</f>
        <v>Súdwest-Fryslân</v>
      </c>
      <c r="D1168" t="str" cm="1">
        <f t="array" ref="D1168">INDEX(municipalities!B:B, MATCH(EC_projects!C1168,municipalities!C:C,0),0)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c r="A1169" t="str">
        <f>community_projects!A1169</f>
        <v>Friesland</v>
      </c>
      <c r="B1169" t="str">
        <f>community_projects!B1169</f>
        <v>Friesland</v>
      </c>
      <c r="C1169" t="str">
        <f>community_projects!C1169</f>
        <v>Terschelling</v>
      </c>
      <c r="D1169" t="str" cm="1">
        <f t="array" ref="D1169">INDEX(municipalities!B:B, MATCH(EC_projects!C1169,municipalities!C:C,0),0)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c r="A1170" t="str">
        <f>community_projects!A1170</f>
        <v>Friesland</v>
      </c>
      <c r="B1170" t="str">
        <f>community_projects!B1170</f>
        <v>Friesland</v>
      </c>
      <c r="C1170" t="str">
        <f>community_projects!C1170</f>
        <v>Tytsjerksteradiel</v>
      </c>
      <c r="D1170" t="str" cm="1">
        <f t="array" ref="D1170">INDEX(municipalities!B:B, MATCH(EC_projects!C1170,municipalities!C:C,0),0)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c r="A1171" t="str">
        <f>community_projects!A1171</f>
        <v>Friesland</v>
      </c>
      <c r="B1171" t="str">
        <f>community_projects!B1171</f>
        <v>Friesland</v>
      </c>
      <c r="C1171" t="str">
        <f>community_projects!C1171</f>
        <v>Waadhoeke</v>
      </c>
      <c r="D1171" t="str" cm="1">
        <f t="array" ref="D1171">INDEX(municipalities!B:B, MATCH(EC_projects!C1171,municipalities!C:C,0),0)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c r="A1172" t="str">
        <f>community_projects!A1172</f>
        <v>Friesland</v>
      </c>
      <c r="B1172" t="str">
        <f>community_projects!B1172</f>
        <v>Friesland</v>
      </c>
      <c r="C1172" t="str">
        <f>community_projects!C1172</f>
        <v>Waadhoeke</v>
      </c>
      <c r="D1172" t="str" cm="1">
        <f t="array" ref="D1172">INDEX(municipalities!B:B, MATCH(EC_projects!C1172,municipalities!C:C,0),0)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c r="A1173" t="str">
        <f>community_projects!A1173</f>
        <v>Friesland</v>
      </c>
      <c r="B1173" t="str">
        <f>community_projects!B1173</f>
        <v>Friesland</v>
      </c>
      <c r="C1173" t="str">
        <f>community_projects!C1173</f>
        <v>Waadhoeke</v>
      </c>
      <c r="D1173" t="str" cm="1">
        <f t="array" ref="D1173">INDEX(municipalities!B:B, MATCH(EC_projects!C1173,municipalities!C:C,0),0)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c r="A1174" t="str">
        <f>community_projects!A1174</f>
        <v>Gelderland</v>
      </c>
      <c r="B1174" t="str">
        <f>community_projects!B1174</f>
        <v>Arnhem/ Nijmegen</v>
      </c>
      <c r="C1174" t="str">
        <f>community_projects!C1174</f>
        <v>Arnhem</v>
      </c>
      <c r="D1174" t="str" cm="1">
        <f t="array" ref="D1174">INDEX(municipalities!B:B, MATCH(EC_projects!C1174,municipalities!C:C,0),0)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c r="A1175" t="str">
        <f>community_projects!A1175</f>
        <v>Gelderland</v>
      </c>
      <c r="B1175" t="str">
        <f>community_projects!B1175</f>
        <v>Food Valley</v>
      </c>
      <c r="C1175" t="str">
        <f>community_projects!C1175</f>
        <v>Barneveld</v>
      </c>
      <c r="D1175" t="str" cm="1">
        <f t="array" ref="D1175">INDEX(municipalities!B:B, MATCH(EC_projects!C1175,municipalities!C:C,0),0)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c r="A1176" t="str">
        <f>community_projects!A1176</f>
        <v>Gelderland</v>
      </c>
      <c r="B1176" t="str">
        <f>community_projects!B1176</f>
        <v>Rivierenland</v>
      </c>
      <c r="C1176" t="str">
        <f>community_projects!C1176</f>
        <v>Buren</v>
      </c>
      <c r="D1176" t="str" cm="1">
        <f t="array" ref="D1176">INDEX(municipalities!B:B, MATCH(EC_projects!C1176,municipalities!C:C,0),0)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c r="A1177" t="str">
        <f>community_projects!A1177</f>
        <v>Gelderland</v>
      </c>
      <c r="B1177" t="str">
        <f>community_projects!B1177</f>
        <v>Achterhoek</v>
      </c>
      <c r="C1177" t="str">
        <f>community_projects!C1177</f>
        <v>Doetinchem</v>
      </c>
      <c r="D1177" t="str" cm="1">
        <f t="array" ref="D1177">INDEX(municipalities!B:B, MATCH(EC_projects!C1177,municipalities!C:C,0),0)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c r="A1178" t="str">
        <f>community_projects!A1178</f>
        <v>Gelderland</v>
      </c>
      <c r="B1178" t="str">
        <f>community_projects!B1178</f>
        <v>Achterhoek</v>
      </c>
      <c r="C1178" t="str">
        <f>community_projects!C1178</f>
        <v>Doetinchem</v>
      </c>
      <c r="D1178" t="str" cm="1">
        <f t="array" ref="D1178">INDEX(municipalities!B:B, MATCH(EC_projects!C1178,municipalities!C:C,0),0)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c r="A1179" t="str">
        <f>community_projects!A1179</f>
        <v>Gelderland</v>
      </c>
      <c r="B1179" t="str">
        <f>community_projects!B1179</f>
        <v>Achterhoek</v>
      </c>
      <c r="C1179" t="str">
        <f>community_projects!C1179</f>
        <v>Doetinchem</v>
      </c>
      <c r="D1179" t="str" cm="1">
        <f t="array" ref="D1179">INDEX(municipalities!B:B, MATCH(EC_projects!C1179,municipalities!C:C,0),0)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c r="A1180" t="str">
        <f>community_projects!A1180</f>
        <v>Gelderland</v>
      </c>
      <c r="B1180" t="str">
        <f>community_projects!B1180</f>
        <v>Noord-Veluwe</v>
      </c>
      <c r="C1180" t="str">
        <f>community_projects!C1180</f>
        <v>Epe</v>
      </c>
      <c r="D1180" t="str" cm="1">
        <f t="array" ref="D1180">INDEX(municipalities!B:B, MATCH(EC_projects!C1180,municipalities!C:C,0),0)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c r="A1181" t="str">
        <f>community_projects!A1181</f>
        <v>Gelderland</v>
      </c>
      <c r="B1181" t="str">
        <f>community_projects!B1181</f>
        <v>Noord-Veluwe</v>
      </c>
      <c r="C1181" t="str">
        <f>community_projects!C1181</f>
        <v>Epe</v>
      </c>
      <c r="D1181" t="str" cm="1">
        <f t="array" ref="D1181">INDEX(municipalities!B:B, MATCH(EC_projects!C1181,municipalities!C:C,0),0)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c r="A1182" t="str">
        <f>community_projects!A1182</f>
        <v>Gelderland</v>
      </c>
      <c r="B1182" t="str">
        <f>community_projects!B1182</f>
        <v>Noord-Veluwe</v>
      </c>
      <c r="C1182" t="str">
        <f>community_projects!C1182</f>
        <v>Harderwijk</v>
      </c>
      <c r="D1182" t="str" cm="1">
        <f t="array" ref="D1182">INDEX(municipalities!B:B, MATCH(EC_projects!C1182,municipalities!C:C,0),0)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c r="A1183" t="str">
        <f>community_projects!A1183</f>
        <v>Gelderland</v>
      </c>
      <c r="B1183" t="str">
        <f>community_projects!B1183</f>
        <v>Noord-Veluwe</v>
      </c>
      <c r="C1183" t="str">
        <f>community_projects!C1183</f>
        <v>Harderwijk</v>
      </c>
      <c r="D1183" t="str" cm="1">
        <f t="array" ref="D1183">INDEX(municipalities!B:B, MATCH(EC_projects!C1183,municipalities!C:C,0),0)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c r="A1184" t="str">
        <f>community_projects!A1184</f>
        <v>Gelderland</v>
      </c>
      <c r="B1184" t="str">
        <f>community_projects!B1184</f>
        <v>Noord-Veluwe</v>
      </c>
      <c r="C1184" t="str">
        <f>community_projects!C1184</f>
        <v>Hattem</v>
      </c>
      <c r="D1184" t="str" cm="1">
        <f t="array" ref="D1184">INDEX(municipalities!B:B, MATCH(EC_projects!C1184,municipalities!C:C,0),0)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c r="A1185" t="str">
        <f>community_projects!A1185</f>
        <v>Gelderland</v>
      </c>
      <c r="B1185" t="str">
        <f>community_projects!B1185</f>
        <v>Cleantech regio</v>
      </c>
      <c r="C1185" t="str">
        <f>community_projects!C1185</f>
        <v>Lochem</v>
      </c>
      <c r="D1185" t="str" cm="1">
        <f t="array" ref="D1185">INDEX(municipalities!B:B, MATCH(EC_projects!C1185,municipalities!C:C,0),0)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c r="A1186" t="str">
        <f>community_projects!A1186</f>
        <v>Gelderland</v>
      </c>
      <c r="B1186" t="str">
        <f>community_projects!B1186</f>
        <v>Cleantech regio</v>
      </c>
      <c r="C1186" t="str">
        <f>community_projects!C1186</f>
        <v>Lochem</v>
      </c>
      <c r="D1186" t="str" cm="1">
        <f t="array" ref="D1186">INDEX(municipalities!B:B, MATCH(EC_projects!C1186,municipalities!C:C,0),0)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c r="A1187" t="str">
        <f>community_projects!A1187</f>
        <v>Gelderland</v>
      </c>
      <c r="B1187" t="str">
        <f>community_projects!B1187</f>
        <v>Cleantech regio</v>
      </c>
      <c r="C1187" t="str">
        <f>community_projects!C1187</f>
        <v>Lochem</v>
      </c>
      <c r="D1187" t="str" cm="1">
        <f t="array" ref="D1187">INDEX(municipalities!B:B, MATCH(EC_projects!C1187,municipalities!C:C,0),0)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c r="A1188" t="str">
        <f>community_projects!A1188</f>
        <v>Gelderland</v>
      </c>
      <c r="B1188" t="str">
        <f>community_projects!B1188</f>
        <v>Cleantech regio</v>
      </c>
      <c r="C1188" t="str">
        <f>community_projects!C1188</f>
        <v>Lochem</v>
      </c>
      <c r="D1188" t="str" cm="1">
        <f t="array" ref="D1188">INDEX(municipalities!B:B, MATCH(EC_projects!C1188,municipalities!C:C,0),0)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c r="A1189" t="str">
        <f>community_projects!A1189</f>
        <v>Gelderland</v>
      </c>
      <c r="B1189" t="str">
        <f>community_projects!B1189</f>
        <v>Cleantech regio</v>
      </c>
      <c r="C1189" t="str">
        <f>community_projects!C1189</f>
        <v>Lochem</v>
      </c>
      <c r="D1189" t="str" cm="1">
        <f t="array" ref="D1189">INDEX(municipalities!B:B, MATCH(EC_projects!C1189,municipalities!C:C,0),0)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c r="A1190" t="str">
        <f>community_projects!A1190</f>
        <v>Gelderland</v>
      </c>
      <c r="B1190" t="str">
        <f>community_projects!B1190</f>
        <v>Rivierenland</v>
      </c>
      <c r="C1190" t="str">
        <f>community_projects!C1190</f>
        <v>Maasdriel</v>
      </c>
      <c r="D1190" t="str" cm="1">
        <f t="array" ref="D1190">INDEX(municipalities!B:B, MATCH(EC_projects!C1190,municipalities!C:C,0),0)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c r="A1191" t="str">
        <f>community_projects!A1191</f>
        <v>Gelderland</v>
      </c>
      <c r="B1191" t="str">
        <f>community_projects!B1191</f>
        <v>Rivierenland</v>
      </c>
      <c r="C1191" t="str">
        <f>community_projects!C1191</f>
        <v>Maasdriel</v>
      </c>
      <c r="D1191" t="str" cm="1">
        <f t="array" ref="D1191">INDEX(municipalities!B:B, MATCH(EC_projects!C1191,municipalities!C:C,0),0)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c r="A1192" t="str">
        <f>community_projects!A1192</f>
        <v>Gelderland</v>
      </c>
      <c r="B1192" t="str">
        <f>community_projects!B1192</f>
        <v>Food Valley</v>
      </c>
      <c r="C1192" t="str">
        <f>community_projects!C1192</f>
        <v>Nijkerk</v>
      </c>
      <c r="D1192" t="str" cm="1">
        <f t="array" ref="D1192">INDEX(municipalities!B:B, MATCH(EC_projects!C1192,municipalities!C:C,0),0)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c r="A1193" t="str">
        <f>community_projects!A1193</f>
        <v>Gelderland</v>
      </c>
      <c r="B1193" t="str">
        <f>community_projects!B1193</f>
        <v>Achterhoek</v>
      </c>
      <c r="C1193" t="str">
        <f>community_projects!C1193</f>
        <v>Oost Gelre</v>
      </c>
      <c r="D1193" t="str" cm="1">
        <f t="array" ref="D1193">INDEX(municipalities!B:B, MATCH(EC_projects!C1193,municipalities!C:C,0),0)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c r="A1194" t="str">
        <f>community_projects!A1194</f>
        <v>Gelderland</v>
      </c>
      <c r="B1194" t="str">
        <f>community_projects!B1194</f>
        <v>Achterhoek</v>
      </c>
      <c r="C1194" t="str">
        <f>community_projects!C1194</f>
        <v>Oost Gelre</v>
      </c>
      <c r="D1194" t="str" cm="1">
        <f t="array" ref="D1194">INDEX(municipalities!B:B, MATCH(EC_projects!C1194,municipalities!C:C,0),0)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c r="A1195" t="str">
        <f>community_projects!A1195</f>
        <v>Gelderland</v>
      </c>
      <c r="B1195" t="str">
        <f>community_projects!B1195</f>
        <v>Achterhoek</v>
      </c>
      <c r="C1195" t="str">
        <f>community_projects!C1195</f>
        <v>Oost Gelre</v>
      </c>
      <c r="D1195" t="str" cm="1">
        <f t="array" ref="D1195">INDEX(municipalities!B:B, MATCH(EC_projects!C1195,municipalities!C:C,0),0)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c r="A1196" t="str">
        <f>community_projects!A1196</f>
        <v>Gelderland</v>
      </c>
      <c r="B1196" t="str">
        <f>community_projects!B1196</f>
        <v>Rivierenland</v>
      </c>
      <c r="C1196" t="str">
        <f>community_projects!C1196</f>
        <v>Tiel</v>
      </c>
      <c r="D1196" t="str" cm="1">
        <f t="array" ref="D1196">INDEX(municipalities!B:B, MATCH(EC_projects!C1196,municipalities!C:C,0),0)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c r="A1197" t="str">
        <f>community_projects!A1197</f>
        <v>Gelderland</v>
      </c>
      <c r="B1197" t="str">
        <f>community_projects!B1197</f>
        <v>Food Valley</v>
      </c>
      <c r="C1197" t="str">
        <f>community_projects!C1197</f>
        <v>Wageningen</v>
      </c>
      <c r="D1197" t="str" cm="1">
        <f t="array" ref="D1197">INDEX(municipalities!B:B, MATCH(EC_projects!C1197,municipalities!C:C,0),0)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c r="A1198" t="str">
        <f>community_projects!A1198</f>
        <v>Gelderland</v>
      </c>
      <c r="B1198" t="str">
        <f>community_projects!B1198</f>
        <v>Food Valley</v>
      </c>
      <c r="C1198" t="str">
        <f>community_projects!C1198</f>
        <v>Wageningen</v>
      </c>
      <c r="D1198" t="str" cm="1">
        <f t="array" ref="D1198">INDEX(municipalities!B:B, MATCH(EC_projects!C1198,municipalities!C:C,0),0)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c r="A1199" t="str">
        <f>community_projects!A1199</f>
        <v>Gelderland</v>
      </c>
      <c r="B1199" t="str">
        <f>community_projects!B1199</f>
        <v>Rivierenland</v>
      </c>
      <c r="C1199" t="str">
        <f>community_projects!C1199</f>
        <v>West Betuwe</v>
      </c>
      <c r="D1199" t="str" cm="1">
        <f t="array" ref="D1199">INDEX(municipalities!B:B, MATCH(EC_projects!C1199,municipalities!C:C,0),0)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c r="A1200" t="str">
        <f>community_projects!A1200</f>
        <v>Gelderland</v>
      </c>
      <c r="B1200" t="str">
        <f>community_projects!B1200</f>
        <v>Rivierenland</v>
      </c>
      <c r="C1200" t="str">
        <f>community_projects!C1200</f>
        <v>West Betuwe</v>
      </c>
      <c r="D1200" t="str" cm="1">
        <f t="array" ref="D1200">INDEX(municipalities!B:B, MATCH(EC_projects!C1200,municipalities!C:C,0),0)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c r="A1201" t="str">
        <f>community_projects!A1201</f>
        <v>Gelderland</v>
      </c>
      <c r="B1201" t="str">
        <f>community_projects!B1201</f>
        <v>Rivierenland</v>
      </c>
      <c r="C1201" t="str">
        <f>community_projects!C1201</f>
        <v>West Betuwe</v>
      </c>
      <c r="D1201" t="str" cm="1">
        <f t="array" ref="D1201">INDEX(municipalities!B:B, MATCH(EC_projects!C1201,municipalities!C:C,0),0)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c r="A1202" t="str">
        <f>community_projects!A1202</f>
        <v>Gelderland</v>
      </c>
      <c r="B1202" t="str">
        <f>community_projects!B1202</f>
        <v>Rivierenland</v>
      </c>
      <c r="C1202" t="str">
        <f>community_projects!C1202</f>
        <v>West Betuwe</v>
      </c>
      <c r="D1202" t="str" cm="1">
        <f t="array" ref="D1202">INDEX(municipalities!B:B, MATCH(EC_projects!C1202,municipalities!C:C,0),0)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c r="A1203" t="str">
        <f>community_projects!A1203</f>
        <v>Gelderland</v>
      </c>
      <c r="B1203" t="str">
        <f>community_projects!B1203</f>
        <v>Rivierenland</v>
      </c>
      <c r="C1203" t="str">
        <f>community_projects!C1203</f>
        <v>West Betuwe</v>
      </c>
      <c r="D1203" t="str" cm="1">
        <f t="array" ref="D1203">INDEX(municipalities!B:B, MATCH(EC_projects!C1203,municipalities!C:C,0),0)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c r="A1204" t="str">
        <f>community_projects!A1204</f>
        <v>Gelderland</v>
      </c>
      <c r="B1204" t="str">
        <f>community_projects!B1204</f>
        <v>Rivierenland</v>
      </c>
      <c r="C1204" t="str">
        <f>community_projects!C1204</f>
        <v>West Betuwe</v>
      </c>
      <c r="D1204" t="str" cm="1">
        <f t="array" ref="D1204">INDEX(municipalities!B:B, MATCH(EC_projects!C1204,municipalities!C:C,0),0)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c r="A1205" t="str">
        <f>community_projects!A1205</f>
        <v>Gelderland</v>
      </c>
      <c r="B1205" t="str">
        <f>community_projects!B1205</f>
        <v>Rivierenland</v>
      </c>
      <c r="C1205" t="str">
        <f>community_projects!C1205</f>
        <v>West Betuwe</v>
      </c>
      <c r="D1205" t="str" cm="1">
        <f t="array" ref="D1205">INDEX(municipalities!B:B, MATCH(EC_projects!C1205,municipalities!C:C,0),0)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c r="A1206" t="str">
        <f>community_projects!A1206</f>
        <v>Gelderland</v>
      </c>
      <c r="B1206" t="str">
        <f>community_projects!B1206</f>
        <v>Rivierenland</v>
      </c>
      <c r="C1206" t="str">
        <f>community_projects!C1206</f>
        <v>West Betuwe</v>
      </c>
      <c r="D1206" t="str" cm="1">
        <f t="array" ref="D1206">INDEX(municipalities!B:B, MATCH(EC_projects!C1206,municipalities!C:C,0),0)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c r="A1207" t="str">
        <f>community_projects!A1207</f>
        <v>Gelderland</v>
      </c>
      <c r="B1207" t="str">
        <f>community_projects!B1207</f>
        <v>Achterhoek</v>
      </c>
      <c r="C1207" t="str">
        <f>community_projects!C1207</f>
        <v>Winterswijk</v>
      </c>
      <c r="D1207" t="str" cm="1">
        <f t="array" ref="D1207">INDEX(municipalities!B:B, MATCH(EC_projects!C1207,municipalities!C:C,0),0)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c r="A1208" t="str">
        <f>community_projects!A1208</f>
        <v>Gelderland</v>
      </c>
      <c r="B1208" t="str">
        <f>community_projects!B1208</f>
        <v>Achterhoek</v>
      </c>
      <c r="C1208" t="str">
        <f>community_projects!C1208</f>
        <v>Winterswijk</v>
      </c>
      <c r="D1208" t="str" cm="1">
        <f t="array" ref="D1208">INDEX(municipalities!B:B, MATCH(EC_projects!C1208,municipalities!C:C,0),0)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c r="A1209" t="str">
        <f>community_projects!A1209</f>
        <v>Gelderland</v>
      </c>
      <c r="B1209" t="str">
        <f>community_projects!B1209</f>
        <v>Arnhem/ Nijmegen</v>
      </c>
      <c r="C1209" t="str">
        <f>community_projects!C1209</f>
        <v>Zevenaar</v>
      </c>
      <c r="D1209" t="str" cm="1">
        <f t="array" ref="D1209">INDEX(municipalities!B:B, MATCH(EC_projects!C1209,municipalities!C:C,0),0)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c r="A1210" t="str">
        <f>community_projects!A1210</f>
        <v>Groningen</v>
      </c>
      <c r="B1210" t="str">
        <f>community_projects!B1210</f>
        <v>Groningen</v>
      </c>
      <c r="C1210" t="str">
        <f>community_projects!C1210</f>
        <v>Eemsdelta</v>
      </c>
      <c r="D1210" t="str" cm="1">
        <f t="array" ref="D1210">INDEX(municipalities!B:B, MATCH(EC_projects!C1210,municipalities!C:C,0),0)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c r="A1211" t="str">
        <f>community_projects!A1211</f>
        <v>Groningen</v>
      </c>
      <c r="B1211" t="str">
        <f>community_projects!B1211</f>
        <v>Groningen</v>
      </c>
      <c r="C1211" t="str">
        <f>community_projects!C1211</f>
        <v>Eemsdelta</v>
      </c>
      <c r="D1211" t="str" cm="1">
        <f t="array" ref="D1211">INDEX(municipalities!B:B, MATCH(EC_projects!C1211,municipalities!C:C,0),0)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c r="A1212" t="str">
        <f>community_projects!A1212</f>
        <v>Groningen</v>
      </c>
      <c r="B1212" t="str">
        <f>community_projects!B1212</f>
        <v>Groningen</v>
      </c>
      <c r="C1212" t="str">
        <f>community_projects!C1212</f>
        <v>Eemsdelta</v>
      </c>
      <c r="D1212" t="str" cm="1">
        <f t="array" ref="D1212">INDEX(municipalities!B:B, MATCH(EC_projects!C1212,municipalities!C:C,0),0)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c r="A1213" t="str">
        <f>community_projects!A1213</f>
        <v>Groningen</v>
      </c>
      <c r="B1213" t="str">
        <f>community_projects!B1213</f>
        <v>Groningen</v>
      </c>
      <c r="C1213" t="str">
        <f>community_projects!C1213</f>
        <v>Groningen</v>
      </c>
      <c r="D1213" t="str" cm="1">
        <f t="array" ref="D1213">INDEX(municipalities!B:B, MATCH(EC_projects!C1213,municipalities!C:C,0),0)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c r="A1214" t="str">
        <f>community_projects!A1214</f>
        <v>Groningen</v>
      </c>
      <c r="B1214" t="str">
        <f>community_projects!B1214</f>
        <v>Groningen</v>
      </c>
      <c r="C1214" t="str">
        <f>community_projects!C1214</f>
        <v>Groningen</v>
      </c>
      <c r="D1214" t="str" cm="1">
        <f t="array" ref="D1214">INDEX(municipalities!B:B, MATCH(EC_projects!C1214,municipalities!C:C,0),0)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c r="A1215" t="str">
        <f>community_projects!A1215</f>
        <v>Groningen</v>
      </c>
      <c r="B1215" t="str">
        <f>community_projects!B1215</f>
        <v>Groningen</v>
      </c>
      <c r="C1215" t="str">
        <f>community_projects!C1215</f>
        <v>Groningen</v>
      </c>
      <c r="D1215" t="str" cm="1">
        <f t="array" ref="D1215">INDEX(municipalities!B:B, MATCH(EC_projects!C1215,municipalities!C:C,0),0)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c r="A1216" t="str">
        <f>community_projects!A1216</f>
        <v>Groningen</v>
      </c>
      <c r="B1216" t="str">
        <f>community_projects!B1216</f>
        <v>Groningen</v>
      </c>
      <c r="C1216" t="str">
        <f>community_projects!C1216</f>
        <v>Groningen</v>
      </c>
      <c r="D1216" t="str" cm="1">
        <f t="array" ref="D1216">INDEX(municipalities!B:B, MATCH(EC_projects!C1216,municipalities!C:C,0),0)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c r="A1217" t="str">
        <f>community_projects!A1217</f>
        <v>Groningen</v>
      </c>
      <c r="B1217" t="str">
        <f>community_projects!B1217</f>
        <v>Groningen</v>
      </c>
      <c r="C1217" t="str">
        <f>community_projects!C1217</f>
        <v>Groningen</v>
      </c>
      <c r="D1217" t="str" cm="1">
        <f t="array" ref="D1217">INDEX(municipalities!B:B, MATCH(EC_projects!C1217,municipalities!C:C,0),0)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c r="A1218" t="str">
        <f>community_projects!A1218</f>
        <v>Groningen</v>
      </c>
      <c r="B1218" t="str">
        <f>community_projects!B1218</f>
        <v>Groningen</v>
      </c>
      <c r="C1218" t="str">
        <f>community_projects!C1218</f>
        <v>Groningen</v>
      </c>
      <c r="D1218" t="str" cm="1">
        <f t="array" ref="D1218">INDEX(municipalities!B:B, MATCH(EC_projects!C1218,municipalities!C:C,0),0)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c r="A1219" t="str">
        <f>community_projects!A1219</f>
        <v>Groningen</v>
      </c>
      <c r="B1219" t="str">
        <f>community_projects!B1219</f>
        <v>Groningen</v>
      </c>
      <c r="C1219" t="str">
        <f>community_projects!C1219</f>
        <v>Groningen</v>
      </c>
      <c r="D1219" t="str" cm="1">
        <f t="array" ref="D1219">INDEX(municipalities!B:B, MATCH(EC_projects!C1219,municipalities!C:C,0),0)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c r="A1220" t="str">
        <f>community_projects!A1220</f>
        <v>Groningen</v>
      </c>
      <c r="B1220" t="str">
        <f>community_projects!B1220</f>
        <v>Groningen</v>
      </c>
      <c r="C1220" t="str">
        <f>community_projects!C1220</f>
        <v>Groningen</v>
      </c>
      <c r="D1220" t="str" cm="1">
        <f t="array" ref="D1220">INDEX(municipalities!B:B, MATCH(EC_projects!C1220,municipalities!C:C,0),0)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c r="A1221" t="str">
        <f>community_projects!A1221</f>
        <v>Groningen</v>
      </c>
      <c r="B1221" t="str">
        <f>community_projects!B1221</f>
        <v>Groningen</v>
      </c>
      <c r="C1221" t="str">
        <f>community_projects!C1221</f>
        <v>Het Hogeland</v>
      </c>
      <c r="D1221" t="str" cm="1">
        <f t="array" ref="D1221">INDEX(municipalities!B:B, MATCH(EC_projects!C1221,municipalities!C:C,0),0)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c r="A1222" t="str">
        <f>community_projects!A1222</f>
        <v>Groningen</v>
      </c>
      <c r="B1222" t="str">
        <f>community_projects!B1222</f>
        <v>Groningen</v>
      </c>
      <c r="C1222" t="str">
        <f>community_projects!C1222</f>
        <v>Het Hogeland</v>
      </c>
      <c r="D1222" t="str" cm="1">
        <f t="array" ref="D1222">INDEX(municipalities!B:B, MATCH(EC_projects!C1222,municipalities!C:C,0),0)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c r="A1223" t="str">
        <f>community_projects!A1223</f>
        <v>Groningen</v>
      </c>
      <c r="B1223" t="str">
        <f>community_projects!B1223</f>
        <v>Groningen</v>
      </c>
      <c r="C1223" t="str">
        <f>community_projects!C1223</f>
        <v>Het Hogeland</v>
      </c>
      <c r="D1223" t="str" cm="1">
        <f t="array" ref="D1223">INDEX(municipalities!B:B, MATCH(EC_projects!C1223,municipalities!C:C,0),0)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c r="A1224" t="str">
        <f>community_projects!A1224</f>
        <v>Groningen</v>
      </c>
      <c r="B1224" t="str">
        <f>community_projects!B1224</f>
        <v>Groningen</v>
      </c>
      <c r="C1224" t="str">
        <f>community_projects!C1224</f>
        <v>Het Hogeland</v>
      </c>
      <c r="D1224" t="str" cm="1">
        <f t="array" ref="D1224">INDEX(municipalities!B:B, MATCH(EC_projects!C1224,municipalities!C:C,0),0)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c r="A1225" t="str">
        <f>community_projects!A1225</f>
        <v>Groningen</v>
      </c>
      <c r="B1225" t="str">
        <f>community_projects!B1225</f>
        <v>Groningen</v>
      </c>
      <c r="C1225" t="str">
        <f>community_projects!C1225</f>
        <v>Het Hogeland</v>
      </c>
      <c r="D1225" t="str" cm="1">
        <f t="array" ref="D1225">INDEX(municipalities!B:B, MATCH(EC_projects!C1225,municipalities!C:C,0),0)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c r="A1226" t="str">
        <f>community_projects!A1226</f>
        <v>Groningen</v>
      </c>
      <c r="B1226" t="str">
        <f>community_projects!B1226</f>
        <v>Groningen</v>
      </c>
      <c r="C1226" t="str">
        <f>community_projects!C1226</f>
        <v>Het Hogeland</v>
      </c>
      <c r="D1226" t="str" cm="1">
        <f t="array" ref="D1226">INDEX(municipalities!B:B, MATCH(EC_projects!C1226,municipalities!C:C,0),0)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c r="A1227" t="str">
        <f>community_projects!A1227</f>
        <v>Groningen</v>
      </c>
      <c r="B1227" t="str">
        <f>community_projects!B1227</f>
        <v>Groningen</v>
      </c>
      <c r="C1227" t="str">
        <f>community_projects!C1227</f>
        <v>Het Hogeland</v>
      </c>
      <c r="D1227" t="str" cm="1">
        <f t="array" ref="D1227">INDEX(municipalities!B:B, MATCH(EC_projects!C1227,municipalities!C:C,0),0)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c r="A1228" t="str">
        <f>community_projects!A1228</f>
        <v>Groningen</v>
      </c>
      <c r="B1228" t="str">
        <f>community_projects!B1228</f>
        <v>Groningen</v>
      </c>
      <c r="C1228" t="str">
        <f>community_projects!C1228</f>
        <v>Het Hogeland</v>
      </c>
      <c r="D1228" t="str" cm="1">
        <f t="array" ref="D1228">INDEX(municipalities!B:B, MATCH(EC_projects!C1228,municipalities!C:C,0),0)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c r="A1229" t="str">
        <f>community_projects!A1229</f>
        <v>Groningen</v>
      </c>
      <c r="B1229" t="str">
        <f>community_projects!B1229</f>
        <v>Groningen</v>
      </c>
      <c r="C1229" t="str">
        <f>community_projects!C1229</f>
        <v>Het Hogeland</v>
      </c>
      <c r="D1229" t="str" cm="1">
        <f t="array" ref="D1229">INDEX(municipalities!B:B, MATCH(EC_projects!C1229,municipalities!C:C,0),0)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c r="A1230" t="str">
        <f>community_projects!A1230</f>
        <v>Groningen</v>
      </c>
      <c r="B1230" t="str">
        <f>community_projects!B1230</f>
        <v>Groningen</v>
      </c>
      <c r="C1230" t="str">
        <f>community_projects!C1230</f>
        <v>Noardeast-Fryslân</v>
      </c>
      <c r="D1230" t="str" cm="1">
        <f t="array" ref="D1230">INDEX(municipalities!B:B, MATCH(EC_projects!C1230,municipalities!C:C,0),0)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c r="A1231" t="str">
        <f>community_projects!A1231</f>
        <v>Groningen</v>
      </c>
      <c r="B1231" t="str">
        <f>community_projects!B1231</f>
        <v>Groningen</v>
      </c>
      <c r="C1231" t="str">
        <f>community_projects!C1231</f>
        <v>Noardeast-Fryslân</v>
      </c>
      <c r="D1231" t="str" cm="1">
        <f t="array" ref="D1231">INDEX(municipalities!B:B, MATCH(EC_projects!C1231,municipalities!C:C,0),0)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c r="A1232" t="str">
        <f>community_projects!A1232</f>
        <v>Groningen</v>
      </c>
      <c r="B1232" t="str">
        <f>community_projects!B1232</f>
        <v>Groningen</v>
      </c>
      <c r="C1232" t="str">
        <f>community_projects!C1232</f>
        <v>Westerkwartier</v>
      </c>
      <c r="D1232" t="str" cm="1">
        <f t="array" ref="D1232">INDEX(municipalities!B:B, MATCH(EC_projects!C1232,municipalities!C:C,0),0)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c r="A1233" t="str">
        <f>community_projects!A1233</f>
        <v>Groningen</v>
      </c>
      <c r="B1233" t="str">
        <f>community_projects!B1233</f>
        <v>Groningen</v>
      </c>
      <c r="C1233" t="str">
        <f>community_projects!C1233</f>
        <v>Westerkwartier</v>
      </c>
      <c r="D1233" t="str" cm="1">
        <f t="array" ref="D1233">INDEX(municipalities!B:B, MATCH(EC_projects!C1233,municipalities!C:C,0),0)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c r="A1234" t="str">
        <f>community_projects!A1234</f>
        <v>Groningen</v>
      </c>
      <c r="B1234" t="str">
        <f>community_projects!B1234</f>
        <v>Groningen</v>
      </c>
      <c r="C1234" t="str">
        <f>community_projects!C1234</f>
        <v>Westerkwartier</v>
      </c>
      <c r="D1234" t="str" cm="1">
        <f t="array" ref="D1234">INDEX(municipalities!B:B, MATCH(EC_projects!C1234,municipalities!C:C,0),0)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c r="A1235" t="str">
        <f>community_projects!A1235</f>
        <v>Groningen</v>
      </c>
      <c r="B1235" t="str">
        <f>community_projects!B1235</f>
        <v>Groningen</v>
      </c>
      <c r="C1235" t="str">
        <f>community_projects!C1235</f>
        <v>Westerkwartier</v>
      </c>
      <c r="D1235" t="str" cm="1">
        <f t="array" ref="D1235">INDEX(municipalities!B:B, MATCH(EC_projects!C1235,municipalities!C:C,0),0)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c r="A1236" t="str">
        <f>community_projects!A1236</f>
        <v>Groningen</v>
      </c>
      <c r="B1236" t="str">
        <f>community_projects!B1236</f>
        <v>Groningen</v>
      </c>
      <c r="C1236" t="str">
        <f>community_projects!C1236</f>
        <v>Westerkwartier</v>
      </c>
      <c r="D1236" t="str" cm="1">
        <f t="array" ref="D1236">INDEX(municipalities!B:B, MATCH(EC_projects!C1236,municipalities!C:C,0),0)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c r="A1237" t="str">
        <f>community_projects!A1237</f>
        <v>Groningen</v>
      </c>
      <c r="B1237" t="str">
        <f>community_projects!B1237</f>
        <v>Groningen</v>
      </c>
      <c r="C1237" t="str">
        <f>community_projects!C1237</f>
        <v>Westerkwartier</v>
      </c>
      <c r="D1237" t="str" cm="1">
        <f t="array" ref="D1237">INDEX(municipalities!B:B, MATCH(EC_projects!C1237,municipalities!C:C,0),0)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c r="A1238" t="str">
        <f>community_projects!A1238</f>
        <v>Groningen</v>
      </c>
      <c r="B1238" t="str">
        <f>community_projects!B1238</f>
        <v>Groningen</v>
      </c>
      <c r="C1238" t="str">
        <f>community_projects!C1238</f>
        <v>Westerkwartier</v>
      </c>
      <c r="D1238" t="str" cm="1">
        <f t="array" ref="D1238">INDEX(municipalities!B:B, MATCH(EC_projects!C1238,municipalities!C:C,0),0)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c r="A1239" t="str">
        <f>community_projects!A1239</f>
        <v>Groningen</v>
      </c>
      <c r="B1239" t="str">
        <f>community_projects!B1239</f>
        <v>Groningen</v>
      </c>
      <c r="C1239" t="str">
        <f>community_projects!C1239</f>
        <v>Westerwolde</v>
      </c>
      <c r="D1239" t="str" cm="1">
        <f t="array" ref="D1239">INDEX(municipalities!B:B, MATCH(EC_projects!C1239,municipalities!C:C,0),0)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c r="A1240" t="str">
        <f>community_projects!A1240</f>
        <v>Limburg</v>
      </c>
      <c r="B1240" t="str">
        <f>community_projects!B1240</f>
        <v>Noord en Midden Limburg</v>
      </c>
      <c r="C1240" t="str">
        <f>community_projects!C1240</f>
        <v>Bergen (L.)</v>
      </c>
      <c r="D1240" t="str" cm="1">
        <f t="array" ref="D1240">INDEX(municipalities!B:B, MATCH(EC_projects!C1240,municipalities!C:C,0),0)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c r="A1241" t="str">
        <f>community_projects!A1241</f>
        <v>Limburg</v>
      </c>
      <c r="B1241" t="str">
        <f>community_projects!B1241</f>
        <v>Noord en Midden Limburg</v>
      </c>
      <c r="C1241" t="str">
        <f>community_projects!C1241</f>
        <v>Mook en Middelaar</v>
      </c>
      <c r="D1241" t="str" cm="1">
        <f t="array" ref="D1241">INDEX(municipalities!B:B, MATCH(EC_projects!C1241,municipalities!C:C,0),0)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c r="A1242" t="str">
        <f>community_projects!A1242</f>
        <v>Limburg</v>
      </c>
      <c r="B1242" t="str">
        <f>community_projects!B1242</f>
        <v>Noord en Midden Limburg</v>
      </c>
      <c r="C1242" t="str">
        <f>community_projects!C1242</f>
        <v>Mook en Middelaar</v>
      </c>
      <c r="D1242" t="str" cm="1">
        <f t="array" ref="D1242">INDEX(municipalities!B:B, MATCH(EC_projects!C1242,municipalities!C:C,0),0)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c r="A1243" t="str">
        <f>community_projects!A1243</f>
        <v>Limburg</v>
      </c>
      <c r="B1243" t="str">
        <f>community_projects!B1243</f>
        <v>Noord en Midden Limburg</v>
      </c>
      <c r="C1243" t="str">
        <f>community_projects!C1243</f>
        <v>Roermond</v>
      </c>
      <c r="D1243" t="str" cm="1">
        <f t="array" ref="D1243">INDEX(municipalities!B:B, MATCH(EC_projects!C1243,municipalities!C:C,0),0)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c r="A1244" t="str">
        <f>community_projects!A1244</f>
        <v>Limburg</v>
      </c>
      <c r="B1244" t="str">
        <f>community_projects!B1244</f>
        <v>Noord en Midden Limburg</v>
      </c>
      <c r="C1244" t="str">
        <f>community_projects!C1244</f>
        <v>Nederweert</v>
      </c>
      <c r="D1244" t="str" cm="1">
        <f t="array" ref="D1244">INDEX(municipalities!B:B, MATCH(EC_projects!C1244,municipalities!C:C,0),0)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c r="A1245" t="str">
        <f>community_projects!A1245</f>
        <v>Noord-Brabant</v>
      </c>
      <c r="B1245" t="str">
        <f>community_projects!B1245</f>
        <v>Metropoolregio Eindhoven</v>
      </c>
      <c r="C1245" t="str">
        <f>community_projects!C1245</f>
        <v>Best</v>
      </c>
      <c r="D1245" t="str" cm="1">
        <f t="array" ref="D1245">INDEX(municipalities!B:B, MATCH(EC_projects!C1245,municipalities!C:C,0),0)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c r="A1246" t="str">
        <f>community_projects!A1246</f>
        <v>Noord-Brabant</v>
      </c>
      <c r="B1246" t="str">
        <f>community_projects!B1246</f>
        <v>West Brabant</v>
      </c>
      <c r="C1246" t="str">
        <f>community_projects!C1246</f>
        <v>Breda</v>
      </c>
      <c r="D1246" t="str" cm="1">
        <f t="array" ref="D1246">INDEX(municipalities!B:B, MATCH(EC_projects!C1246,municipalities!C:C,0),0)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c r="A1247" t="str">
        <f>community_projects!A1247</f>
        <v>Noord-Brabant</v>
      </c>
      <c r="B1247" t="str">
        <f>community_projects!B1247</f>
        <v>West Brabant</v>
      </c>
      <c r="C1247" t="str">
        <f>community_projects!C1247</f>
        <v>Drimmelen</v>
      </c>
      <c r="D1247" t="str" cm="1">
        <f t="array" ref="D1247">INDEX(municipalities!B:B, MATCH(EC_projects!C1247,municipalities!C:C,0),0)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c r="A1248" t="str">
        <f>community_projects!A1248</f>
        <v>Noord-Brabant</v>
      </c>
      <c r="B1248" t="str">
        <f>community_projects!B1248</f>
        <v>West Brabant</v>
      </c>
      <c r="C1248" t="str">
        <f>community_projects!C1248</f>
        <v>Etten-Leur</v>
      </c>
      <c r="D1248" t="str" cm="1">
        <f t="array" ref="D1248">INDEX(municipalities!B:B, MATCH(EC_projects!C1248,municipalities!C:C,0),0)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c r="A1249" t="str">
        <f>community_projects!A1249</f>
        <v>Noord-Brabant</v>
      </c>
      <c r="B1249" t="str">
        <f>community_projects!B1249</f>
        <v>West Brabant</v>
      </c>
      <c r="C1249" t="str">
        <f>community_projects!C1249</f>
        <v>Geertruidenberg</v>
      </c>
      <c r="D1249" t="str" cm="1">
        <f t="array" ref="D1249">INDEX(municipalities!B:B, MATCH(EC_projects!C1249,municipalities!C:C,0),0)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c r="A1250" t="str">
        <f>community_projects!A1250</f>
        <v>Noord-Brabant</v>
      </c>
      <c r="B1250" t="str">
        <f>community_projects!B1250</f>
        <v>West Brabant</v>
      </c>
      <c r="C1250" t="str">
        <f>community_projects!C1250</f>
        <v>Geertruidenberg</v>
      </c>
      <c r="D1250" t="str" cm="1">
        <f t="array" ref="D1250">INDEX(municipalities!B:B, MATCH(EC_projects!C1250,municipalities!C:C,0),0)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c r="A1251" t="str">
        <f>community_projects!A1251</f>
        <v>Noord-Brabant</v>
      </c>
      <c r="B1251" t="str">
        <f>community_projects!B1251</f>
        <v>Metropoolregio Eindhoven</v>
      </c>
      <c r="C1251" t="str">
        <f>community_projects!C1251</f>
        <v>Gemert-Bakel</v>
      </c>
      <c r="D1251" t="str" cm="1">
        <f t="array" ref="D1251">INDEX(municipalities!B:B, MATCH(EC_projects!C1251,municipalities!C:C,0),0)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c r="A1252" t="str">
        <f>community_projects!A1252</f>
        <v>Noord-Brabant</v>
      </c>
      <c r="B1252" t="str">
        <f>community_projects!B1252</f>
        <v>West Brabant</v>
      </c>
      <c r="C1252" t="str">
        <f>community_projects!C1252</f>
        <v>Halderberge</v>
      </c>
      <c r="D1252" t="str" cm="1">
        <f t="array" ref="D1252">INDEX(municipalities!B:B, MATCH(EC_projects!C1252,municipalities!C:C,0),0)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c r="A1253" t="str">
        <f>community_projects!A1253</f>
        <v>Noord-Brabant</v>
      </c>
      <c r="B1253" t="str">
        <f>community_projects!B1253</f>
        <v>Hart van Brabant</v>
      </c>
      <c r="C1253" t="str">
        <f>community_projects!C1253</f>
        <v>Hilvarenbeek</v>
      </c>
      <c r="D1253" t="str" cm="1">
        <f t="array" ref="D1253">INDEX(municipalities!B:B, MATCH(EC_projects!C1253,municipalities!C:C,0),0)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c r="A1254" t="str">
        <f>community_projects!A1254</f>
        <v>Noord-Brabant</v>
      </c>
      <c r="B1254" t="str">
        <f>community_projects!B1254</f>
        <v>Noord-oost Brabant</v>
      </c>
      <c r="C1254" t="str">
        <f>community_projects!C1254</f>
        <v>Land van Cuijk</v>
      </c>
      <c r="D1254" t="str" cm="1">
        <f t="array" ref="D1254">INDEX(municipalities!B:B, MATCH(EC_projects!C1254,municipalities!C:C,0),0)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c r="A1255" t="str">
        <f>community_projects!A1255</f>
        <v>Noord-Brabant</v>
      </c>
      <c r="B1255" t="str">
        <f>community_projects!B1255</f>
        <v>Hart van Brabant</v>
      </c>
      <c r="C1255" t="str">
        <f>community_projects!C1255</f>
        <v>Oisterwijk</v>
      </c>
      <c r="D1255" t="str" cm="1">
        <f t="array" ref="D1255">INDEX(municipalities!B:B, MATCH(EC_projects!C1255,municipalities!C:C,0),0)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c r="A1256" t="str">
        <f>community_projects!A1256</f>
        <v>Noord-Brabant</v>
      </c>
      <c r="B1256" t="str">
        <f>community_projects!B1256</f>
        <v>West Brabant</v>
      </c>
      <c r="C1256" t="str">
        <f>community_projects!C1256</f>
        <v>Oosterhout</v>
      </c>
      <c r="D1256" t="str" cm="1">
        <f t="array" ref="D1256">INDEX(municipalities!B:B, MATCH(EC_projects!C1256,municipalities!C:C,0),0)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c r="A1257" t="str">
        <f>community_projects!A1257</f>
        <v>Noord-Brabant</v>
      </c>
      <c r="B1257" t="str">
        <f>community_projects!B1257</f>
        <v>Noord-oost Brabant</v>
      </c>
      <c r="C1257" t="str">
        <f>community_projects!C1257</f>
        <v>Oss</v>
      </c>
      <c r="D1257" t="str" cm="1">
        <f t="array" ref="D1257">INDEX(municipalities!B:B, MATCH(EC_projects!C1257,municipalities!C:C,0),0)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c r="A1258" t="str">
        <f>community_projects!A1258</f>
        <v>Noord-Brabant</v>
      </c>
      <c r="B1258" t="str">
        <f>community_projects!B1258</f>
        <v>Hart van Brabant</v>
      </c>
      <c r="C1258" t="str">
        <f>community_projects!C1258</f>
        <v>Tilburg</v>
      </c>
      <c r="D1258" t="str" cm="1">
        <f t="array" ref="D1258">INDEX(municipalities!B:B, MATCH(EC_projects!C1258,municipalities!C:C,0),0)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c r="A1259" t="str">
        <f>community_projects!A1259</f>
        <v>Noord-Brabant</v>
      </c>
      <c r="B1259" t="str">
        <f>community_projects!B1259</f>
        <v>Metropoolregio Eindhoven</v>
      </c>
      <c r="C1259" t="str">
        <f>community_projects!C1259</f>
        <v>Veldhoven</v>
      </c>
      <c r="D1259" t="str" cm="1">
        <f t="array" ref="D1259">INDEX(municipalities!B:B, MATCH(EC_projects!C1259,municipalities!C:C,0),0)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c r="A1260" t="str">
        <f>community_projects!A1260</f>
        <v>Noord-Brabant</v>
      </c>
      <c r="B1260" t="str">
        <f>community_projects!B1260</f>
        <v>Metropoolregio Eindhoven</v>
      </c>
      <c r="C1260" t="str">
        <f>community_projects!C1260</f>
        <v>Veldhoven</v>
      </c>
      <c r="D1260" t="str" cm="1">
        <f t="array" ref="D1260">INDEX(municipalities!B:B, MATCH(EC_projects!C1260,municipalities!C:C,0),0)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c r="A1261" t="str">
        <f>community_projects!A1261</f>
        <v>Noord-Brabant</v>
      </c>
      <c r="B1261" t="str">
        <f>community_projects!B1261</f>
        <v>Metropoolregio Eindhoven</v>
      </c>
      <c r="C1261" t="str">
        <f>community_projects!C1261</f>
        <v>Veldhoven</v>
      </c>
      <c r="D1261" t="str" cm="1">
        <f t="array" ref="D1261">INDEX(municipalities!B:B, MATCH(EC_projects!C1261,municipalities!C:C,0),0)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c r="A1262" t="str">
        <f>community_projects!A1262</f>
        <v>Noord-Brabant</v>
      </c>
      <c r="B1262" t="str">
        <f>community_projects!B1262</f>
        <v>West Brabant</v>
      </c>
      <c r="C1262" t="str">
        <f>community_projects!C1262</f>
        <v>Zundert</v>
      </c>
      <c r="D1262" t="str" cm="1">
        <f t="array" ref="D1262">INDEX(municipalities!B:B, MATCH(EC_projects!C1262,municipalities!C:C,0),0)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c r="A1263" t="str">
        <f>community_projects!A1263</f>
        <v>Noord-Holland</v>
      </c>
      <c r="B1263" t="str">
        <f>community_projects!B1263</f>
        <v>Noord-Holland Noord</v>
      </c>
      <c r="C1263" t="str">
        <f>community_projects!C1263</f>
        <v>Alkmaar</v>
      </c>
      <c r="D1263" t="str" cm="1">
        <f t="array" ref="D1263">INDEX(municipalities!B:B, MATCH(EC_projects!C1263,municipalities!C:C,0),0)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c r="A1264" t="str">
        <f>community_projects!A1264</f>
        <v>Noord-Holland</v>
      </c>
      <c r="B1264" t="str">
        <f>community_projects!B1264</f>
        <v>Noord-Holland Noord</v>
      </c>
      <c r="C1264" t="str">
        <f>community_projects!C1264</f>
        <v>Alkmaar</v>
      </c>
      <c r="D1264" t="str" cm="1">
        <f t="array" ref="D1264">INDEX(municipalities!B:B, MATCH(EC_projects!C1264,municipalities!C:C,0),0)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c r="A1265" t="str">
        <f>community_projects!A1265</f>
        <v>Noord-Holland</v>
      </c>
      <c r="B1265" t="str">
        <f>community_projects!B1265</f>
        <v>Noord-Holland Zuid</v>
      </c>
      <c r="C1265" t="str">
        <f>community_projects!C1265</f>
        <v>Amsterdam</v>
      </c>
      <c r="D1265" t="str" cm="1">
        <f t="array" ref="D1265">INDEX(municipalities!B:B, MATCH(EC_projects!C1265,municipalities!C:C,0),0)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c r="A1266" t="str">
        <f>community_projects!A1266</f>
        <v>Noord-Holland</v>
      </c>
      <c r="B1266" t="str">
        <f>community_projects!B1266</f>
        <v>Noord-Holland Zuid</v>
      </c>
      <c r="C1266" t="str">
        <f>community_projects!C1266</f>
        <v>Amsterdam</v>
      </c>
      <c r="D1266" t="str" cm="1">
        <f t="array" ref="D1266">INDEX(municipalities!B:B, MATCH(EC_projects!C1266,municipalities!C:C,0),0)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c r="A1267" t="str">
        <f>community_projects!A1267</f>
        <v>Noord-Holland</v>
      </c>
      <c r="B1267" t="str">
        <f>community_projects!B1267</f>
        <v>Noord-Holland Zuid</v>
      </c>
      <c r="C1267" t="str">
        <f>community_projects!C1267</f>
        <v>Amsterdam</v>
      </c>
      <c r="D1267" t="str" cm="1">
        <f t="array" ref="D1267">INDEX(municipalities!B:B, MATCH(EC_projects!C1267,municipalities!C:C,0),0)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c r="A1268" t="str">
        <f>community_projects!A1268</f>
        <v>Noord-Holland</v>
      </c>
      <c r="B1268" t="str">
        <f>community_projects!B1268</f>
        <v>Noord-Holland Zuid</v>
      </c>
      <c r="C1268" t="str">
        <f>community_projects!C1268</f>
        <v>Amsterdam</v>
      </c>
      <c r="D1268" t="str" cm="1">
        <f t="array" ref="D1268">INDEX(municipalities!B:B, MATCH(EC_projects!C1268,municipalities!C:C,0),0)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c r="A1269" t="str">
        <f>community_projects!A1269</f>
        <v>Noord-Holland</v>
      </c>
      <c r="B1269" t="str">
        <f>community_projects!B1269</f>
        <v>Noord-Holland Zuid</v>
      </c>
      <c r="C1269" t="str">
        <f>community_projects!C1269</f>
        <v>Amsterdam</v>
      </c>
      <c r="D1269" t="str" cm="1">
        <f t="array" ref="D1269">INDEX(municipalities!B:B, MATCH(EC_projects!C1269,municipalities!C:C,0),0)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c r="A1270" t="str">
        <f>community_projects!A1270</f>
        <v>Noord-Holland</v>
      </c>
      <c r="B1270" t="str">
        <f>community_projects!B1270</f>
        <v>Noord-Holland Zuid</v>
      </c>
      <c r="C1270" t="str">
        <f>community_projects!C1270</f>
        <v>Amsterdam</v>
      </c>
      <c r="D1270" t="str" cm="1">
        <f t="array" ref="D1270">INDEX(municipalities!B:B, MATCH(EC_projects!C1270,municipalities!C:C,0),0)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c r="A1271" t="str">
        <f>community_projects!A1271</f>
        <v>Noord-Holland</v>
      </c>
      <c r="B1271" t="str">
        <f>community_projects!B1271</f>
        <v>Noord-Holland Zuid</v>
      </c>
      <c r="C1271" t="str">
        <f>community_projects!C1271</f>
        <v>Amsterdam</v>
      </c>
      <c r="D1271" t="str" cm="1">
        <f t="array" ref="D1271">INDEX(municipalities!B:B, MATCH(EC_projects!C1271,municipalities!C:C,0),0)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c r="A1272" t="str">
        <f>community_projects!A1272</f>
        <v>Noord-Holland</v>
      </c>
      <c r="B1272" t="str">
        <f>community_projects!B1272</f>
        <v>Noord-Holland Zuid</v>
      </c>
      <c r="C1272" t="str">
        <f>community_projects!C1272</f>
        <v>Amsterdam</v>
      </c>
      <c r="D1272" t="str" cm="1">
        <f t="array" ref="D1272">INDEX(municipalities!B:B, MATCH(EC_projects!C1272,municipalities!C:C,0),0)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c r="A1273" t="str">
        <f>community_projects!A1273</f>
        <v>Noord-Holland</v>
      </c>
      <c r="B1273" t="str">
        <f>community_projects!B1273</f>
        <v>Noord-Holland Zuid</v>
      </c>
      <c r="C1273" t="str">
        <f>community_projects!C1273</f>
        <v>Amsterdam</v>
      </c>
      <c r="D1273" t="str" cm="1">
        <f t="array" ref="D1273">INDEX(municipalities!B:B, MATCH(EC_projects!C1273,municipalities!C:C,0),0)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c r="A1274" t="str">
        <f>community_projects!A1274</f>
        <v>Noord-Holland</v>
      </c>
      <c r="B1274" t="str">
        <f>community_projects!B1274</f>
        <v>Noord-Holland Zuid</v>
      </c>
      <c r="C1274" t="str">
        <f>community_projects!C1274</f>
        <v>Amsterdam</v>
      </c>
      <c r="D1274" t="str" cm="1">
        <f t="array" ref="D1274">INDEX(municipalities!B:B, MATCH(EC_projects!C1274,municipalities!C:C,0),0)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c r="A1275" t="str">
        <f>community_projects!A1275</f>
        <v>Noord-Holland</v>
      </c>
      <c r="B1275" t="str">
        <f>community_projects!B1275</f>
        <v>Noord-Holland Zuid</v>
      </c>
      <c r="C1275" t="str">
        <f>community_projects!C1275</f>
        <v>Amsterdam</v>
      </c>
      <c r="D1275" t="str" cm="1">
        <f t="array" ref="D1275">INDEX(municipalities!B:B, MATCH(EC_projects!C1275,municipalities!C:C,0),0)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c r="A1276" t="str">
        <f>community_projects!A1276</f>
        <v>Noord-Holland</v>
      </c>
      <c r="B1276" t="str">
        <f>community_projects!B1276</f>
        <v>Noord-Holland Noord</v>
      </c>
      <c r="C1276" t="str">
        <f>community_projects!C1276</f>
        <v>Castricum</v>
      </c>
      <c r="D1276" t="str" cm="1">
        <f t="array" ref="D1276">INDEX(municipalities!B:B, MATCH(EC_projects!C1276,municipalities!C:C,0),0)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c r="A1277" t="str">
        <f>community_projects!A1277</f>
        <v>Noord-Holland</v>
      </c>
      <c r="B1277" t="str">
        <f>community_projects!B1277</f>
        <v>Noord-Holland Noord</v>
      </c>
      <c r="C1277" t="str">
        <f>community_projects!C1277</f>
        <v>Castricum</v>
      </c>
      <c r="D1277" t="str" cm="1">
        <f t="array" ref="D1277">INDEX(municipalities!B:B, MATCH(EC_projects!C1277,municipalities!C:C,0),0)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c r="A1278" t="str">
        <f>community_projects!A1278</f>
        <v>Noord-Holland</v>
      </c>
      <c r="B1278" t="str">
        <f>community_projects!B1278</f>
        <v>Noord-Holland Noord</v>
      </c>
      <c r="C1278" t="str">
        <f>community_projects!C1278</f>
        <v>Drechterland</v>
      </c>
      <c r="D1278" t="str" cm="1">
        <f t="array" ref="D1278">INDEX(municipalities!B:B, MATCH(EC_projects!C1278,municipalities!C:C,0),0)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c r="A1279" t="str">
        <f>community_projects!A1279</f>
        <v>Noord-Holland</v>
      </c>
      <c r="B1279" t="str">
        <f>community_projects!B1279</f>
        <v>Noord-Holland Zuid</v>
      </c>
      <c r="C1279" t="str">
        <f>community_projects!C1279</f>
        <v>Haarlemmermeer</v>
      </c>
      <c r="D1279" t="str" cm="1">
        <f t="array" ref="D1279">INDEX(municipalities!B:B, MATCH(EC_projects!C1279,municipalities!C:C,0),0)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c r="A1280" t="str">
        <f>community_projects!A1280</f>
        <v>Noord-Holland</v>
      </c>
      <c r="B1280" t="str">
        <f>community_projects!B1280</f>
        <v>Noord-Holland Zuid</v>
      </c>
      <c r="C1280" t="str">
        <f>community_projects!C1280</f>
        <v>Heemstede</v>
      </c>
      <c r="D1280" t="str" cm="1">
        <f t="array" ref="D1280">INDEX(municipalities!B:B, MATCH(EC_projects!C1280,municipalities!C:C,0),0)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c r="A1281" t="str">
        <f>community_projects!A1281</f>
        <v>Noord-Holland</v>
      </c>
      <c r="B1281" t="str">
        <f>community_projects!B1281</f>
        <v>Noord-Holland Zuid</v>
      </c>
      <c r="C1281" t="str">
        <f>community_projects!C1281</f>
        <v>Hilversum</v>
      </c>
      <c r="D1281" t="str" cm="1">
        <f t="array" ref="D1281">INDEX(municipalities!B:B, MATCH(EC_projects!C1281,municipalities!C:C,0),0)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c r="A1282" t="str">
        <f>community_projects!A1282</f>
        <v>Noord-Holland</v>
      </c>
      <c r="B1282" t="str">
        <f>community_projects!B1282</f>
        <v>Noord-Holland Zuid</v>
      </c>
      <c r="C1282" t="str">
        <f>community_projects!C1282</f>
        <v>Hilversum</v>
      </c>
      <c r="D1282" t="str" cm="1">
        <f t="array" ref="D1282">INDEX(municipalities!B:B, MATCH(EC_projects!C1282,municipalities!C:C,0),0)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c r="A1283" t="str">
        <f>community_projects!A1283</f>
        <v>Noord-Holland</v>
      </c>
      <c r="B1283" t="str">
        <f>community_projects!B1283</f>
        <v>Noord-Holland Zuid</v>
      </c>
      <c r="C1283" t="str">
        <f>community_projects!C1283</f>
        <v>Hilversum</v>
      </c>
      <c r="D1283" t="str" cm="1">
        <f t="array" ref="D1283">INDEX(municipalities!B:B, MATCH(EC_projects!C1283,municipalities!C:C,0),0)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c r="A1284" t="str">
        <f>community_projects!A1284</f>
        <v>Noord-Holland</v>
      </c>
      <c r="B1284" t="str">
        <f>community_projects!B1284</f>
        <v>Noord-Holland Noord</v>
      </c>
      <c r="C1284" t="str">
        <f>community_projects!C1284</f>
        <v>Velsen</v>
      </c>
      <c r="D1284" t="str" cm="1">
        <f t="array" ref="D1284">INDEX(municipalities!B:B, MATCH(EC_projects!C1284,municipalities!C:C,0),0)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c r="A1285" t="str">
        <f>community_projects!A1285</f>
        <v>Noord-Holland</v>
      </c>
      <c r="B1285" t="str">
        <f>community_projects!B1285</f>
        <v>Noord-Holland Noord</v>
      </c>
      <c r="C1285" t="str">
        <f>community_projects!C1285</f>
        <v>Velsen</v>
      </c>
      <c r="D1285" t="str" cm="1">
        <f t="array" ref="D1285">INDEX(municipalities!B:B, MATCH(EC_projects!C1285,municipalities!C:C,0),0)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c r="A1286" t="str">
        <f>community_projects!A1286</f>
        <v>Noord-Holland</v>
      </c>
      <c r="B1286" t="str">
        <f>community_projects!B1286</f>
        <v>Noord-Holland Zuid</v>
      </c>
      <c r="C1286" t="str">
        <f>community_projects!C1286</f>
        <v>Ouder-Amstel</v>
      </c>
      <c r="D1286" t="str" cm="1">
        <f t="array" ref="D1286">INDEX(municipalities!B:B, MATCH(EC_projects!C1286,municipalities!C:C,0),0)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c r="A1287" t="str">
        <f>community_projects!A1287</f>
        <v>Noord-Holland</v>
      </c>
      <c r="B1287" t="str">
        <f>community_projects!B1287</f>
        <v>Noord-Holland Noord</v>
      </c>
      <c r="C1287" t="str">
        <f>community_projects!C1287</f>
        <v>Schagen</v>
      </c>
      <c r="D1287" t="str" cm="1">
        <f t="array" ref="D1287">INDEX(municipalities!B:B, MATCH(EC_projects!C1287,municipalities!C:C,0),0)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c r="A1288" t="str">
        <f>community_projects!A1288</f>
        <v>Noord-Holland</v>
      </c>
      <c r="B1288" t="str">
        <f>community_projects!B1288</f>
        <v>Noord-Holland Noord</v>
      </c>
      <c r="C1288" t="str">
        <f>community_projects!C1288</f>
        <v>Texel</v>
      </c>
      <c r="D1288" t="str" cm="1">
        <f t="array" ref="D1288">INDEX(municipalities!B:B, MATCH(EC_projects!C1288,municipalities!C:C,0),0)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c r="A1289" t="str">
        <f>community_projects!A1289</f>
        <v>Overijssel</v>
      </c>
      <c r="B1289" t="str">
        <f>community_projects!B1289</f>
        <v>West-Overijssel</v>
      </c>
      <c r="C1289" t="str">
        <f>community_projects!C1289</f>
        <v>Deventer</v>
      </c>
      <c r="D1289" t="str" cm="1">
        <f t="array" ref="D1289">INDEX(municipalities!B:B, MATCH(EC_projects!C1289,municipalities!C:C,0),0)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c r="A1290" t="str">
        <f>community_projects!A1290</f>
        <v>Overijssel</v>
      </c>
      <c r="B1290" t="str">
        <f>community_projects!B1290</f>
        <v>West-Overijssel</v>
      </c>
      <c r="C1290" t="str">
        <f>community_projects!C1290</f>
        <v>Deventer</v>
      </c>
      <c r="D1290" t="str" cm="1">
        <f t="array" ref="D1290">INDEX(municipalities!B:B, MATCH(EC_projects!C1290,municipalities!C:C,0),0)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c r="A1291" t="str">
        <f>community_projects!A1291</f>
        <v>Overijssel</v>
      </c>
      <c r="B1291" t="str">
        <f>community_projects!B1291</f>
        <v>West-Overijssel</v>
      </c>
      <c r="C1291" t="str">
        <f>community_projects!C1291</f>
        <v>Deventer</v>
      </c>
      <c r="D1291" t="str" cm="1">
        <f t="array" ref="D1291">INDEX(municipalities!B:B, MATCH(EC_projects!C1291,municipalities!C:C,0),0)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c r="A1292" t="str">
        <f>community_projects!A1292</f>
        <v>Overijssel</v>
      </c>
      <c r="B1292" t="str">
        <f>community_projects!B1292</f>
        <v>Twente</v>
      </c>
      <c r="C1292" t="str">
        <f>community_projects!C1292</f>
        <v>Dinkelland</v>
      </c>
      <c r="D1292" t="str" cm="1">
        <f t="array" ref="D1292">INDEX(municipalities!B:B, MATCH(EC_projects!C1292,municipalities!C:C,0),0)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c r="A1293" t="str">
        <f>community_projects!A1293</f>
        <v>Overijssel</v>
      </c>
      <c r="B1293" t="str">
        <f>community_projects!B1293</f>
        <v>Twente</v>
      </c>
      <c r="C1293" t="str">
        <f>community_projects!C1293</f>
        <v>Dinkelland</v>
      </c>
      <c r="D1293" t="str" cm="1">
        <f t="array" ref="D1293">INDEX(municipalities!B:B, MATCH(EC_projects!C1293,municipalities!C:C,0),0)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c r="A1294" t="str">
        <f>community_projects!A1294</f>
        <v>Overijssel</v>
      </c>
      <c r="B1294" t="str">
        <f>community_projects!B1294</f>
        <v>Twente</v>
      </c>
      <c r="C1294" t="str">
        <f>community_projects!C1294</f>
        <v>Dinkelland</v>
      </c>
      <c r="D1294" t="str" cm="1">
        <f t="array" ref="D1294">INDEX(municipalities!B:B, MATCH(EC_projects!C1294,municipalities!C:C,0),0)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c r="A1295" t="str">
        <f>community_projects!A1295</f>
        <v>Overijssel</v>
      </c>
      <c r="B1295" t="str">
        <f>community_projects!B1295</f>
        <v>Twente</v>
      </c>
      <c r="C1295" t="str">
        <f>community_projects!C1295</f>
        <v>Enschede</v>
      </c>
      <c r="D1295" t="str" cm="1">
        <f t="array" ref="D1295">INDEX(municipalities!B:B, MATCH(EC_projects!C1295,municipalities!C:C,0),0)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c r="A1296" t="str">
        <f>community_projects!A1296</f>
        <v>Overijssel</v>
      </c>
      <c r="B1296" t="str">
        <f>community_projects!B1296</f>
        <v>Twente</v>
      </c>
      <c r="C1296" t="str">
        <f>community_projects!C1296</f>
        <v>Enschede</v>
      </c>
      <c r="D1296" t="str" cm="1">
        <f t="array" ref="D1296">INDEX(municipalities!B:B, MATCH(EC_projects!C1296,municipalities!C:C,0),0)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c r="A1297" t="str">
        <f>community_projects!A1297</f>
        <v>Overijssel</v>
      </c>
      <c r="B1297" t="str">
        <f>community_projects!B1297</f>
        <v>Twente</v>
      </c>
      <c r="C1297" t="str">
        <f>community_projects!C1297</f>
        <v>Enschede</v>
      </c>
      <c r="D1297" t="str" cm="1">
        <f t="array" ref="D1297">INDEX(municipalities!B:B, MATCH(EC_projects!C1297,municipalities!C:C,0),0)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c r="A1298" t="str">
        <f>community_projects!A1298</f>
        <v>Overijssel</v>
      </c>
      <c r="B1298" t="str">
        <f>community_projects!B1298</f>
        <v>Twente</v>
      </c>
      <c r="C1298" t="str">
        <f>community_projects!C1298</f>
        <v>Enschede</v>
      </c>
      <c r="D1298" t="str" cm="1">
        <f t="array" ref="D1298">INDEX(municipalities!B:B, MATCH(EC_projects!C1298,municipalities!C:C,0),0)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c r="A1299" t="str">
        <f>community_projects!A1299</f>
        <v>Overijssel</v>
      </c>
      <c r="B1299" t="str">
        <f>community_projects!B1299</f>
        <v>Twente</v>
      </c>
      <c r="C1299" t="str">
        <f>community_projects!C1299</f>
        <v>Enschede</v>
      </c>
      <c r="D1299" t="str" cm="1">
        <f t="array" ref="D1299">INDEX(municipalities!B:B, MATCH(EC_projects!C1299,municipalities!C:C,0),0)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c r="A1300" t="str">
        <f>community_projects!A1300</f>
        <v>Overijssel</v>
      </c>
      <c r="B1300" t="str">
        <f>community_projects!B1300</f>
        <v>Twente</v>
      </c>
      <c r="C1300" t="str">
        <f>community_projects!C1300</f>
        <v>Enschede</v>
      </c>
      <c r="D1300" t="str" cm="1">
        <f t="array" ref="D1300">INDEX(municipalities!B:B, MATCH(EC_projects!C1300,municipalities!C:C,0),0)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c r="A1301" t="str">
        <f>community_projects!A1301</f>
        <v>Overijssel</v>
      </c>
      <c r="B1301" t="str">
        <f>community_projects!B1301</f>
        <v>Twente</v>
      </c>
      <c r="C1301" t="str">
        <f>community_projects!C1301</f>
        <v>Hellendoorn</v>
      </c>
      <c r="D1301" t="str" cm="1">
        <f t="array" ref="D1301">INDEX(municipalities!B:B, MATCH(EC_projects!C1301,municipalities!C:C,0),0)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c r="A1302" t="str">
        <f>community_projects!A1302</f>
        <v>Overijssel</v>
      </c>
      <c r="B1302" t="str">
        <f>community_projects!B1302</f>
        <v>Twente</v>
      </c>
      <c r="C1302" t="str">
        <f>community_projects!C1302</f>
        <v>Hengelo</v>
      </c>
      <c r="D1302" t="str" cm="1">
        <f t="array" ref="D1302">INDEX(municipalities!B:B, MATCH(EC_projects!C1302,municipalities!C:C,0),0)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c r="A1303" t="str">
        <f>community_projects!A1303</f>
        <v>Overijssel</v>
      </c>
      <c r="B1303" t="str">
        <f>community_projects!B1303</f>
        <v>Twente</v>
      </c>
      <c r="C1303" t="str">
        <f>community_projects!C1303</f>
        <v>Hof van Twente</v>
      </c>
      <c r="D1303" t="str" cm="1">
        <f t="array" ref="D1303">INDEX(municipalities!B:B, MATCH(EC_projects!C1303,municipalities!C:C,0),0)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c r="A1304" t="str">
        <f>community_projects!A1304</f>
        <v>Overijssel</v>
      </c>
      <c r="B1304" t="str">
        <f>community_projects!B1304</f>
        <v>Twente</v>
      </c>
      <c r="C1304" t="str">
        <f>community_projects!C1304</f>
        <v>Hof van Twente</v>
      </c>
      <c r="D1304" t="str" cm="1">
        <f t="array" ref="D1304">INDEX(municipalities!B:B, MATCH(EC_projects!C1304,municipalities!C:C,0),0)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c r="A1305" t="str">
        <f>community_projects!A1305</f>
        <v>Overijssel</v>
      </c>
      <c r="B1305" t="str">
        <f>community_projects!B1305</f>
        <v>Twente</v>
      </c>
      <c r="C1305" t="str">
        <f>community_projects!C1305</f>
        <v>Hof van Twente</v>
      </c>
      <c r="D1305" t="str" cm="1">
        <f t="array" ref="D1305">INDEX(municipalities!B:B, MATCH(EC_projects!C1305,municipalities!C:C,0),0)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c r="A1306" t="str">
        <f>community_projects!A1306</f>
        <v>Overijssel</v>
      </c>
      <c r="B1306" t="str">
        <f>community_projects!B1306</f>
        <v>Twente</v>
      </c>
      <c r="C1306" t="str">
        <f>community_projects!C1306</f>
        <v>Hof van Twente</v>
      </c>
      <c r="D1306" t="str" cm="1">
        <f t="array" ref="D1306">INDEX(municipalities!B:B, MATCH(EC_projects!C1306,municipalities!C:C,0),0)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c r="A1307" t="str">
        <f>community_projects!A1307</f>
        <v>Overijssel</v>
      </c>
      <c r="B1307" t="str">
        <f>community_projects!B1307</f>
        <v>West-Overijssel</v>
      </c>
      <c r="C1307" t="str">
        <f>community_projects!C1307</f>
        <v>Olst-Wijhe</v>
      </c>
      <c r="D1307" t="str" cm="1">
        <f t="array" ref="D1307">INDEX(municipalities!B:B, MATCH(EC_projects!C1307,municipalities!C:C,0),0)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c r="A1308" t="str">
        <f>community_projects!A1308</f>
        <v>Overijssel</v>
      </c>
      <c r="B1308" t="str">
        <f>community_projects!B1308</f>
        <v>West-Overijssel</v>
      </c>
      <c r="C1308" t="str">
        <f>community_projects!C1308</f>
        <v>Olst-Wijhe</v>
      </c>
      <c r="D1308" t="str" cm="1">
        <f t="array" ref="D1308">INDEX(municipalities!B:B, MATCH(EC_projects!C1308,municipalities!C:C,0),0)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c r="A1309" t="str">
        <f>community_projects!A1309</f>
        <v>Overijssel</v>
      </c>
      <c r="B1309" t="str">
        <f>community_projects!B1309</f>
        <v>West-Overijssel</v>
      </c>
      <c r="C1309" t="str">
        <f>community_projects!C1309</f>
        <v>Raalte</v>
      </c>
      <c r="D1309" t="str" cm="1">
        <f t="array" ref="D1309">INDEX(municipalities!B:B, MATCH(EC_projects!C1309,municipalities!C:C,0),0)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c r="A1310" t="str">
        <f>community_projects!A1310</f>
        <v>Overijssel</v>
      </c>
      <c r="B1310" t="str">
        <f>community_projects!B1310</f>
        <v>Twente</v>
      </c>
      <c r="C1310" t="str">
        <f>community_projects!C1310</f>
        <v>Rijssen-Holten</v>
      </c>
      <c r="D1310" t="str" cm="1">
        <f t="array" ref="D1310">INDEX(municipalities!B:B, MATCH(EC_projects!C1310,municipalities!C:C,0),0)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c r="A1311" t="str">
        <f>community_projects!A1311</f>
        <v>Overijssel</v>
      </c>
      <c r="B1311" t="str">
        <f>community_projects!B1311</f>
        <v>Twente</v>
      </c>
      <c r="C1311" t="str">
        <f>community_projects!C1311</f>
        <v>Rijssen-Holten</v>
      </c>
      <c r="D1311" t="str" cm="1">
        <f t="array" ref="D1311">INDEX(municipalities!B:B, MATCH(EC_projects!C1311,municipalities!C:C,0),0)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c r="A1312" t="str">
        <f>community_projects!A1312</f>
        <v>Overijssel</v>
      </c>
      <c r="B1312" t="str">
        <f>community_projects!B1312</f>
        <v>Twente</v>
      </c>
      <c r="C1312" t="str">
        <f>community_projects!C1312</f>
        <v>Rijssen-Holten</v>
      </c>
      <c r="D1312" t="str" cm="1">
        <f t="array" ref="D1312">INDEX(municipalities!B:B, MATCH(EC_projects!C1312,municipalities!C:C,0),0)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c r="A1313" t="str">
        <f>community_projects!A1313</f>
        <v>Overijssel</v>
      </c>
      <c r="B1313" t="str">
        <f>community_projects!B1313</f>
        <v>Twente</v>
      </c>
      <c r="C1313" t="str">
        <f>community_projects!C1313</f>
        <v>Rijssen-Holten</v>
      </c>
      <c r="D1313" t="str" cm="1">
        <f t="array" ref="D1313">INDEX(municipalities!B:B, MATCH(EC_projects!C1313,municipalities!C:C,0),0)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c r="A1314" t="str">
        <f>community_projects!A1314</f>
        <v>Overijssel</v>
      </c>
      <c r="B1314" t="str">
        <f>community_projects!B1314</f>
        <v>Twente</v>
      </c>
      <c r="C1314" t="str">
        <f>community_projects!C1314</f>
        <v>Rijssen-Holten</v>
      </c>
      <c r="D1314" t="str" cm="1">
        <f t="array" ref="D1314">INDEX(municipalities!B:B, MATCH(EC_projects!C1314,municipalities!C:C,0),0)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c r="A1315" t="str">
        <f>community_projects!A1315</f>
        <v>Overijssel</v>
      </c>
      <c r="B1315" t="str">
        <f>community_projects!B1315</f>
        <v>Twente</v>
      </c>
      <c r="C1315" t="str">
        <f>community_projects!C1315</f>
        <v>Rijssen-Holten</v>
      </c>
      <c r="D1315" t="str" cm="1">
        <f t="array" ref="D1315">INDEX(municipalities!B:B, MATCH(EC_projects!C1315,municipalities!C:C,0),0)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c r="A1316" t="str">
        <f>community_projects!A1316</f>
        <v>Overijssel</v>
      </c>
      <c r="B1316" t="str">
        <f>community_projects!B1316</f>
        <v>Twente</v>
      </c>
      <c r="C1316" t="str">
        <f>community_projects!C1316</f>
        <v>Rijssen-Holten</v>
      </c>
      <c r="D1316" t="str" cm="1">
        <f t="array" ref="D1316">INDEX(municipalities!B:B, MATCH(EC_projects!C1316,municipalities!C:C,0),0)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c r="A1317" t="str">
        <f>community_projects!A1317</f>
        <v>Overijssel</v>
      </c>
      <c r="B1317" t="str">
        <f>community_projects!B1317</f>
        <v>Twente</v>
      </c>
      <c r="C1317" t="str">
        <f>community_projects!C1317</f>
        <v>Rijssen-Holten</v>
      </c>
      <c r="D1317" t="str" cm="1">
        <f t="array" ref="D1317">INDEX(municipalities!B:B, MATCH(EC_projects!C1317,municipalities!C:C,0),0)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c r="A1318" t="str">
        <f>community_projects!A1318</f>
        <v>Overijssel</v>
      </c>
      <c r="B1318" t="str">
        <f>community_projects!B1318</f>
        <v>Twente</v>
      </c>
      <c r="C1318" t="str">
        <f>community_projects!C1318</f>
        <v>Rijssen-Holten</v>
      </c>
      <c r="D1318" t="str" cm="1">
        <f t="array" ref="D1318">INDEX(municipalities!B:B, MATCH(EC_projects!C1318,municipalities!C:C,0),0)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c r="A1319" t="str">
        <f>community_projects!A1319</f>
        <v>Overijssel</v>
      </c>
      <c r="B1319" t="str">
        <f>community_projects!B1319</f>
        <v>Twente</v>
      </c>
      <c r="C1319" t="str">
        <f>community_projects!C1319</f>
        <v>Rijssen-Holten</v>
      </c>
      <c r="D1319" t="str" cm="1">
        <f t="array" ref="D1319">INDEX(municipalities!B:B, MATCH(EC_projects!C1319,municipalities!C:C,0),0)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c r="A1320" t="str">
        <f>community_projects!A1320</f>
        <v>Overijssel</v>
      </c>
      <c r="B1320" t="str">
        <f>community_projects!B1320</f>
        <v>Twente</v>
      </c>
      <c r="C1320" t="str">
        <f>community_projects!C1320</f>
        <v>Rijssen-Holten</v>
      </c>
      <c r="D1320" t="str" cm="1">
        <f t="array" ref="D1320">INDEX(municipalities!B:B, MATCH(EC_projects!C1320,municipalities!C:C,0),0)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c r="A1321" t="str">
        <f>community_projects!A1321</f>
        <v>Overijssel</v>
      </c>
      <c r="B1321" t="str">
        <f>community_projects!B1321</f>
        <v>Twente</v>
      </c>
      <c r="C1321" t="str">
        <f>community_projects!C1321</f>
        <v>Rijssen-Holten</v>
      </c>
      <c r="D1321" t="str" cm="1">
        <f t="array" ref="D1321">INDEX(municipalities!B:B, MATCH(EC_projects!C1321,municipalities!C:C,0),0)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c r="A1322" t="str">
        <f>community_projects!A1322</f>
        <v>Overijssel</v>
      </c>
      <c r="B1322" t="str">
        <f>community_projects!B1322</f>
        <v>Twente</v>
      </c>
      <c r="C1322" t="str">
        <f>community_projects!C1322</f>
        <v>Rijssen-Holten</v>
      </c>
      <c r="D1322" t="str" cm="1">
        <f t="array" ref="D1322">INDEX(municipalities!B:B, MATCH(EC_projects!C1322,municipalities!C:C,0),0)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c r="A1323" t="str">
        <f>community_projects!A1323</f>
        <v>Overijssel</v>
      </c>
      <c r="B1323" t="str">
        <f>community_projects!B1323</f>
        <v>West-Overijssel</v>
      </c>
      <c r="C1323" t="str">
        <f>community_projects!C1323</f>
        <v>Staphorst</v>
      </c>
      <c r="D1323" t="str" cm="1">
        <f t="array" ref="D1323">INDEX(municipalities!B:B, MATCH(EC_projects!C1323,municipalities!C:C,0),0)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c r="A1324" t="str">
        <f>community_projects!A1324</f>
        <v>Overijssel</v>
      </c>
      <c r="B1324" t="str">
        <f>community_projects!B1324</f>
        <v>West-Overijssel</v>
      </c>
      <c r="C1324" t="str">
        <f>community_projects!C1324</f>
        <v>Steenwijkerland</v>
      </c>
      <c r="D1324" t="str" cm="1">
        <f t="array" ref="D1324">INDEX(municipalities!B:B, MATCH(EC_projects!C1324,municipalities!C:C,0),0)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c r="A1325" t="str">
        <f>community_projects!A1325</f>
        <v>Overijssel</v>
      </c>
      <c r="B1325" t="str">
        <f>community_projects!B1325</f>
        <v>West-Overijssel</v>
      </c>
      <c r="C1325" t="str">
        <f>community_projects!C1325</f>
        <v>Steenwijkerland</v>
      </c>
      <c r="D1325" t="str" cm="1">
        <f t="array" ref="D1325">INDEX(municipalities!B:B, MATCH(EC_projects!C1325,municipalities!C:C,0),0)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c r="A1326" t="str">
        <f>community_projects!A1326</f>
        <v>Overijssel</v>
      </c>
      <c r="B1326" t="str">
        <f>community_projects!B1326</f>
        <v>West-Overijssel</v>
      </c>
      <c r="C1326" t="str">
        <f>community_projects!C1326</f>
        <v>Steenwijkerland</v>
      </c>
      <c r="D1326" t="str" cm="1">
        <f t="array" ref="D1326">INDEX(municipalities!B:B, MATCH(EC_projects!C1326,municipalities!C:C,0),0)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c r="A1327" t="str">
        <f>community_projects!A1327</f>
        <v>Overijssel</v>
      </c>
      <c r="B1327" t="str">
        <f>community_projects!B1327</f>
        <v>West-Overijssel</v>
      </c>
      <c r="C1327" t="str">
        <f>community_projects!C1327</f>
        <v>Steenwijkerland</v>
      </c>
      <c r="D1327" t="str" cm="1">
        <f t="array" ref="D1327">INDEX(municipalities!B:B, MATCH(EC_projects!C1327,municipalities!C:C,0),0)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c r="A1328" t="str">
        <f>community_projects!A1328</f>
        <v>Overijssel</v>
      </c>
      <c r="B1328" t="str">
        <f>community_projects!B1328</f>
        <v>West-Overijssel</v>
      </c>
      <c r="C1328" t="str">
        <f>community_projects!C1328</f>
        <v>Steenwijkerland</v>
      </c>
      <c r="D1328" t="str" cm="1">
        <f t="array" ref="D1328">INDEX(municipalities!B:B, MATCH(EC_projects!C1328,municipalities!C:C,0),0)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c r="A1329" t="str">
        <f>community_projects!A1329</f>
        <v>Overijssel</v>
      </c>
      <c r="B1329" t="str">
        <f>community_projects!B1329</f>
        <v>West-Overijssel</v>
      </c>
      <c r="C1329" t="str">
        <f>community_projects!C1329</f>
        <v>Steenwijkerland</v>
      </c>
      <c r="D1329" t="str" cm="1">
        <f t="array" ref="D1329">INDEX(municipalities!B:B, MATCH(EC_projects!C1329,municipalities!C:C,0),0)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c r="A1330" t="str">
        <f>community_projects!A1330</f>
        <v>Overijssel</v>
      </c>
      <c r="B1330" t="str">
        <f>community_projects!B1330</f>
        <v>West-Overijssel</v>
      </c>
      <c r="C1330" t="str">
        <f>community_projects!C1330</f>
        <v>Steenwijkerland</v>
      </c>
      <c r="D1330" t="str" cm="1">
        <f t="array" ref="D1330">INDEX(municipalities!B:B, MATCH(EC_projects!C1330,municipalities!C:C,0),0)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c r="A1331" t="str">
        <f>community_projects!A1331</f>
        <v>Overijssel</v>
      </c>
      <c r="B1331" t="str">
        <f>community_projects!B1331</f>
        <v>West-Overijssel</v>
      </c>
      <c r="C1331" t="str">
        <f>community_projects!C1331</f>
        <v>Steenwijkerland</v>
      </c>
      <c r="D1331" t="str" cm="1">
        <f t="array" ref="D1331">INDEX(municipalities!B:B, MATCH(EC_projects!C1331,municipalities!C:C,0),0)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c r="A1332" t="str">
        <f>community_projects!A1332</f>
        <v>Overijssel</v>
      </c>
      <c r="B1332" t="str">
        <f>community_projects!B1332</f>
        <v>West-Overijssel</v>
      </c>
      <c r="C1332" t="str">
        <f>community_projects!C1332</f>
        <v>Steenwijkerland</v>
      </c>
      <c r="D1332" t="str" cm="1">
        <f t="array" ref="D1332">INDEX(municipalities!B:B, MATCH(EC_projects!C1332,municipalities!C:C,0),0)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c r="A1333" t="str">
        <f>community_projects!A1333</f>
        <v>Overijssel</v>
      </c>
      <c r="B1333" t="str">
        <f>community_projects!B1333</f>
        <v>West-Overijssel</v>
      </c>
      <c r="C1333" t="str">
        <f>community_projects!C1333</f>
        <v>Zwartewaterland</v>
      </c>
      <c r="D1333" t="str" cm="1">
        <f t="array" ref="D1333">INDEX(municipalities!B:B, MATCH(EC_projects!C1333,municipalities!C:C,0),0)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c r="A1334" t="str">
        <f>community_projects!A1334</f>
        <v>Overijssel</v>
      </c>
      <c r="B1334" t="str">
        <f>community_projects!B1334</f>
        <v>West-Overijssel</v>
      </c>
      <c r="C1334" t="str">
        <f>community_projects!C1334</f>
        <v>Zwolle</v>
      </c>
      <c r="D1334" t="str" cm="1">
        <f t="array" ref="D1334">INDEX(municipalities!B:B, MATCH(EC_projects!C1334,municipalities!C:C,0),0)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c r="A1335" t="str">
        <f>community_projects!A1335</f>
        <v>Utrecht</v>
      </c>
      <c r="B1335" t="str">
        <f>community_projects!B1335</f>
        <v>Regio U16</v>
      </c>
      <c r="C1335" t="str">
        <f>community_projects!C1335</f>
        <v>Amersfoort</v>
      </c>
      <c r="D1335" t="str" cm="1">
        <f t="array" ref="D1335">INDEX(municipalities!B:B, MATCH(EC_projects!C1335,municipalities!C:C,0),0)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c r="A1336" t="str">
        <f>community_projects!A1336</f>
        <v>Utrecht</v>
      </c>
      <c r="B1336" t="str">
        <f>community_projects!B1336</f>
        <v>Regio U16</v>
      </c>
      <c r="C1336" t="str">
        <f>community_projects!C1336</f>
        <v>De Bilt</v>
      </c>
      <c r="D1336" t="str" cm="1">
        <f t="array" ref="D1336">INDEX(municipalities!B:B, MATCH(EC_projects!C1336,municipalities!C:C,0),0)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c r="A1337" t="str">
        <f>community_projects!A1337</f>
        <v>Utrecht</v>
      </c>
      <c r="B1337" t="str">
        <f>community_projects!B1337</f>
        <v>Regio U16</v>
      </c>
      <c r="C1337" t="str">
        <f>community_projects!C1337</f>
        <v>De Bilt</v>
      </c>
      <c r="D1337" t="str" cm="1">
        <f t="array" ref="D1337">INDEX(municipalities!B:B, MATCH(EC_projects!C1337,municipalities!C:C,0),0)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c r="A1338" t="str">
        <f>community_projects!A1338</f>
        <v>Utrecht</v>
      </c>
      <c r="B1338" t="str">
        <f>community_projects!B1338</f>
        <v>Regio U16</v>
      </c>
      <c r="C1338" t="str">
        <f>community_projects!C1338</f>
        <v>De Bilt</v>
      </c>
      <c r="D1338" t="str" cm="1">
        <f t="array" ref="D1338">INDEX(municipalities!B:B, MATCH(EC_projects!C1338,municipalities!C:C,0),0)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c r="A1339" t="str">
        <f>community_projects!A1339</f>
        <v>Utrecht</v>
      </c>
      <c r="B1339" t="str">
        <f>community_projects!B1339</f>
        <v>Regio U16</v>
      </c>
      <c r="C1339" t="str">
        <f>community_projects!C1339</f>
        <v>De Ronde Venen</v>
      </c>
      <c r="D1339" t="str" cm="1">
        <f t="array" ref="D1339">INDEX(municipalities!B:B, MATCH(EC_projects!C1339,municipalities!C:C,0),0)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c r="A1340" t="str">
        <f>community_projects!A1340</f>
        <v>Utrecht</v>
      </c>
      <c r="B1340" t="str">
        <f>community_projects!B1340</f>
        <v>Regio U16</v>
      </c>
      <c r="C1340" t="str">
        <f>community_projects!C1340</f>
        <v>De Ronde Venen</v>
      </c>
      <c r="D1340" t="str" cm="1">
        <f t="array" ref="D1340">INDEX(municipalities!B:B, MATCH(EC_projects!C1340,municipalities!C:C,0),0)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c r="A1341" t="str">
        <f>community_projects!A1341</f>
        <v>Utrecht</v>
      </c>
      <c r="B1341" t="str">
        <f>community_projects!B1341</f>
        <v>Regio Amersfoort</v>
      </c>
      <c r="C1341" t="str">
        <f>community_projects!C1341</f>
        <v>Eemnes</v>
      </c>
      <c r="D1341" t="str" cm="1">
        <f t="array" ref="D1341">INDEX(municipalities!B:B, MATCH(EC_projects!C1341,municipalities!C:C,0),0)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c r="A1342" t="str">
        <f>community_projects!A1342</f>
        <v>Utrecht</v>
      </c>
      <c r="B1342" t="str">
        <f>community_projects!B1342</f>
        <v>Regio U16</v>
      </c>
      <c r="C1342" t="str">
        <f>community_projects!C1342</f>
        <v>Houten</v>
      </c>
      <c r="D1342" t="str" cm="1">
        <f t="array" ref="D1342">INDEX(municipalities!B:B, MATCH(EC_projects!C1342,municipalities!C:C,0),0)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c r="A1343" t="str">
        <f>community_projects!A1343</f>
        <v>Utrecht</v>
      </c>
      <c r="B1343" t="str">
        <f>community_projects!B1343</f>
        <v>Regio Amersfoort</v>
      </c>
      <c r="C1343" t="str">
        <f>community_projects!C1343</f>
        <v>Leusden</v>
      </c>
      <c r="D1343" t="str" cm="1">
        <f t="array" ref="D1343">INDEX(municipalities!B:B, MATCH(EC_projects!C1343,municipalities!C:C,0),0)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c r="A1344" t="str">
        <f>community_projects!A1344</f>
        <v>Utrecht</v>
      </c>
      <c r="B1344" t="str">
        <f>community_projects!B1344</f>
        <v>Regio Amersfoort</v>
      </c>
      <c r="C1344" t="str">
        <f>community_projects!C1344</f>
        <v>Leusden</v>
      </c>
      <c r="D1344" t="str" cm="1">
        <f t="array" ref="D1344">INDEX(municipalities!B:B, MATCH(EC_projects!C1344,municipalities!C:C,0),0)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c r="A1345" t="str">
        <f>community_projects!A1345</f>
        <v>Utrecht</v>
      </c>
      <c r="B1345" t="str">
        <f>community_projects!B1345</f>
        <v>Regio U16</v>
      </c>
      <c r="C1345" t="str">
        <f>community_projects!C1345</f>
        <v>Nieuwegein</v>
      </c>
      <c r="D1345" t="str" cm="1">
        <f t="array" ref="D1345">INDEX(municipalities!B:B, MATCH(EC_projects!C1345,municipalities!C:C,0),0)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c r="A1346" t="str">
        <f>community_projects!A1346</f>
        <v>Utrecht</v>
      </c>
      <c r="B1346" t="str">
        <f>community_projects!B1346</f>
        <v>Food Valley</v>
      </c>
      <c r="C1346" t="str">
        <f>community_projects!C1346</f>
        <v>Renswoude</v>
      </c>
      <c r="D1346" t="str" cm="1">
        <f t="array" ref="D1346">INDEX(municipalities!B:B, MATCH(EC_projects!C1346,municipalities!C:C,0),0)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c r="A1347" t="str">
        <f>community_projects!A1347</f>
        <v>Utrecht</v>
      </c>
      <c r="B1347" t="str">
        <f>community_projects!B1347</f>
        <v>Regio U16</v>
      </c>
      <c r="C1347" t="str">
        <f>community_projects!C1347</f>
        <v>Soest</v>
      </c>
      <c r="D1347" t="str" cm="1">
        <f t="array" ref="D1347">INDEX(municipalities!B:B, MATCH(EC_projects!C1347,municipalities!C:C,0),0)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c r="A1348" t="str">
        <f>community_projects!A1348</f>
        <v>Utrecht</v>
      </c>
      <c r="B1348" t="str">
        <f>community_projects!B1348</f>
        <v>Regio U16</v>
      </c>
      <c r="C1348" t="str">
        <f>community_projects!C1348</f>
        <v>Soest</v>
      </c>
      <c r="D1348" t="str" cm="1">
        <f t="array" ref="D1348">INDEX(municipalities!B:B, MATCH(EC_projects!C1348,municipalities!C:C,0),0)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c r="A1349" t="str">
        <f>community_projects!A1349</f>
        <v>Utrecht</v>
      </c>
      <c r="B1349" t="str">
        <f>community_projects!B1349</f>
        <v>Regio U16</v>
      </c>
      <c r="C1349" t="str">
        <f>community_projects!C1349</f>
        <v>Stichtse Vecht</v>
      </c>
      <c r="D1349" t="str" cm="1">
        <f t="array" ref="D1349">INDEX(municipalities!B:B, MATCH(EC_projects!C1349,municipalities!C:C,0),0)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c r="A1350" t="str">
        <f>community_projects!A1350</f>
        <v>Utrecht</v>
      </c>
      <c r="B1350" t="str">
        <f>community_projects!B1350</f>
        <v>Regio U16</v>
      </c>
      <c r="C1350" t="str">
        <f>community_projects!C1350</f>
        <v>Utrecht</v>
      </c>
      <c r="D1350" t="str" cm="1">
        <f t="array" ref="D1350">INDEX(municipalities!B:B, MATCH(EC_projects!C1350,municipalities!C:C,0),0)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c r="A1351" t="str">
        <f>community_projects!A1351</f>
        <v>Utrecht</v>
      </c>
      <c r="B1351" t="str">
        <f>community_projects!B1351</f>
        <v>Regio U16</v>
      </c>
      <c r="C1351" t="str">
        <f>community_projects!C1351</f>
        <v>Wijk bij Duurstede</v>
      </c>
      <c r="D1351" t="str" cm="1">
        <f t="array" ref="D1351">INDEX(municipalities!B:B, MATCH(EC_projects!C1351,municipalities!C:C,0),0)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c r="A1352" t="str">
        <f>community_projects!A1352</f>
        <v>Utrecht</v>
      </c>
      <c r="B1352" t="str">
        <f>community_projects!B1352</f>
        <v>Regio Amersfoort</v>
      </c>
      <c r="C1352" t="str">
        <f>community_projects!C1352</f>
        <v>Woudenberg</v>
      </c>
      <c r="D1352" t="str" cm="1">
        <f t="array" ref="D1352">INDEX(municipalities!B:B, MATCH(EC_projects!C1352,municipalities!C:C,0),0)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c r="A1353" t="str">
        <f>community_projects!A1353</f>
        <v>Zeeland</v>
      </c>
      <c r="B1353" t="str">
        <f>community_projects!B1353</f>
        <v>Zeeland</v>
      </c>
      <c r="C1353" t="str">
        <f>community_projects!C1353</f>
        <v>Noord-Beveland</v>
      </c>
      <c r="D1353" t="str" cm="1">
        <f t="array" ref="D1353">INDEX(municipalities!B:B, MATCH(EC_projects!C1353,municipalities!C:C,0),0)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c r="A1354" t="str">
        <f>community_projects!A1354</f>
        <v>Zeeland</v>
      </c>
      <c r="B1354" t="str">
        <f>community_projects!B1354</f>
        <v>Zeeland</v>
      </c>
      <c r="C1354" t="str">
        <f>community_projects!C1354</f>
        <v>Tholen</v>
      </c>
      <c r="D1354" t="str" cm="1">
        <f t="array" ref="D1354">INDEX(municipalities!B:B, MATCH(EC_projects!C1354,municipalities!C:C,0),0)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c r="A1355" t="str">
        <f>community_projects!A1355</f>
        <v>Zeeland</v>
      </c>
      <c r="B1355" t="str">
        <f>community_projects!B1355</f>
        <v>Zeeland</v>
      </c>
      <c r="C1355" t="str">
        <f>community_projects!C1355</f>
        <v>Vlissingen</v>
      </c>
      <c r="D1355" t="str" cm="1">
        <f t="array" ref="D1355">INDEX(municipalities!B:B, MATCH(EC_projects!C1355,municipalities!C:C,0),0)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c r="A1356" t="str">
        <f>community_projects!A1356</f>
        <v>Zuid-Holland</v>
      </c>
      <c r="B1356" t="str">
        <f>community_projects!B1356</f>
        <v>Regio Rotterdam-Den Haag</v>
      </c>
      <c r="C1356" t="str">
        <f>community_projects!C1356</f>
        <v>Delft</v>
      </c>
      <c r="D1356" t="str" cm="1">
        <f t="array" ref="D1356">INDEX(municipalities!B:B, MATCH(EC_projects!C1356,municipalities!C:C,0),0)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c r="A1357" t="str">
        <f>community_projects!A1357</f>
        <v>Zuid-Holland</v>
      </c>
      <c r="B1357" t="str">
        <f>community_projects!B1357</f>
        <v>Regio Rotterdam-Den Haag</v>
      </c>
      <c r="C1357" t="str">
        <f>community_projects!C1357</f>
        <v>Delft</v>
      </c>
      <c r="D1357" t="str" cm="1">
        <f t="array" ref="D1357">INDEX(municipalities!B:B, MATCH(EC_projects!C1357,municipalities!C:C,0),0)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c r="A1358" t="str">
        <f>community_projects!A1358</f>
        <v>Zuid-Holland</v>
      </c>
      <c r="B1358" t="str">
        <f>community_projects!B1358</f>
        <v>Regio Rotterdam-Den Haag</v>
      </c>
      <c r="C1358" t="str">
        <f>community_projects!C1358</f>
        <v>Delft</v>
      </c>
      <c r="D1358" t="str" cm="1">
        <f t="array" ref="D1358">INDEX(municipalities!B:B, MATCH(EC_projects!C1358,municipalities!C:C,0),0)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c r="A1359" t="str">
        <f>community_projects!A1359</f>
        <v>Zuid-Holland</v>
      </c>
      <c r="B1359" t="str">
        <f>community_projects!B1359</f>
        <v>Regio Rotterdam-Den Haag</v>
      </c>
      <c r="C1359" t="str">
        <f>community_projects!C1359</f>
        <v>Delft</v>
      </c>
      <c r="D1359" t="str" cm="1">
        <f t="array" ref="D1359">INDEX(municipalities!B:B, MATCH(EC_projects!C1359,municipalities!C:C,0),0)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c r="A1360" t="str">
        <f>community_projects!A1360</f>
        <v>Zuid-Holland</v>
      </c>
      <c r="B1360" t="str">
        <f>community_projects!B1360</f>
        <v>Regio Rotterdam-Den Haag</v>
      </c>
      <c r="C1360" t="str">
        <f>community_projects!C1360</f>
        <v>'s-Gravenhage</v>
      </c>
      <c r="D1360" t="str" cm="1">
        <f t="array" ref="D1360">INDEX(municipalities!B:B, MATCH(EC_projects!C1360,municipalities!C:C,0),0)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c r="A1361" t="str">
        <f>community_projects!A1361</f>
        <v>Zuid-Holland</v>
      </c>
      <c r="B1361" t="str">
        <f>community_projects!B1361</f>
        <v>Regio Rotterdam-Den Haag</v>
      </c>
      <c r="C1361" t="str">
        <f>community_projects!C1361</f>
        <v>'s-Gravenhage</v>
      </c>
      <c r="D1361" t="str" cm="1">
        <f t="array" ref="D1361">INDEX(municipalities!B:B, MATCH(EC_projects!C1361,municipalities!C:C,0),0)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c r="A1362" t="str">
        <f>community_projects!A1362</f>
        <v>Zuid-Holland</v>
      </c>
      <c r="B1362" t="str">
        <f>community_projects!B1362</f>
        <v>Regio Rotterdam-Den Haag</v>
      </c>
      <c r="C1362" t="str">
        <f>community_projects!C1362</f>
        <v>'s-Gravenhage</v>
      </c>
      <c r="D1362" t="str" cm="1">
        <f t="array" ref="D1362">INDEX(municipalities!B:B, MATCH(EC_projects!C1362,municipalities!C:C,0),0)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c r="A1363" t="str">
        <f>community_projects!A1363</f>
        <v>Zuid-Holland</v>
      </c>
      <c r="B1363" t="str">
        <f>community_projects!B1363</f>
        <v>Regio Rotterdam-Den Haag</v>
      </c>
      <c r="C1363" t="str">
        <f>community_projects!C1363</f>
        <v>'s-Gravenhage</v>
      </c>
      <c r="D1363" t="str" cm="1">
        <f t="array" ref="D1363">INDEX(municipalities!B:B, MATCH(EC_projects!C1363,municipalities!C:C,0),0)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c r="A1364" t="str">
        <f>community_projects!A1364</f>
        <v>Zuid-Holland</v>
      </c>
      <c r="B1364" t="str">
        <f>community_projects!B1364</f>
        <v>Holland Rijnland</v>
      </c>
      <c r="C1364" t="str">
        <f>community_projects!C1364</f>
        <v>Kaag en Braassem</v>
      </c>
      <c r="D1364" t="str" cm="1">
        <f t="array" ref="D1364">INDEX(municipalities!B:B, MATCH(EC_projects!C1364,municipalities!C:C,0),0)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c r="A1365" t="str">
        <f>community_projects!A1365</f>
        <v>Zuid-Holland</v>
      </c>
      <c r="B1365" t="str">
        <f>community_projects!B1365</f>
        <v>Midden-Holland</v>
      </c>
      <c r="C1365" t="str">
        <f>community_projects!C1365</f>
        <v>Krimpenerwaard</v>
      </c>
      <c r="D1365" t="str" cm="1">
        <f t="array" ref="D1365">INDEX(municipalities!B:B, MATCH(EC_projects!C1365,municipalities!C:C,0),0)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c r="A1366" t="str">
        <f>community_projects!A1366</f>
        <v>Zuid-Holland</v>
      </c>
      <c r="B1366" t="str">
        <f>community_projects!B1366</f>
        <v>Holland Rijnland</v>
      </c>
      <c r="C1366" t="str">
        <f>community_projects!C1366</f>
        <v>Leiden</v>
      </c>
      <c r="D1366" t="str" cm="1">
        <f t="array" ref="D1366">INDEX(municipalities!B:B, MATCH(EC_projects!C1366,municipalities!C:C,0),0)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c r="A1367" t="str">
        <f>community_projects!A1367</f>
        <v>Zuid-Holland</v>
      </c>
      <c r="B1367" t="str">
        <f>community_projects!B1367</f>
        <v>Holland Rijnland</v>
      </c>
      <c r="C1367" t="str">
        <f>community_projects!C1367</f>
        <v>Leiden</v>
      </c>
      <c r="D1367" t="str" cm="1">
        <f t="array" ref="D1367">INDEX(municipalities!B:B, MATCH(EC_projects!C1367,municipalities!C:C,0),0)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c r="A1368" t="str">
        <f>community_projects!A1368</f>
        <v>Zuid-Holland</v>
      </c>
      <c r="B1368" t="str">
        <f>community_projects!B1368</f>
        <v>Holland Rijnland</v>
      </c>
      <c r="C1368" t="str">
        <f>community_projects!C1368</f>
        <v>Leiderdorp</v>
      </c>
      <c r="D1368" t="str" cm="1">
        <f t="array" ref="D1368">INDEX(municipalities!B:B, MATCH(EC_projects!C1368,municipalities!C:C,0),0)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c r="A1369" t="str">
        <f>community_projects!A1369</f>
        <v>Zuid-Holland</v>
      </c>
      <c r="B1369" t="str">
        <f>community_projects!B1369</f>
        <v>Regio Rotterdam-Den Haag</v>
      </c>
      <c r="C1369" t="str">
        <f>community_projects!C1369</f>
        <v>Leidschendam-Voorburg</v>
      </c>
      <c r="D1369" t="str" cm="1">
        <f t="array" ref="D1369">INDEX(municipalities!B:B, MATCH(EC_projects!C1369,municipalities!C:C,0),0)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c r="A1370" t="str">
        <f>community_projects!A1370</f>
        <v>Zuid-Holland</v>
      </c>
      <c r="B1370" t="str">
        <f>community_projects!B1370</f>
        <v>Alblasserwaard</v>
      </c>
      <c r="C1370" t="str">
        <f>community_projects!C1370</f>
        <v>Molenlanden</v>
      </c>
      <c r="D1370" t="str" cm="1">
        <f t="array" ref="D1370">INDEX(municipalities!B:B, MATCH(EC_projects!C1370,municipalities!C:C,0),0)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c r="A1371" t="str">
        <f>community_projects!A1371</f>
        <v>Zuid-Holland</v>
      </c>
      <c r="B1371" t="str">
        <f>community_projects!B1371</f>
        <v>Alblasserwaard</v>
      </c>
      <c r="C1371" t="str">
        <f>community_projects!C1371</f>
        <v>Molenlanden</v>
      </c>
      <c r="D1371" t="str" cm="1">
        <f t="array" ref="D1371">INDEX(municipalities!B:B, MATCH(EC_projects!C1371,municipalities!C:C,0),0)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c r="A1372" t="str">
        <f>community_projects!A1372</f>
        <v>Zuid-Holland</v>
      </c>
      <c r="B1372" t="str">
        <f>community_projects!B1372</f>
        <v>Alblasserwaard</v>
      </c>
      <c r="C1372" t="str">
        <f>community_projects!C1372</f>
        <v>Molenlanden</v>
      </c>
      <c r="D1372" t="str" cm="1">
        <f t="array" ref="D1372">INDEX(municipalities!B:B, MATCH(EC_projects!C1372,municipalities!C:C,0),0)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c r="A1373" t="str">
        <f>community_projects!A1373</f>
        <v>Zuid-Holland</v>
      </c>
      <c r="B1373" t="str">
        <f>community_projects!B1373</f>
        <v>Holland Rijnland</v>
      </c>
      <c r="C1373" t="str">
        <f>community_projects!C1373</f>
        <v>Nieuwkoop</v>
      </c>
      <c r="D1373" t="str" cm="1">
        <f t="array" ref="D1373">INDEX(municipalities!B:B, MATCH(EC_projects!C1373,municipalities!C:C,0),0)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c r="A1374" t="str">
        <f>community_projects!A1374</f>
        <v>Zuid-Holland</v>
      </c>
      <c r="B1374" t="str">
        <f>community_projects!B1374</f>
        <v>Regio Rotterdam-Den Haag</v>
      </c>
      <c r="C1374" t="str">
        <f>community_projects!C1374</f>
        <v>Pijnacker-Nootdorp</v>
      </c>
      <c r="D1374" t="str" cm="1">
        <f t="array" ref="D1374">INDEX(municipalities!B:B, MATCH(EC_projects!C1374,municipalities!C:C,0),0)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c r="A1375" t="str">
        <f>community_projects!A1375</f>
        <v>Zuid-Holland</v>
      </c>
      <c r="B1375" t="str">
        <f>community_projects!B1375</f>
        <v>Regio Rotterdam-Den Haag</v>
      </c>
      <c r="C1375" t="str">
        <f>community_projects!C1375</f>
        <v>Pijnacker-Nootdorp</v>
      </c>
      <c r="D1375" t="str" cm="1">
        <f t="array" ref="D1375">INDEX(municipalities!B:B, MATCH(EC_projects!C1375,municipalities!C:C,0),0)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c r="A1376" t="str">
        <f>community_projects!A1376</f>
        <v>Zuid-Holland</v>
      </c>
      <c r="B1376" t="str">
        <f>community_projects!B1376</f>
        <v>Regio Rotterdam-Den Haag</v>
      </c>
      <c r="C1376" t="str">
        <f>community_projects!C1376</f>
        <v>Ridderkerk</v>
      </c>
      <c r="D1376" t="str" cm="1">
        <f t="array" ref="D1376">INDEX(municipalities!B:B, MATCH(EC_projects!C1376,municipalities!C:C,0),0)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c r="A1377" t="str">
        <f>community_projects!A1377</f>
        <v>Zuid-Holland</v>
      </c>
      <c r="B1377" t="str">
        <f>community_projects!B1377</f>
        <v>Regio Rotterdam-Den Haag</v>
      </c>
      <c r="C1377" t="str">
        <f>community_projects!C1377</f>
        <v>Rijswijk</v>
      </c>
      <c r="D1377" t="str" cm="1">
        <f t="array" ref="D1377">INDEX(municipalities!B:B, MATCH(EC_projects!C1377,municipalities!C:C,0),0)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c r="A1378" t="str">
        <f>community_projects!A1378</f>
        <v>Zuid-Holland</v>
      </c>
      <c r="B1378" t="str">
        <f>community_projects!B1378</f>
        <v>Regio Rotterdam-Den Haag</v>
      </c>
      <c r="C1378" t="str">
        <f>community_projects!C1378</f>
        <v>Rotterdam</v>
      </c>
      <c r="D1378" t="str" cm="1">
        <f t="array" ref="D1378">INDEX(municipalities!B:B, MATCH(EC_projects!C1378,municipalities!C:C,0),0)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c r="A1379" t="str">
        <f>community_projects!A1379</f>
        <v>Zuid-Holland</v>
      </c>
      <c r="B1379" t="str">
        <f>community_projects!B1379</f>
        <v>Regio Rotterdam-Den Haag</v>
      </c>
      <c r="C1379" t="str">
        <f>community_projects!C1379</f>
        <v>Rotterdam</v>
      </c>
      <c r="D1379" t="str" cm="1">
        <f t="array" ref="D1379">INDEX(municipalities!B:B, MATCH(EC_projects!C1379,municipalities!C:C,0),0)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c r="A1380" t="str">
        <f>community_projects!A1380</f>
        <v>Zuid-Holland</v>
      </c>
      <c r="B1380" t="str">
        <f>community_projects!B1380</f>
        <v>Regio Rotterdam-Den Haag</v>
      </c>
      <c r="C1380" t="str">
        <f>community_projects!C1380</f>
        <v>Rotterdam</v>
      </c>
      <c r="D1380" t="str" cm="1">
        <f t="array" ref="D1380">INDEX(municipalities!B:B, MATCH(EC_projects!C1380,municipalities!C:C,0),0)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c r="A1381" t="str">
        <f>community_projects!A1381</f>
        <v>Zuid-Holland</v>
      </c>
      <c r="B1381" t="str">
        <f>community_projects!B1381</f>
        <v>Regio Rotterdam-Den Haag</v>
      </c>
      <c r="C1381" t="str">
        <f>community_projects!C1381</f>
        <v>Rotterdam</v>
      </c>
      <c r="D1381" t="str" cm="1">
        <f t="array" ref="D1381">INDEX(municipalities!B:B, MATCH(EC_projects!C1381,municipalities!C:C,0),0)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c r="A1382" t="str">
        <f>community_projects!A1382</f>
        <v>Zuid-Holland</v>
      </c>
      <c r="B1382" t="str">
        <f>community_projects!B1382</f>
        <v>Regio Rotterdam-Den Haag</v>
      </c>
      <c r="C1382" t="str">
        <f>community_projects!C1382</f>
        <v>Rotterdam</v>
      </c>
      <c r="D1382" t="str" cm="1">
        <f t="array" ref="D1382">INDEX(municipalities!B:B, MATCH(EC_projects!C1382,municipalities!C:C,0),0)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c r="A1383" t="str">
        <f>community_projects!A1383</f>
        <v>Zuid-Holland</v>
      </c>
      <c r="B1383" t="str">
        <f>community_projects!B1383</f>
        <v>Regio Rotterdam-Den Haag</v>
      </c>
      <c r="C1383" t="str">
        <f>community_projects!C1383</f>
        <v>Rotterdam</v>
      </c>
      <c r="D1383" t="str" cm="1">
        <f t="array" ref="D1383">INDEX(municipalities!B:B, MATCH(EC_projects!C1383,municipalities!C:C,0),0)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c r="A1384" t="str">
        <f>community_projects!A1384</f>
        <v>Zuid-Holland</v>
      </c>
      <c r="B1384" t="str">
        <f>community_projects!B1384</f>
        <v>Regio Rotterdam-Den Haag</v>
      </c>
      <c r="C1384" t="str">
        <f>community_projects!C1384</f>
        <v>Rotterdam</v>
      </c>
      <c r="D1384" t="str" cm="1">
        <f t="array" ref="D1384">INDEX(municipalities!B:B, MATCH(EC_projects!C1384,municipalities!C:C,0),0)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c r="A1385" t="str">
        <f>community_projects!A1385</f>
        <v>Zuid-Holland</v>
      </c>
      <c r="B1385" t="str">
        <f>community_projects!B1385</f>
        <v>Regio Rotterdam-Den Haag</v>
      </c>
      <c r="C1385" t="str">
        <f>community_projects!C1385</f>
        <v>Schiedam</v>
      </c>
      <c r="D1385" t="str" cm="1">
        <f t="array" ref="D1385">INDEX(municipalities!B:B, MATCH(EC_projects!C1385,municipalities!C:C,0),0)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c r="A1386" t="str">
        <f>community_projects!A1386</f>
        <v>Zuid-Holland</v>
      </c>
      <c r="B1386" t="str">
        <f>community_projects!B1386</f>
        <v>Regio Rotterdam-Den Haag</v>
      </c>
      <c r="C1386" t="str">
        <f>community_projects!C1386</f>
        <v>Schiedam</v>
      </c>
      <c r="D1386" t="str" cm="1">
        <f t="array" ref="D1386">INDEX(municipalities!B:B, MATCH(EC_projects!C1386,municipalities!C:C,0),0)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c r="A1387" t="str">
        <f>community_projects!A1387</f>
        <v>Zuid-Holland</v>
      </c>
      <c r="B1387" t="str">
        <f>community_projects!B1387</f>
        <v>Regio Rotterdam-Den Haag</v>
      </c>
      <c r="C1387" t="str">
        <f>community_projects!C1387</f>
        <v>Voorne aan Zee</v>
      </c>
      <c r="D1387" t="str" cm="1">
        <f t="array" ref="D1387">INDEX(municipalities!B:B, MATCH(EC_projects!C1387,municipalities!C:C,0),0)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c r="A1388" t="str">
        <f>community_projects!A1388</f>
        <v>Zuid-Holland</v>
      </c>
      <c r="B1388" t="str">
        <f>community_projects!B1388</f>
        <v>Regio Rotterdam-Den Haag</v>
      </c>
      <c r="C1388" t="str">
        <f>community_projects!C1388</f>
        <v>Voorne aan Zee</v>
      </c>
      <c r="D1388" t="str" cm="1">
        <f t="array" ref="D1388">INDEX(municipalities!B:B, MATCH(EC_projects!C1388,municipalities!C:C,0),0)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c r="A1389" t="str">
        <f>community_projects!A1389</f>
        <v>Zuid-Holland</v>
      </c>
      <c r="B1389" t="str">
        <f>community_projects!B1389</f>
        <v>Regio Rotterdam-Den Haag</v>
      </c>
      <c r="C1389" t="str">
        <f>community_projects!C1389</f>
        <v>Zoetermeer</v>
      </c>
      <c r="D1389" t="str" cm="1">
        <f t="array" ref="D1389">INDEX(municipalities!B:B, MATCH(EC_projects!C1389,municipalities!C:C,0),0)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c r="A1390" t="str">
        <f>community_projects!A1390</f>
        <v>Zuid-Holland</v>
      </c>
      <c r="B1390" t="str">
        <f>community_projects!B1390</f>
        <v>Regio Rotterdam-Den Haag</v>
      </c>
      <c r="C1390" t="str">
        <f>community_projects!C1390</f>
        <v>Zoetermeer</v>
      </c>
      <c r="D1390" t="str" cm="1">
        <f t="array" ref="D1390">INDEX(municipalities!B:B, MATCH(EC_projects!C1390,municipalities!C:C,0),0)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c r="A1391" t="str">
        <f>community_projects!A1391</f>
        <v>Zuid-Holland</v>
      </c>
      <c r="B1391" t="str">
        <f>community_projects!B1391</f>
        <v>Holland Rijnland</v>
      </c>
      <c r="C1391" t="str">
        <f>community_projects!C1391</f>
        <v>Zoeterwoude</v>
      </c>
      <c r="D1391" t="str" cm="1">
        <f t="array" ref="D1391">INDEX(municipalities!B:B, MATCH(EC_projects!C1391,municipalities!C:C,0),0)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c r="A1392" t="str">
        <f>community_projects!A1392</f>
        <v>Drenthe</v>
      </c>
      <c r="B1392" t="str">
        <f>community_projects!B1392</f>
        <v>Drenthe</v>
      </c>
      <c r="C1392" t="str">
        <f>community_projects!C1392</f>
        <v>Coevorden</v>
      </c>
      <c r="D1392" t="str" cm="1">
        <f t="array" ref="D1392">INDEX(municipalities!B:B, MATCH(EC_projects!C1392,municipalities!C:C,0),0)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c r="A1393" t="str">
        <f>community_projects!A1393</f>
        <v>Drenthe</v>
      </c>
      <c r="B1393" t="str">
        <f>community_projects!B1393</f>
        <v>Drenthe</v>
      </c>
      <c r="C1393" t="str">
        <f>community_projects!C1393</f>
        <v>Emmen</v>
      </c>
      <c r="D1393" t="str" cm="1">
        <f t="array" ref="D1393">INDEX(municipalities!B:B, MATCH(EC_projects!C1393,municipalities!C:C,0),0)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c r="A1394" t="str">
        <f>community_projects!A1394</f>
        <v>Drenthe</v>
      </c>
      <c r="B1394" t="str">
        <f>community_projects!B1394</f>
        <v>Drenthe</v>
      </c>
      <c r="C1394" t="str">
        <f>community_projects!C1394</f>
        <v>Midden-Drenthe</v>
      </c>
      <c r="D1394" t="str" cm="1">
        <f t="array" ref="D1394">INDEX(municipalities!B:B, MATCH(EC_projects!C1394,municipalities!C:C,0),0)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c r="A1395" t="str">
        <f>community_projects!A1395</f>
        <v>Drenthe</v>
      </c>
      <c r="B1395" t="str">
        <f>community_projects!B1395</f>
        <v>Drenthe</v>
      </c>
      <c r="C1395" t="str">
        <f>community_projects!C1395</f>
        <v>Midden-Drenthe</v>
      </c>
      <c r="D1395" t="str" cm="1">
        <f t="array" ref="D1395">INDEX(municipalities!B:B, MATCH(EC_projects!C1395,municipalities!C:C,0),0)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c r="A1396" t="str">
        <f>community_projects!A1396</f>
        <v>Drenthe</v>
      </c>
      <c r="B1396" t="str">
        <f>community_projects!B1396</f>
        <v>Drenthe</v>
      </c>
      <c r="C1396" t="str">
        <f>community_projects!C1396</f>
        <v>Midden-Drenthe</v>
      </c>
      <c r="D1396" t="str" cm="1">
        <f t="array" ref="D1396">INDEX(municipalities!B:B, MATCH(EC_projects!C1396,municipalities!C:C,0),0)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c r="A1397" t="str">
        <f>community_projects!A1397</f>
        <v>Drenthe</v>
      </c>
      <c r="B1397" t="str">
        <f>community_projects!B1397</f>
        <v>Drenthe</v>
      </c>
      <c r="C1397" t="str">
        <f>community_projects!C1397</f>
        <v>Noordenveld</v>
      </c>
      <c r="D1397" t="str" cm="1">
        <f t="array" ref="D1397">INDEX(municipalities!B:B, MATCH(EC_projects!C1397,municipalities!C:C,0),0)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c r="A1398" t="str">
        <f>community_projects!A1398</f>
        <v>Drenthe</v>
      </c>
      <c r="B1398" t="str">
        <f>community_projects!B1398</f>
        <v>Drenthe</v>
      </c>
      <c r="C1398" t="str">
        <f>community_projects!C1398</f>
        <v>Noordenveld</v>
      </c>
      <c r="D1398" t="str" cm="1">
        <f t="array" ref="D1398">INDEX(municipalities!B:B, MATCH(EC_projects!C1398,municipalities!C:C,0),0)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c r="A1399" t="str">
        <f>community_projects!A1399</f>
        <v>Flevoland</v>
      </c>
      <c r="B1399" t="str">
        <f>community_projects!B1399</f>
        <v>Flevoland</v>
      </c>
      <c r="C1399" t="str">
        <f>community_projects!C1399</f>
        <v>Almere</v>
      </c>
      <c r="D1399" t="str" cm="1">
        <f t="array" ref="D1399">INDEX(municipalities!B:B, MATCH(EC_projects!C1399,municipalities!C:C,0),0)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c r="A1400" t="str">
        <f>community_projects!A1400</f>
        <v>Friesland</v>
      </c>
      <c r="B1400" t="str">
        <f>community_projects!B1400</f>
        <v>Friesland</v>
      </c>
      <c r="C1400" t="str">
        <f>community_projects!C1400</f>
        <v>Ameland</v>
      </c>
      <c r="D1400" t="str" cm="1">
        <f t="array" ref="D1400">INDEX(municipalities!B:B, MATCH(EC_projects!C1400,municipalities!C:C,0),0)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c r="A1401" t="str">
        <f>community_projects!A1401</f>
        <v>Friesland</v>
      </c>
      <c r="B1401" t="str">
        <f>community_projects!B1401</f>
        <v>Friesland</v>
      </c>
      <c r="C1401" t="str">
        <f>community_projects!C1401</f>
        <v>De Fryske Marren</v>
      </c>
      <c r="D1401" t="str" cm="1">
        <f t="array" ref="D1401">INDEX(municipalities!B:B, MATCH(EC_projects!C1401,municipalities!C:C,0),0)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c r="A1402" t="str">
        <f>community_projects!A1402</f>
        <v>Friesland</v>
      </c>
      <c r="B1402" t="str">
        <f>community_projects!B1402</f>
        <v>Friesland</v>
      </c>
      <c r="C1402" t="str">
        <f>community_projects!C1402</f>
        <v>Heerenveen</v>
      </c>
      <c r="D1402" t="str" cm="1">
        <f t="array" ref="D1402">INDEX(municipalities!B:B, MATCH(EC_projects!C1402,municipalities!C:C,0),0)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c r="A1403" t="str">
        <f>community_projects!A1403</f>
        <v>Friesland</v>
      </c>
      <c r="B1403" t="str">
        <f>community_projects!B1403</f>
        <v>Friesland</v>
      </c>
      <c r="C1403" t="str">
        <f>community_projects!C1403</f>
        <v>Heerenveen</v>
      </c>
      <c r="D1403" t="str" cm="1">
        <f t="array" ref="D1403">INDEX(municipalities!B:B, MATCH(EC_projects!C1403,municipalities!C:C,0),0)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c r="A1404" t="str">
        <f>community_projects!A1404</f>
        <v>Friesland</v>
      </c>
      <c r="B1404" t="str">
        <f>community_projects!B1404</f>
        <v>Friesland</v>
      </c>
      <c r="C1404" t="str">
        <f>community_projects!C1404</f>
        <v>Leeuwarden</v>
      </c>
      <c r="D1404" t="str" cm="1">
        <f t="array" ref="D1404">INDEX(municipalities!B:B, MATCH(EC_projects!C1404,municipalities!C:C,0),0)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c r="A1405" t="str">
        <f>community_projects!A1405</f>
        <v>Friesland</v>
      </c>
      <c r="B1405" t="str">
        <f>community_projects!B1405</f>
        <v>Friesland</v>
      </c>
      <c r="C1405" t="str">
        <f>community_projects!C1405</f>
        <v>Leeuwarden</v>
      </c>
      <c r="D1405" t="str" cm="1">
        <f t="array" ref="D1405">INDEX(municipalities!B:B, MATCH(EC_projects!C1405,municipalities!C:C,0),0)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c r="A1406" t="str">
        <f>community_projects!A1406</f>
        <v>Friesland</v>
      </c>
      <c r="B1406" t="str">
        <f>community_projects!B1406</f>
        <v>Friesland</v>
      </c>
      <c r="C1406" t="str">
        <f>community_projects!C1406</f>
        <v>Opsterland</v>
      </c>
      <c r="D1406" t="str" cm="1">
        <f t="array" ref="D1406">INDEX(municipalities!B:B, MATCH(EC_projects!C1406,municipalities!C:C,0),0)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c r="A1407" t="str">
        <f>community_projects!A1407</f>
        <v>Friesland</v>
      </c>
      <c r="B1407" t="str">
        <f>community_projects!B1407</f>
        <v>Friesland</v>
      </c>
      <c r="C1407" t="str">
        <f>community_projects!C1407</f>
        <v>Opsterland</v>
      </c>
      <c r="D1407" t="str" cm="1">
        <f t="array" ref="D1407">INDEX(municipalities!B:B, MATCH(EC_projects!C1407,municipalities!C:C,0),0)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c r="A1408" t="str">
        <f>community_projects!A1408</f>
        <v>Friesland</v>
      </c>
      <c r="B1408" t="str">
        <f>community_projects!B1408</f>
        <v>Friesland</v>
      </c>
      <c r="C1408" t="str">
        <f>community_projects!C1408</f>
        <v>Súdwest-Fryslân</v>
      </c>
      <c r="D1408" t="str" cm="1">
        <f t="array" ref="D1408">INDEX(municipalities!B:B, MATCH(EC_projects!C1408,municipalities!C:C,0),0)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c r="A1409" t="str">
        <f>community_projects!A1409</f>
        <v>Friesland</v>
      </c>
      <c r="B1409" t="str">
        <f>community_projects!B1409</f>
        <v>Friesland</v>
      </c>
      <c r="C1409" t="str">
        <f>community_projects!C1409</f>
        <v>Terschelling</v>
      </c>
      <c r="D1409" t="str" cm="1">
        <f t="array" ref="D1409">INDEX(municipalities!B:B, MATCH(EC_projects!C1409,municipalities!C:C,0),0)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c r="A1410" t="str">
        <f>community_projects!A1410</f>
        <v>Friesland</v>
      </c>
      <c r="B1410" t="str">
        <f>community_projects!B1410</f>
        <v>Friesland</v>
      </c>
      <c r="C1410" t="str">
        <f>community_projects!C1410</f>
        <v>Terschelling</v>
      </c>
      <c r="D1410" t="str" cm="1">
        <f t="array" ref="D1410">INDEX(municipalities!B:B, MATCH(EC_projects!C1410,municipalities!C:C,0),0)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c r="A1411" t="str">
        <f>community_projects!A1411</f>
        <v>Friesland</v>
      </c>
      <c r="B1411" t="str">
        <f>community_projects!B1411</f>
        <v>Friesland</v>
      </c>
      <c r="C1411" t="str">
        <f>community_projects!C1411</f>
        <v>Terschelling</v>
      </c>
      <c r="D1411" t="str" cm="1">
        <f t="array" ref="D1411">INDEX(municipalities!B:B, MATCH(EC_projects!C1411,municipalities!C:C,0),0)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c r="A1412" t="str">
        <f>community_projects!A1412</f>
        <v>Friesland</v>
      </c>
      <c r="B1412" t="str">
        <f>community_projects!B1412</f>
        <v>Friesland</v>
      </c>
      <c r="C1412" t="str">
        <f>community_projects!C1412</f>
        <v>Tytsjerksteradiel</v>
      </c>
      <c r="D1412" t="str" cm="1">
        <f t="array" ref="D1412">INDEX(municipalities!B:B, MATCH(EC_projects!C1412,municipalities!C:C,0),0)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c r="A1413" t="str">
        <f>community_projects!A1413</f>
        <v>Friesland</v>
      </c>
      <c r="B1413" t="str">
        <f>community_projects!B1413</f>
        <v>Friesland</v>
      </c>
      <c r="C1413" t="str">
        <f>community_projects!C1413</f>
        <v>Vlieland</v>
      </c>
      <c r="D1413" t="str" cm="1">
        <f t="array" ref="D1413">INDEX(municipalities!B:B, MATCH(EC_projects!C1413,municipalities!C:C,0),0)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c r="A1414" t="str">
        <f>community_projects!A1414</f>
        <v>Gelderland</v>
      </c>
      <c r="B1414" t="str">
        <f>community_projects!B1414</f>
        <v>Cleantech regio</v>
      </c>
      <c r="C1414" t="str">
        <f>community_projects!C1414</f>
        <v>Brummen</v>
      </c>
      <c r="D1414" t="str" cm="1">
        <f t="array" ref="D1414">INDEX(municipalities!B:B, MATCH(EC_projects!C1414,municipalities!C:C,0),0)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c r="A1415" t="str">
        <f>community_projects!A1415</f>
        <v>Gelderland</v>
      </c>
      <c r="B1415" t="str">
        <f>community_projects!B1415</f>
        <v>Cleantech regio</v>
      </c>
      <c r="C1415" t="str">
        <f>community_projects!C1415</f>
        <v>Brummen</v>
      </c>
      <c r="D1415" t="str" cm="1">
        <f t="array" ref="D1415">INDEX(municipalities!B:B, MATCH(EC_projects!C1415,municipalities!C:C,0),0)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c r="A1416" t="str">
        <f>community_projects!A1416</f>
        <v>Gelderland</v>
      </c>
      <c r="B1416" t="str">
        <f>community_projects!B1416</f>
        <v>Rivierenland</v>
      </c>
      <c r="C1416" t="str">
        <f>community_projects!C1416</f>
        <v>Culemborg</v>
      </c>
      <c r="D1416" t="str" cm="1">
        <f t="array" ref="D1416">INDEX(municipalities!B:B, MATCH(EC_projects!C1416,municipalities!C:C,0),0)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c r="A1417" t="str">
        <f>community_projects!A1417</f>
        <v>Gelderland</v>
      </c>
      <c r="B1417" t="str">
        <f>community_projects!B1417</f>
        <v>Rivierenland</v>
      </c>
      <c r="C1417" t="str">
        <f>community_projects!C1417</f>
        <v>Culemborg</v>
      </c>
      <c r="D1417" t="str" cm="1">
        <f t="array" ref="D1417">INDEX(municipalities!B:B, MATCH(EC_projects!C1417,municipalities!C:C,0),0)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c r="A1418" t="str">
        <f>community_projects!A1418</f>
        <v>Gelderland</v>
      </c>
      <c r="B1418" t="str">
        <f>community_projects!B1418</f>
        <v>Food Valley</v>
      </c>
      <c r="C1418" t="str">
        <f>community_projects!C1418</f>
        <v>Ede</v>
      </c>
      <c r="D1418" t="str" cm="1">
        <f t="array" ref="D1418">INDEX(municipalities!B:B, MATCH(EC_projects!C1418,municipalities!C:C,0),0)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c r="A1419" t="str">
        <f>community_projects!A1419</f>
        <v>Gelderland</v>
      </c>
      <c r="B1419" t="str">
        <f>community_projects!B1419</f>
        <v>Noord-Veluwe</v>
      </c>
      <c r="C1419" t="str">
        <f>community_projects!C1419</f>
        <v>Harderwijk</v>
      </c>
      <c r="D1419" t="str" cm="1">
        <f t="array" ref="D1419">INDEX(municipalities!B:B, MATCH(EC_projects!C1419,municipalities!C:C,0),0)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c r="A1420" t="str">
        <f>community_projects!A1420</f>
        <v>Gelderland</v>
      </c>
      <c r="B1420" t="str">
        <f>community_projects!B1420</f>
        <v>Arnhem/ Nijmegen</v>
      </c>
      <c r="C1420" t="str">
        <f>community_projects!C1420</f>
        <v>Lingewaard</v>
      </c>
      <c r="D1420" t="str" cm="1">
        <f t="array" ref="D1420">INDEX(municipalities!B:B, MATCH(EC_projects!C1420,municipalities!C:C,0),0)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c r="A1421" t="str">
        <f>community_projects!A1421</f>
        <v>Gelderland</v>
      </c>
      <c r="B1421" t="str">
        <f>community_projects!B1421</f>
        <v>Arnhem/ Nijmegen</v>
      </c>
      <c r="C1421" t="str">
        <f>community_projects!C1421</f>
        <v>Nijmegen</v>
      </c>
      <c r="D1421" t="str" cm="1">
        <f t="array" ref="D1421">INDEX(municipalities!B:B, MATCH(EC_projects!C1421,municipalities!C:C,0),0)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c r="A1422" t="str">
        <f>community_projects!A1422</f>
        <v>Gelderland</v>
      </c>
      <c r="B1422" t="str">
        <f>community_projects!B1422</f>
        <v>Achterhoek</v>
      </c>
      <c r="C1422" t="str">
        <f>community_projects!C1422</f>
        <v>Oost Gelre</v>
      </c>
      <c r="D1422" t="str" cm="1">
        <f t="array" ref="D1422">INDEX(municipalities!B:B, MATCH(EC_projects!C1422,municipalities!C:C,0),0)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c r="A1423" t="str">
        <f>community_projects!A1423</f>
        <v>Gelderland</v>
      </c>
      <c r="B1423" t="str">
        <f>community_projects!B1423</f>
        <v>Achterhoek</v>
      </c>
      <c r="C1423" t="str">
        <f>community_projects!C1423</f>
        <v>Oost Gelre</v>
      </c>
      <c r="D1423" t="str" cm="1">
        <f t="array" ref="D1423">INDEX(municipalities!B:B, MATCH(EC_projects!C1423,municipalities!C:C,0),0)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c r="A1424" t="str">
        <f>community_projects!A1424</f>
        <v>Gelderland</v>
      </c>
      <c r="B1424" t="str">
        <f>community_projects!B1424</f>
        <v>Arnhem/ Nijmegen</v>
      </c>
      <c r="C1424" t="str">
        <f>community_projects!C1424</f>
        <v>Rheden</v>
      </c>
      <c r="D1424" t="str" cm="1">
        <f t="array" ref="D1424">INDEX(municipalities!B:B, MATCH(EC_projects!C1424,municipalities!C:C,0),0)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c r="A1425" t="str">
        <f>community_projects!A1425</f>
        <v>Gelderland</v>
      </c>
      <c r="B1425" t="str">
        <f>community_projects!B1425</f>
        <v>Cleantech regio</v>
      </c>
      <c r="C1425" t="str">
        <f>community_projects!C1425</f>
        <v>Voorst</v>
      </c>
      <c r="D1425" t="str" cm="1">
        <f t="array" ref="D1425">INDEX(municipalities!B:B, MATCH(EC_projects!C1425,municipalities!C:C,0),0)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c r="A1426" t="str">
        <f>community_projects!A1426</f>
        <v>Gelderland</v>
      </c>
      <c r="B1426" t="str">
        <f>community_projects!B1426</f>
        <v>Cleantech regio</v>
      </c>
      <c r="C1426" t="str">
        <f>community_projects!C1426</f>
        <v>Voorst</v>
      </c>
      <c r="D1426" t="str" cm="1">
        <f t="array" ref="D1426">INDEX(municipalities!B:B, MATCH(EC_projects!C1426,municipalities!C:C,0),0)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c r="A1427" t="str">
        <f>community_projects!A1427</f>
        <v>Gelderland</v>
      </c>
      <c r="B1427" t="str">
        <f>community_projects!B1427</f>
        <v>Arnhem/ Nijmegen</v>
      </c>
      <c r="C1427" t="str">
        <f>community_projects!C1427</f>
        <v>Wijchen</v>
      </c>
      <c r="D1427" t="str" cm="1">
        <f t="array" ref="D1427">INDEX(municipalities!B:B, MATCH(EC_projects!C1427,municipalities!C:C,0),0)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c r="A1428" t="str">
        <f>community_projects!A1428</f>
        <v>Gelderland</v>
      </c>
      <c r="B1428" t="str">
        <f>community_projects!B1428</f>
        <v>Cleantech regio</v>
      </c>
      <c r="C1428" t="str">
        <f>community_projects!C1428</f>
        <v>Zutphen</v>
      </c>
      <c r="D1428" t="str" cm="1">
        <f t="array" ref="D1428">INDEX(municipalities!B:B, MATCH(EC_projects!C1428,municipalities!C:C,0),0)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c r="A1429" t="str">
        <f>community_projects!A1429</f>
        <v>Groningen</v>
      </c>
      <c r="B1429" t="str">
        <f>community_projects!B1429</f>
        <v>Groningen</v>
      </c>
      <c r="C1429" t="str">
        <f>community_projects!C1429</f>
        <v>Eemsdelta</v>
      </c>
      <c r="D1429" t="str" cm="1">
        <f t="array" ref="D1429">INDEX(municipalities!B:B, MATCH(EC_projects!C1429,municipalities!C:C,0),0)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c r="A1430" t="str">
        <f>community_projects!A1430</f>
        <v>Groningen</v>
      </c>
      <c r="B1430" t="str">
        <f>community_projects!B1430</f>
        <v>Groningen</v>
      </c>
      <c r="C1430" t="str">
        <f>community_projects!C1430</f>
        <v>Groningen</v>
      </c>
      <c r="D1430" t="str" cm="1">
        <f t="array" ref="D1430">INDEX(municipalities!B:B, MATCH(EC_projects!C1430,municipalities!C:C,0),0)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c r="A1431" t="str">
        <f>community_projects!A1431</f>
        <v>Groningen</v>
      </c>
      <c r="B1431" t="str">
        <f>community_projects!B1431</f>
        <v>Groningen</v>
      </c>
      <c r="C1431" t="str">
        <f>community_projects!C1431</f>
        <v>Groningen</v>
      </c>
      <c r="D1431" t="str" cm="1">
        <f t="array" ref="D1431">INDEX(municipalities!B:B, MATCH(EC_projects!C1431,municipalities!C:C,0),0)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c r="A1432" t="str">
        <f>community_projects!A1432</f>
        <v>Groningen</v>
      </c>
      <c r="B1432" t="str">
        <f>community_projects!B1432</f>
        <v>Groningen</v>
      </c>
      <c r="C1432" t="str">
        <f>community_projects!C1432</f>
        <v>Groningen</v>
      </c>
      <c r="D1432" t="str" cm="1">
        <f t="array" ref="D1432">INDEX(municipalities!B:B, MATCH(EC_projects!C1432,municipalities!C:C,0),0)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c r="A1433" t="str">
        <f>community_projects!A1433</f>
        <v>Groningen</v>
      </c>
      <c r="B1433" t="str">
        <f>community_projects!B1433</f>
        <v>Groningen</v>
      </c>
      <c r="C1433" t="str">
        <f>community_projects!C1433</f>
        <v>Groningen</v>
      </c>
      <c r="D1433" t="str" cm="1">
        <f t="array" ref="D1433">INDEX(municipalities!B:B, MATCH(EC_projects!C1433,municipalities!C:C,0),0)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c r="A1434" t="str">
        <f>community_projects!A1434</f>
        <v>Groningen</v>
      </c>
      <c r="B1434" t="str">
        <f>community_projects!B1434</f>
        <v>Groningen</v>
      </c>
      <c r="C1434" t="str">
        <f>community_projects!C1434</f>
        <v>Eemsdelta</v>
      </c>
      <c r="D1434" t="str" cm="1">
        <f t="array" ref="D1434">INDEX(municipalities!B:B, MATCH(EC_projects!C1434,municipalities!C:C,0),0)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c r="A1435" t="str">
        <f>community_projects!A1435</f>
        <v>Groningen</v>
      </c>
      <c r="B1435" t="str">
        <f>community_projects!B1435</f>
        <v>Groningen</v>
      </c>
      <c r="C1435" t="str">
        <f>community_projects!C1435</f>
        <v>Midden-Groningen</v>
      </c>
      <c r="D1435" t="str" cm="1">
        <f t="array" ref="D1435">INDEX(municipalities!B:B, MATCH(EC_projects!C1435,municipalities!C:C,0),0)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c r="A1436" t="str">
        <f>community_projects!A1436</f>
        <v>Groningen</v>
      </c>
      <c r="B1436" t="str">
        <f>community_projects!B1436</f>
        <v>Groningen</v>
      </c>
      <c r="C1436" t="str">
        <f>community_projects!C1436</f>
        <v>Midden-Groningen</v>
      </c>
      <c r="D1436" t="str" cm="1">
        <f t="array" ref="D1436">INDEX(municipalities!B:B, MATCH(EC_projects!C1436,municipalities!C:C,0),0)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c r="A1437" t="str">
        <f>community_projects!A1437</f>
        <v>Groningen</v>
      </c>
      <c r="B1437" t="str">
        <f>community_projects!B1437</f>
        <v>Groningen</v>
      </c>
      <c r="C1437" t="str">
        <f>community_projects!C1437</f>
        <v>Midden-Groningen</v>
      </c>
      <c r="D1437" t="str" cm="1">
        <f t="array" ref="D1437">INDEX(municipalities!B:B, MATCH(EC_projects!C1437,municipalities!C:C,0),0)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c r="A1438" t="str">
        <f>community_projects!A1438</f>
        <v>Groningen</v>
      </c>
      <c r="B1438" t="str">
        <f>community_projects!B1438</f>
        <v>Groningen</v>
      </c>
      <c r="C1438" t="str">
        <f>community_projects!C1438</f>
        <v>Midden-Groningen</v>
      </c>
      <c r="D1438" t="str" cm="1">
        <f t="array" ref="D1438">INDEX(municipalities!B:B, MATCH(EC_projects!C1438,municipalities!C:C,0),0)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c r="A1439" t="str">
        <f>community_projects!A1439</f>
        <v>Groningen</v>
      </c>
      <c r="B1439" t="str">
        <f>community_projects!B1439</f>
        <v>Groningen</v>
      </c>
      <c r="C1439" t="str">
        <f>community_projects!C1439</f>
        <v>Midden-Groningen</v>
      </c>
      <c r="D1439" t="str" cm="1">
        <f t="array" ref="D1439">INDEX(municipalities!B:B, MATCH(EC_projects!C1439,municipalities!C:C,0),0)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c r="A1440" t="str">
        <f>community_projects!A1440</f>
        <v>Groningen</v>
      </c>
      <c r="B1440" t="str">
        <f>community_projects!B1440</f>
        <v>Groningen</v>
      </c>
      <c r="C1440" t="str">
        <f>community_projects!C1440</f>
        <v>Midden-Groningen</v>
      </c>
      <c r="D1440" t="str" cm="1">
        <f t="array" ref="D1440">INDEX(municipalities!B:B, MATCH(EC_projects!C1440,municipalities!C:C,0),0)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c r="A1441" t="str">
        <f>community_projects!A1441</f>
        <v>Groningen</v>
      </c>
      <c r="B1441" t="str">
        <f>community_projects!B1441</f>
        <v>Groningen</v>
      </c>
      <c r="C1441" t="str">
        <f>community_projects!C1441</f>
        <v>Pekela</v>
      </c>
      <c r="D1441" t="str" cm="1">
        <f t="array" ref="D1441">INDEX(municipalities!B:B, MATCH(EC_projects!C1441,municipalities!C:C,0),0)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c r="A1442" t="str">
        <f>community_projects!A1442</f>
        <v>Groningen</v>
      </c>
      <c r="B1442" t="str">
        <f>community_projects!B1442</f>
        <v>Groningen</v>
      </c>
      <c r="C1442" t="str">
        <f>community_projects!C1442</f>
        <v>Pekela</v>
      </c>
      <c r="D1442" t="str" cm="1">
        <f t="array" ref="D1442">INDEX(municipalities!B:B, MATCH(EC_projects!C1442,municipalities!C:C,0),0)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c r="A1443" t="str">
        <f>community_projects!A1443</f>
        <v>Groningen</v>
      </c>
      <c r="B1443" t="str">
        <f>community_projects!B1443</f>
        <v>Groningen</v>
      </c>
      <c r="C1443" t="str">
        <f>community_projects!C1443</f>
        <v>Westerkwartier</v>
      </c>
      <c r="D1443" t="str" cm="1">
        <f t="array" ref="D1443">INDEX(municipalities!B:B, MATCH(EC_projects!C1443,municipalities!C:C,0),0)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c r="A1444" t="str">
        <f>community_projects!A1444</f>
        <v>Limburg</v>
      </c>
      <c r="B1444" t="str">
        <f>community_projects!B1444</f>
        <v>Noord en Midden Limburg</v>
      </c>
      <c r="C1444" t="str">
        <f>community_projects!C1444</f>
        <v>Beesel</v>
      </c>
      <c r="D1444" t="str" cm="1">
        <f t="array" ref="D1444">INDEX(municipalities!B:B, MATCH(EC_projects!C1444,municipalities!C:C,0),0)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c r="A1445" t="str">
        <f>community_projects!A1445</f>
        <v>Limburg</v>
      </c>
      <c r="B1445" t="str">
        <f>community_projects!B1445</f>
        <v>Noord en Midden Limburg</v>
      </c>
      <c r="C1445" t="str">
        <f>community_projects!C1445</f>
        <v>Horst aan de Maas</v>
      </c>
      <c r="D1445" t="str" cm="1">
        <f t="array" ref="D1445">INDEX(municipalities!B:B, MATCH(EC_projects!C1445,municipalities!C:C,0),0)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c r="A1446" t="str">
        <f>community_projects!A1446</f>
        <v>Limburg</v>
      </c>
      <c r="B1446" t="str">
        <f>community_projects!B1446</f>
        <v>Noord en Midden Limburg</v>
      </c>
      <c r="C1446" t="str">
        <f>community_projects!C1446</f>
        <v>Weert</v>
      </c>
      <c r="D1446" t="str" cm="1">
        <f t="array" ref="D1446">INDEX(municipalities!B:B, MATCH(EC_projects!C1446,municipalities!C:C,0),0)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c r="A1447" t="str">
        <f>community_projects!A1447</f>
        <v>Noord-Brabant</v>
      </c>
      <c r="B1447" t="str">
        <f>community_projects!B1447</f>
        <v>Metropoolregio Eindhoven</v>
      </c>
      <c r="C1447" t="str">
        <f>community_projects!C1447</f>
        <v>Boekel</v>
      </c>
      <c r="D1447" t="str" cm="1">
        <f t="array" ref="D1447">INDEX(municipalities!B:B, MATCH(EC_projects!C1447,municipalities!C:C,0),0)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c r="A1448" t="str">
        <f>community_projects!A1448</f>
        <v>Noord-Brabant</v>
      </c>
      <c r="B1448" t="str">
        <f>community_projects!B1448</f>
        <v>West Brabant</v>
      </c>
      <c r="C1448" t="str">
        <f>community_projects!C1448</f>
        <v>Breda</v>
      </c>
      <c r="D1448" t="str" cm="1">
        <f t="array" ref="D1448">INDEX(municipalities!B:B, MATCH(EC_projects!C1448,municipalities!C:C,0),0)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c r="A1449" t="str">
        <f>community_projects!A1449</f>
        <v>Noord-Brabant</v>
      </c>
      <c r="B1449" t="str">
        <f>community_projects!B1449</f>
        <v>Metropoolregio Eindhoven</v>
      </c>
      <c r="C1449" t="str">
        <f>community_projects!C1449</f>
        <v>Deurne</v>
      </c>
      <c r="D1449" t="str" cm="1">
        <f t="array" ref="D1449">INDEX(municipalities!B:B, MATCH(EC_projects!C1449,municipalities!C:C,0),0)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c r="A1450" t="str">
        <f>community_projects!A1450</f>
        <v>Noord-Brabant</v>
      </c>
      <c r="B1450" t="str">
        <f>community_projects!B1450</f>
        <v>Hart van Brabant</v>
      </c>
      <c r="C1450" t="str">
        <f>community_projects!C1450</f>
        <v>Dongen</v>
      </c>
      <c r="D1450" t="str" cm="1">
        <f t="array" ref="D1450">INDEX(municipalities!B:B, MATCH(EC_projects!C1450,municipalities!C:C,0),0)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c r="A1451" t="str">
        <f>community_projects!A1451</f>
        <v>Noord-Brabant</v>
      </c>
      <c r="B1451" t="str">
        <f>community_projects!B1451</f>
        <v>Metropoolregio Eindhoven</v>
      </c>
      <c r="C1451" t="str">
        <f>community_projects!C1451</f>
        <v>Eindhoven</v>
      </c>
      <c r="D1451" t="str" cm="1">
        <f t="array" ref="D1451">INDEX(municipalities!B:B, MATCH(EC_projects!C1451,municipalities!C:C,0),0)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c r="A1452" t="str">
        <f>community_projects!A1452</f>
        <v>Noord-Brabant</v>
      </c>
      <c r="B1452" t="str">
        <f>community_projects!B1452</f>
        <v>West Brabant</v>
      </c>
      <c r="C1452" t="str">
        <f>community_projects!C1452</f>
        <v>Etten-Leur</v>
      </c>
      <c r="D1452" t="str" cm="1">
        <f t="array" ref="D1452">INDEX(municipalities!B:B, MATCH(EC_projects!C1452,municipalities!C:C,0),0)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c r="A1453" t="str">
        <f>community_projects!A1453</f>
        <v>Noord-Brabant</v>
      </c>
      <c r="B1453" t="str">
        <f>community_projects!B1453</f>
        <v>West Brabant</v>
      </c>
      <c r="C1453" t="str">
        <f>community_projects!C1453</f>
        <v>Etten-Leur</v>
      </c>
      <c r="D1453" t="str" cm="1">
        <f t="array" ref="D1453">INDEX(municipalities!B:B, MATCH(EC_projects!C1453,municipalities!C:C,0),0)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c r="A1454" t="str">
        <f>community_projects!A1454</f>
        <v>Noord-Brabant</v>
      </c>
      <c r="B1454" t="str">
        <f>community_projects!B1454</f>
        <v>Metropoolregio Eindhoven</v>
      </c>
      <c r="C1454" t="str">
        <f>community_projects!C1454</f>
        <v>Heusden</v>
      </c>
      <c r="D1454" t="str" cm="1">
        <f t="array" ref="D1454">INDEX(municipalities!B:B, MATCH(EC_projects!C1454,municipalities!C:C,0),0)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c r="A1455" t="str">
        <f>community_projects!A1455</f>
        <v>Noord-Brabant</v>
      </c>
      <c r="B1455" t="str">
        <f>community_projects!B1455</f>
        <v>Hart van Brabant</v>
      </c>
      <c r="C1455" t="str">
        <f>community_projects!C1455</f>
        <v>Loon op Zand</v>
      </c>
      <c r="D1455" t="str" cm="1">
        <f t="array" ref="D1455">INDEX(municipalities!B:B, MATCH(EC_projects!C1455,municipalities!C:C,0),0)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c r="A1456" t="str">
        <f>community_projects!A1456</f>
        <v>Noord-Brabant</v>
      </c>
      <c r="B1456" t="str">
        <f>community_projects!B1456</f>
        <v>Noord-oost Brabant</v>
      </c>
      <c r="C1456" t="str">
        <f>community_projects!C1456</f>
        <v>Meierijstad</v>
      </c>
      <c r="D1456" t="str" cm="1">
        <f t="array" ref="D1456">INDEX(municipalities!B:B, MATCH(EC_projects!C1456,municipalities!C:C,0),0)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c r="A1457" t="str">
        <f>community_projects!A1457</f>
        <v>Noord-Brabant</v>
      </c>
      <c r="B1457" t="str">
        <f>community_projects!B1457</f>
        <v>Noord-oost Brabant</v>
      </c>
      <c r="C1457" t="str">
        <f>community_projects!C1457</f>
        <v>Vught</v>
      </c>
      <c r="D1457" t="str" cm="1">
        <f t="array" ref="D1457">INDEX(municipalities!B:B, MATCH(EC_projects!C1457,municipalities!C:C,0),0)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c r="A1458" t="str">
        <f>community_projects!A1458</f>
        <v>Noord-Brabant</v>
      </c>
      <c r="B1458" t="str">
        <f>community_projects!B1458</f>
        <v>Metropoolregio Eindhoven</v>
      </c>
      <c r="C1458" t="str">
        <f>community_projects!C1458</f>
        <v>Waalre</v>
      </c>
      <c r="D1458" t="str" cm="1">
        <f t="array" ref="D1458">INDEX(municipalities!B:B, MATCH(EC_projects!C1458,municipalities!C:C,0),0)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c r="A1459" t="str">
        <f>community_projects!A1459</f>
        <v>Noord-Brabant</v>
      </c>
      <c r="B1459" t="str">
        <f>community_projects!B1459</f>
        <v>Hart van Brabant</v>
      </c>
      <c r="C1459" t="str">
        <f>community_projects!C1459</f>
        <v>Waalwijk</v>
      </c>
      <c r="D1459" t="str" cm="1">
        <f t="array" ref="D1459">INDEX(municipalities!B:B, MATCH(EC_projects!C1459,municipalities!C:C,0),0)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c r="A1460" t="str">
        <f>community_projects!A1460</f>
        <v>Noord-Holland</v>
      </c>
      <c r="B1460" t="str">
        <f>community_projects!B1460</f>
        <v>Noord-Holland Noord</v>
      </c>
      <c r="C1460" t="str">
        <f>community_projects!C1460</f>
        <v>Alkmaar</v>
      </c>
      <c r="D1460" t="str" cm="1">
        <f t="array" ref="D1460">INDEX(municipalities!B:B, MATCH(EC_projects!C1460,municipalities!C:C,0),0)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c r="A1461" t="str">
        <f>community_projects!A1461</f>
        <v>Noord-Holland</v>
      </c>
      <c r="B1461" t="str">
        <f>community_projects!B1461</f>
        <v>Noord-Holland Noord</v>
      </c>
      <c r="C1461" t="str">
        <f>community_projects!C1461</f>
        <v>Bergen (NH.)</v>
      </c>
      <c r="D1461" t="str" cm="1">
        <f t="array" ref="D1461">INDEX(municipalities!B:B, MATCH(EC_projects!C1461,municipalities!C:C,0),0)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c r="A1462" t="str">
        <f>community_projects!A1462</f>
        <v>Noord-Holland</v>
      </c>
      <c r="B1462" t="str">
        <f>community_projects!B1462</f>
        <v>Noord-Holland Noord</v>
      </c>
      <c r="C1462" t="str">
        <f>community_projects!C1462</f>
        <v>Bergen (NH.)</v>
      </c>
      <c r="D1462" t="str" cm="1">
        <f t="array" ref="D1462">INDEX(municipalities!B:B, MATCH(EC_projects!C1462,municipalities!C:C,0),0)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c r="A1463" t="str">
        <f>community_projects!A1463</f>
        <v>Noord-Holland</v>
      </c>
      <c r="B1463" t="str">
        <f>community_projects!B1463</f>
        <v>Noord-Holland Zuid</v>
      </c>
      <c r="C1463" t="str">
        <f>community_projects!C1463</f>
        <v>Haarlemmermeer</v>
      </c>
      <c r="D1463" t="str" cm="1">
        <f t="array" ref="D1463">INDEX(municipalities!B:B, MATCH(EC_projects!C1463,municipalities!C:C,0),0)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c r="A1464" t="str">
        <f>community_projects!A1464</f>
        <v>Noord-Holland</v>
      </c>
      <c r="B1464" t="str">
        <f>community_projects!B1464</f>
        <v>Noord-Holland Noord</v>
      </c>
      <c r="C1464" t="str">
        <f>community_projects!C1464</f>
        <v>Schagen</v>
      </c>
      <c r="D1464" t="str" cm="1">
        <f t="array" ref="D1464">INDEX(municipalities!B:B, MATCH(EC_projects!C1464,municipalities!C:C,0),0)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c r="A1465" t="str">
        <f>community_projects!A1465</f>
        <v>Noord-Holland</v>
      </c>
      <c r="B1465" t="str">
        <f>community_projects!B1465</f>
        <v>Noord-Holland Noord</v>
      </c>
      <c r="C1465" t="str">
        <f>community_projects!C1465</f>
        <v>Texel</v>
      </c>
      <c r="D1465" t="str" cm="1">
        <f t="array" ref="D1465">INDEX(municipalities!B:B, MATCH(EC_projects!C1465,municipalities!C:C,0),0)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c r="A1466" t="str">
        <f>community_projects!A1466</f>
        <v>Overijssel</v>
      </c>
      <c r="B1466" t="str">
        <f>community_projects!B1466</f>
        <v>West-Overijssel</v>
      </c>
      <c r="C1466" t="str">
        <f>community_projects!C1466</f>
        <v>Deventer</v>
      </c>
      <c r="D1466" t="str" cm="1">
        <f t="array" ref="D1466">INDEX(municipalities!B:B, MATCH(EC_projects!C1466,municipalities!C:C,0),0)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c r="A1467" t="str">
        <f>community_projects!A1467</f>
        <v>Overijssel</v>
      </c>
      <c r="B1467" t="str">
        <f>community_projects!B1467</f>
        <v>West-Overijssel</v>
      </c>
      <c r="C1467" t="str">
        <f>community_projects!C1467</f>
        <v>Deventer</v>
      </c>
      <c r="D1467" t="str" cm="1">
        <f t="array" ref="D1467">INDEX(municipalities!B:B, MATCH(EC_projects!C1467,municipalities!C:C,0),0)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c r="A1468" t="str">
        <f>community_projects!A1468</f>
        <v>Overijssel</v>
      </c>
      <c r="B1468" t="str">
        <f>community_projects!B1468</f>
        <v>West-Overijssel</v>
      </c>
      <c r="C1468" t="str">
        <f>community_projects!C1468</f>
        <v>Deventer</v>
      </c>
      <c r="D1468" t="str" cm="1">
        <f t="array" ref="D1468">INDEX(municipalities!B:B, MATCH(EC_projects!C1468,municipalities!C:C,0),0)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c r="A1469" t="str">
        <f>community_projects!A1469</f>
        <v>Overijssel</v>
      </c>
      <c r="B1469" t="str">
        <f>community_projects!B1469</f>
        <v>Twente</v>
      </c>
      <c r="C1469" t="str">
        <f>community_projects!C1469</f>
        <v>Enschede</v>
      </c>
      <c r="D1469" t="str" cm="1">
        <f t="array" ref="D1469">INDEX(municipalities!B:B, MATCH(EC_projects!C1469,municipalities!C:C,0),0)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c r="A1470" t="str">
        <f>community_projects!A1470</f>
        <v>Overijssel</v>
      </c>
      <c r="B1470" t="str">
        <f>community_projects!B1470</f>
        <v>Twente</v>
      </c>
      <c r="C1470" t="str">
        <f>community_projects!C1470</f>
        <v>Enschede</v>
      </c>
      <c r="D1470" t="str" cm="1">
        <f t="array" ref="D1470">INDEX(municipalities!B:B, MATCH(EC_projects!C1470,municipalities!C:C,0),0)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c r="A1471" t="str">
        <f>community_projects!A1471</f>
        <v>Overijssel</v>
      </c>
      <c r="B1471" t="str">
        <f>community_projects!B1471</f>
        <v>Twente</v>
      </c>
      <c r="C1471" t="str">
        <f>community_projects!C1471</f>
        <v>Enschede</v>
      </c>
      <c r="D1471" t="str" cm="1">
        <f t="array" ref="D1471">INDEX(municipalities!B:B, MATCH(EC_projects!C1471,municipalities!C:C,0),0)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c r="A1472" t="str">
        <f>community_projects!A1472</f>
        <v>Overijssel</v>
      </c>
      <c r="B1472" t="str">
        <f>community_projects!B1472</f>
        <v>Twente</v>
      </c>
      <c r="C1472" t="str">
        <f>community_projects!C1472</f>
        <v>Haaksbergen</v>
      </c>
      <c r="D1472" t="str" cm="1">
        <f t="array" ref="D1472">INDEX(municipalities!B:B, MATCH(EC_projects!C1472,municipalities!C:C,0),0)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c r="A1473" t="str">
        <f>community_projects!A1473</f>
        <v>Overijssel</v>
      </c>
      <c r="B1473" t="str">
        <f>community_projects!B1473</f>
        <v>West-Overijssel</v>
      </c>
      <c r="C1473" t="str">
        <f>community_projects!C1473</f>
        <v>Hardenberg</v>
      </c>
      <c r="D1473" t="str" cm="1">
        <f t="array" ref="D1473">INDEX(municipalities!B:B, MATCH(EC_projects!C1473,municipalities!C:C,0),0)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c r="A1474" t="str">
        <f>community_projects!A1474</f>
        <v>Overijssel</v>
      </c>
      <c r="B1474" t="str">
        <f>community_projects!B1474</f>
        <v>Twente</v>
      </c>
      <c r="C1474" t="str">
        <f>community_projects!C1474</f>
        <v>Hof van Twente</v>
      </c>
      <c r="D1474" t="str" cm="1">
        <f t="array" ref="D1474">INDEX(municipalities!B:B, MATCH(EC_projects!C1474,municipalities!C:C,0),0)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c r="A1475" t="str">
        <f>community_projects!A1475</f>
        <v>Overijssel</v>
      </c>
      <c r="B1475" t="str">
        <f>community_projects!B1475</f>
        <v>Twente</v>
      </c>
      <c r="C1475" t="str">
        <f>community_projects!C1475</f>
        <v>Hof van Twente</v>
      </c>
      <c r="D1475" t="str" cm="1">
        <f t="array" ref="D1475">INDEX(municipalities!B:B, MATCH(EC_projects!C1475,municipalities!C:C,0),0)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c r="A1476" t="str">
        <f>community_projects!A1476</f>
        <v>Overijssel</v>
      </c>
      <c r="B1476" t="str">
        <f>community_projects!B1476</f>
        <v>West-Overijssel</v>
      </c>
      <c r="C1476" t="str">
        <f>community_projects!C1476</f>
        <v>Olst-Wijhe</v>
      </c>
      <c r="D1476" t="str" cm="1">
        <f t="array" ref="D1476">INDEX(municipalities!B:B, MATCH(EC_projects!C1476,municipalities!C:C,0),0)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c r="A1477" t="str">
        <f>community_projects!A1477</f>
        <v>Overijssel</v>
      </c>
      <c r="B1477" t="str">
        <f>community_projects!B1477</f>
        <v>West-Overijssel</v>
      </c>
      <c r="C1477" t="str">
        <f>community_projects!C1477</f>
        <v>Raalte</v>
      </c>
      <c r="D1477" t="str" cm="1">
        <f t="array" ref="D1477">INDEX(municipalities!B:B, MATCH(EC_projects!C1477,municipalities!C:C,0),0)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c r="A1478" t="str">
        <f>community_projects!A1478</f>
        <v>Overijssel</v>
      </c>
      <c r="B1478" t="str">
        <f>community_projects!B1478</f>
        <v>West-Overijssel</v>
      </c>
      <c r="C1478" t="str">
        <f>community_projects!C1478</f>
        <v>Raalte</v>
      </c>
      <c r="D1478" t="str" cm="1">
        <f t="array" ref="D1478">INDEX(municipalities!B:B, MATCH(EC_projects!C1478,municipalities!C:C,0),0)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c r="A1479" t="str">
        <f>community_projects!A1479</f>
        <v>Overijssel</v>
      </c>
      <c r="B1479" t="str">
        <f>community_projects!B1479</f>
        <v>West-Overijssel</v>
      </c>
      <c r="C1479" t="str">
        <f>community_projects!C1479</f>
        <v>Raalte</v>
      </c>
      <c r="D1479" t="str" cm="1">
        <f t="array" ref="D1479">INDEX(municipalities!B:B, MATCH(EC_projects!C1479,municipalities!C:C,0),0)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c r="A1480" t="str">
        <f>community_projects!A1480</f>
        <v>Overijssel</v>
      </c>
      <c r="B1480" t="str">
        <f>community_projects!B1480</f>
        <v>West-Overijssel</v>
      </c>
      <c r="C1480" t="str">
        <f>community_projects!C1480</f>
        <v>Steenwijkerland</v>
      </c>
      <c r="D1480" t="str" cm="1">
        <f t="array" ref="D1480">INDEX(municipalities!B:B, MATCH(EC_projects!C1480,municipalities!C:C,0),0)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c r="A1481" t="str">
        <f>community_projects!A1481</f>
        <v>Overijssel</v>
      </c>
      <c r="B1481" t="str">
        <f>community_projects!B1481</f>
        <v>Twente</v>
      </c>
      <c r="C1481" t="str">
        <f>community_projects!C1481</f>
        <v>Wierden</v>
      </c>
      <c r="D1481" t="str" cm="1">
        <f t="array" ref="D1481">INDEX(municipalities!B:B, MATCH(EC_projects!C1481,municipalities!C:C,0),0)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c r="A1482" t="str">
        <f>community_projects!A1482</f>
        <v>Overijssel</v>
      </c>
      <c r="B1482" t="str">
        <f>community_projects!B1482</f>
        <v>Twente</v>
      </c>
      <c r="C1482" t="str">
        <f>community_projects!C1482</f>
        <v>Wierden</v>
      </c>
      <c r="D1482" t="str" cm="1">
        <f t="array" ref="D1482">INDEX(municipalities!B:B, MATCH(EC_projects!C1482,municipalities!C:C,0),0)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c r="A1483" t="str">
        <f>community_projects!A1483</f>
        <v>Overijssel</v>
      </c>
      <c r="B1483" t="str">
        <f>community_projects!B1483</f>
        <v>West-Overijssel</v>
      </c>
      <c r="C1483" t="str">
        <f>community_projects!C1483</f>
        <v>Zwolle</v>
      </c>
      <c r="D1483" t="str" cm="1">
        <f t="array" ref="D1483">INDEX(municipalities!B:B, MATCH(EC_projects!C1483,municipalities!C:C,0),0)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c r="A1484" t="str">
        <f>community_projects!A1484</f>
        <v>Overijssel</v>
      </c>
      <c r="B1484" t="str">
        <f>community_projects!B1484</f>
        <v>West-Overijssel</v>
      </c>
      <c r="C1484" t="str">
        <f>community_projects!C1484</f>
        <v>Zwolle</v>
      </c>
      <c r="D1484" t="str" cm="1">
        <f t="array" ref="D1484">INDEX(municipalities!B:B, MATCH(EC_projects!C1484,municipalities!C:C,0),0)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c r="A1485" t="str">
        <f>community_projects!A1485</f>
        <v>Utrecht</v>
      </c>
      <c r="B1485" t="str">
        <f>community_projects!B1485</f>
        <v>Regio U16</v>
      </c>
      <c r="C1485" t="str">
        <f>community_projects!C1485</f>
        <v>De Bilt</v>
      </c>
      <c r="D1485" t="str" cm="1">
        <f t="array" ref="D1485">INDEX(municipalities!B:B, MATCH(EC_projects!C1485,municipalities!C:C,0),0)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c r="A1486" t="str">
        <f>community_projects!A1486</f>
        <v>Utrecht</v>
      </c>
      <c r="B1486" t="str">
        <f>community_projects!B1486</f>
        <v>Regio U16</v>
      </c>
      <c r="C1486" t="str">
        <f>community_projects!C1486</f>
        <v>Nieuwegein</v>
      </c>
      <c r="D1486" t="str" cm="1">
        <f t="array" ref="D1486">INDEX(municipalities!B:B, MATCH(EC_projects!C1486,municipalities!C:C,0),0)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c r="A1487" t="str">
        <f>community_projects!A1487</f>
        <v>Utrecht</v>
      </c>
      <c r="B1487" t="str">
        <f>community_projects!B1487</f>
        <v>Regio U16</v>
      </c>
      <c r="C1487" t="str">
        <f>community_projects!C1487</f>
        <v>Utrecht</v>
      </c>
      <c r="D1487" t="str" cm="1">
        <f t="array" ref="D1487">INDEX(municipalities!B:B, MATCH(EC_projects!C1487,municipalities!C:C,0),0)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c r="A1488" t="str">
        <f>community_projects!A1488</f>
        <v>Utrecht</v>
      </c>
      <c r="B1488" t="str">
        <f>community_projects!B1488</f>
        <v>Regio U16</v>
      </c>
      <c r="C1488" t="str">
        <f>community_projects!C1488</f>
        <v>Wijk bij Duurstede</v>
      </c>
      <c r="D1488" t="str" cm="1">
        <f t="array" ref="D1488">INDEX(municipalities!B:B, MATCH(EC_projects!C1488,municipalities!C:C,0),0)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c r="A1489" t="str">
        <f>community_projects!A1489</f>
        <v>Zeeland</v>
      </c>
      <c r="B1489" t="str">
        <f>community_projects!B1489</f>
        <v>Zeeland</v>
      </c>
      <c r="C1489" t="str">
        <f>community_projects!C1489</f>
        <v>Middelburg</v>
      </c>
      <c r="D1489" t="str" cm="1">
        <f t="array" ref="D1489">INDEX(municipalities!B:B, MATCH(EC_projects!C1489,municipalities!C:C,0),0)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c r="A1490" t="str">
        <f>community_projects!A1490</f>
        <v>Zeeland</v>
      </c>
      <c r="B1490" t="str">
        <f>community_projects!B1490</f>
        <v>Zeeland</v>
      </c>
      <c r="C1490" t="str">
        <f>community_projects!C1490</f>
        <v>Reimerswaal</v>
      </c>
      <c r="D1490" t="str" cm="1">
        <f t="array" ref="D1490">INDEX(municipalities!B:B, MATCH(EC_projects!C1490,municipalities!C:C,0),0)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c r="A1491" t="str">
        <f>community_projects!A1491</f>
        <v>Zeeland</v>
      </c>
      <c r="B1491" t="str">
        <f>community_projects!B1491</f>
        <v>Zeeland</v>
      </c>
      <c r="C1491" t="str">
        <f>community_projects!C1491</f>
        <v>Veere</v>
      </c>
      <c r="D1491" t="str" cm="1">
        <f t="array" ref="D1491">INDEX(municipalities!B:B, MATCH(EC_projects!C1491,municipalities!C:C,0),0)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c r="A1492" t="str">
        <f>community_projects!A1492</f>
        <v>Zuid-Holland</v>
      </c>
      <c r="B1492" t="str">
        <f>community_projects!B1492</f>
        <v>Regio Rotterdam-Den Haag</v>
      </c>
      <c r="C1492" t="str">
        <f>community_projects!C1492</f>
        <v>Albrandswaard</v>
      </c>
      <c r="D1492" t="str" cm="1">
        <f t="array" ref="D1492">INDEX(municipalities!B:B, MATCH(EC_projects!C1492,municipalities!C:C,0),0)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c r="A1493" t="str">
        <f>community_projects!A1493</f>
        <v>Zuid-Holland</v>
      </c>
      <c r="B1493" t="str">
        <f>community_projects!B1493</f>
        <v>Regio Rotterdam-Den Haag</v>
      </c>
      <c r="C1493" t="str">
        <f>community_projects!C1493</f>
        <v>Barendrecht</v>
      </c>
      <c r="D1493" t="str" cm="1">
        <f t="array" ref="D1493">INDEX(municipalities!B:B, MATCH(EC_projects!C1493,municipalities!C:C,0),0)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c r="A1494" t="str">
        <f>community_projects!A1494</f>
        <v>Zuid-Holland</v>
      </c>
      <c r="B1494" t="str">
        <f>community_projects!B1494</f>
        <v>Goeree-Overflakkee</v>
      </c>
      <c r="C1494" t="str">
        <f>community_projects!C1494</f>
        <v>Goeree-Overflakkee</v>
      </c>
      <c r="D1494" t="str" cm="1">
        <f t="array" ref="D1494">INDEX(municipalities!B:B, MATCH(EC_projects!C1494,municipalities!C:C,0),0)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c r="A1495" t="str">
        <f>community_projects!A1495</f>
        <v>Zuid-Holland</v>
      </c>
      <c r="B1495" t="str">
        <f>community_projects!B1495</f>
        <v>Regio Rotterdam-Den Haag</v>
      </c>
      <c r="C1495" t="str">
        <f>community_projects!C1495</f>
        <v>Rotterdam</v>
      </c>
      <c r="D1495" t="str" cm="1">
        <f t="array" ref="D1495">INDEX(municipalities!B:B, MATCH(EC_projects!C1495,municipalities!C:C,0),0)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c r="A1496" t="str">
        <f>community_projects!A1496</f>
        <v>Zuid-Holland</v>
      </c>
      <c r="B1496" t="str">
        <f>community_projects!B1496</f>
        <v>Regio Rotterdam-Den Haag</v>
      </c>
      <c r="C1496" t="str">
        <f>community_projects!C1496</f>
        <v>Rotterdam</v>
      </c>
      <c r="D1496" t="str" cm="1">
        <f t="array" ref="D1496">INDEX(municipalities!B:B, MATCH(EC_projects!C1496,municipalities!C:C,0),0)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c r="A1497" t="str">
        <f>community_projects!A1497</f>
        <v>Zuid-Holland</v>
      </c>
      <c r="B1497" t="str">
        <f>community_projects!B1497</f>
        <v>Regio Rotterdam-Den Haag</v>
      </c>
      <c r="C1497" t="str">
        <f>community_projects!C1497</f>
        <v>Voorne aan Zee</v>
      </c>
      <c r="D1497" t="str" cm="1">
        <f t="array" ref="D1497">INDEX(municipalities!B:B, MATCH(EC_projects!C1497,municipalities!C:C,0),0)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c r="A1498" t="str">
        <f>community_projects!A1498</f>
        <v>Drenthe</v>
      </c>
      <c r="B1498" t="str">
        <f>community_projects!B1498</f>
        <v>Drenthe</v>
      </c>
      <c r="C1498" t="str">
        <f>community_projects!C1498</f>
        <v>Assen</v>
      </c>
      <c r="D1498" t="str" cm="1">
        <f t="array" ref="D1498">INDEX(municipalities!B:B, MATCH(EC_projects!C1498,municipalities!C:C,0),0)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c r="A1499" t="str">
        <f>community_projects!A1499</f>
        <v>Drenthe</v>
      </c>
      <c r="B1499" t="str">
        <f>community_projects!B1499</f>
        <v>Drenthe</v>
      </c>
      <c r="C1499" t="str">
        <f>community_projects!C1499</f>
        <v>Assen</v>
      </c>
      <c r="D1499" t="str" cm="1">
        <f t="array" ref="D1499">INDEX(municipalities!B:B, MATCH(EC_projects!C1499,municipalities!C:C,0),0)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c r="A1500" t="str">
        <f>community_projects!A1500</f>
        <v>Drenthe</v>
      </c>
      <c r="B1500" t="str">
        <f>community_projects!B1500</f>
        <v>Drenthe</v>
      </c>
      <c r="C1500" t="str">
        <f>community_projects!C1500</f>
        <v>Assen</v>
      </c>
      <c r="D1500" t="str" cm="1">
        <f t="array" ref="D1500">INDEX(municipalities!B:B, MATCH(EC_projects!C1500,municipalities!C:C,0),0)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c r="A1501" t="str">
        <f>community_projects!A1501</f>
        <v>Drenthe</v>
      </c>
      <c r="B1501" t="str">
        <f>community_projects!B1501</f>
        <v>Drenthe</v>
      </c>
      <c r="C1501" t="str">
        <f>community_projects!C1501</f>
        <v>Coevorden</v>
      </c>
      <c r="D1501" t="str" cm="1">
        <f t="array" ref="D1501">INDEX(municipalities!B:B, MATCH(EC_projects!C1501,municipalities!C:C,0),0)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c r="A1502" t="str">
        <f>community_projects!A1502</f>
        <v>Drenthe</v>
      </c>
      <c r="B1502" t="str">
        <f>community_projects!B1502</f>
        <v>Drenthe</v>
      </c>
      <c r="C1502" t="str">
        <f>community_projects!C1502</f>
        <v>Emmen</v>
      </c>
      <c r="D1502" t="str" cm="1">
        <f t="array" ref="D1502">INDEX(municipalities!B:B, MATCH(EC_projects!C1502,municipalities!C:C,0),0)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c r="A1503" t="str">
        <f>community_projects!A1503</f>
        <v>Drenthe</v>
      </c>
      <c r="B1503" t="str">
        <f>community_projects!B1503</f>
        <v>Drenthe</v>
      </c>
      <c r="C1503" t="str">
        <f>community_projects!C1503</f>
        <v>Hoogeveen</v>
      </c>
      <c r="D1503" t="str" cm="1">
        <f t="array" ref="D1503">INDEX(municipalities!B:B, MATCH(EC_projects!C1503,municipalities!C:C,0),0)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c r="A1504" t="str">
        <f>community_projects!A1504</f>
        <v>Drenthe</v>
      </c>
      <c r="B1504" t="str">
        <f>community_projects!B1504</f>
        <v>Drenthe</v>
      </c>
      <c r="C1504" t="str">
        <f>community_projects!C1504</f>
        <v>Midden-Drenthe</v>
      </c>
      <c r="D1504" t="str" cm="1">
        <f t="array" ref="D1504">INDEX(municipalities!B:B, MATCH(EC_projects!C1504,municipalities!C:C,0),0)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c r="A1505" t="str">
        <f>community_projects!A1505</f>
        <v>Drenthe</v>
      </c>
      <c r="B1505" t="str">
        <f>community_projects!B1505</f>
        <v>Drenthe</v>
      </c>
      <c r="C1505" t="str">
        <f>community_projects!C1505</f>
        <v>Midden-Drenthe</v>
      </c>
      <c r="D1505" t="str" cm="1">
        <f t="array" ref="D1505">INDEX(municipalities!B:B, MATCH(EC_projects!C1505,municipalities!C:C,0),0)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c r="A1506" t="str">
        <f>community_projects!A1506</f>
        <v>Drenthe</v>
      </c>
      <c r="B1506" t="str">
        <f>community_projects!B1506</f>
        <v>Drenthe</v>
      </c>
      <c r="C1506" t="str">
        <f>community_projects!C1506</f>
        <v>Noordenveld</v>
      </c>
      <c r="D1506" t="str" cm="1">
        <f t="array" ref="D1506">INDEX(municipalities!B:B, MATCH(EC_projects!C1506,municipalities!C:C,0),0)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c r="A1507" t="str">
        <f>community_projects!A1507</f>
        <v>Flevoland</v>
      </c>
      <c r="B1507" t="str">
        <f>community_projects!B1507</f>
        <v>Flevoland</v>
      </c>
      <c r="C1507" t="str">
        <f>community_projects!C1507</f>
        <v>Almere</v>
      </c>
      <c r="D1507" t="str" cm="1">
        <f t="array" ref="D1507">INDEX(municipalities!B:B, MATCH(EC_projects!C1507,municipalities!C:C,0),0)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c r="A1508" t="str">
        <f>community_projects!A1508</f>
        <v>Flevoland</v>
      </c>
      <c r="B1508" t="str">
        <f>community_projects!B1508</f>
        <v>Flevoland</v>
      </c>
      <c r="C1508" t="str">
        <f>community_projects!C1508</f>
        <v>Zeewolde</v>
      </c>
      <c r="D1508" t="str" cm="1">
        <f t="array" ref="D1508">INDEX(municipalities!B:B, MATCH(EC_projects!C1508,municipalities!C:C,0),0)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c r="A1509" t="str">
        <f>community_projects!A1509</f>
        <v>Friesland</v>
      </c>
      <c r="B1509" t="str">
        <f>community_projects!B1509</f>
        <v>Friesland</v>
      </c>
      <c r="C1509" t="str">
        <f>community_projects!C1509</f>
        <v>Ameland</v>
      </c>
      <c r="D1509" t="str" cm="1">
        <f t="array" ref="D1509">INDEX(municipalities!B:B, MATCH(EC_projects!C1509,municipalities!C:C,0),0)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c r="A1510" t="str">
        <f>community_projects!A1510</f>
        <v>Friesland</v>
      </c>
      <c r="B1510" t="str">
        <f>community_projects!B1510</f>
        <v>Friesland</v>
      </c>
      <c r="C1510" t="str">
        <f>community_projects!C1510</f>
        <v>Heerenveen</v>
      </c>
      <c r="D1510" t="str" cm="1">
        <f t="array" ref="D1510">INDEX(municipalities!B:B, MATCH(EC_projects!C1510,municipalities!C:C,0),0)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c r="A1511" t="str">
        <f>community_projects!A1511</f>
        <v>Friesland</v>
      </c>
      <c r="B1511" t="str">
        <f>community_projects!B1511</f>
        <v>Friesland</v>
      </c>
      <c r="C1511" t="str">
        <f>community_projects!C1511</f>
        <v>Heerenveen</v>
      </c>
      <c r="D1511" t="str" cm="1">
        <f t="array" ref="D1511">INDEX(municipalities!B:B, MATCH(EC_projects!C1511,municipalities!C:C,0),0)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c r="A1512" t="str">
        <f>community_projects!A1512</f>
        <v>Friesland</v>
      </c>
      <c r="B1512" t="str">
        <f>community_projects!B1512</f>
        <v>Friesland</v>
      </c>
      <c r="C1512" t="str">
        <f>community_projects!C1512</f>
        <v>Heerenveen</v>
      </c>
      <c r="D1512" t="str" cm="1">
        <f t="array" ref="D1512">INDEX(municipalities!B:B, MATCH(EC_projects!C1512,municipalities!C:C,0),0)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c r="A1513" t="str">
        <f>community_projects!A1513</f>
        <v>Friesland</v>
      </c>
      <c r="B1513" t="str">
        <f>community_projects!B1513</f>
        <v>Friesland</v>
      </c>
      <c r="C1513" t="str">
        <f>community_projects!C1513</f>
        <v>Heerenveen</v>
      </c>
      <c r="D1513" t="str" cm="1">
        <f t="array" ref="D1513">INDEX(municipalities!B:B, MATCH(EC_projects!C1513,municipalities!C:C,0),0)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c r="A1514" t="str">
        <f>community_projects!A1514</f>
        <v>Friesland</v>
      </c>
      <c r="B1514" t="str">
        <f>community_projects!B1514</f>
        <v>Friesland</v>
      </c>
      <c r="C1514" t="str">
        <f>community_projects!C1514</f>
        <v>Tytsjerksteradiel</v>
      </c>
      <c r="D1514" t="str" cm="1">
        <f t="array" ref="D1514">INDEX(municipalities!B:B, MATCH(EC_projects!C1514,municipalities!C:C,0),0)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c r="A1515" t="str">
        <f>community_projects!A1515</f>
        <v>Friesland</v>
      </c>
      <c r="B1515" t="str">
        <f>community_projects!B1515</f>
        <v>Friesland</v>
      </c>
      <c r="C1515" t="str">
        <f>community_projects!C1515</f>
        <v>Tytsjerksteradiel</v>
      </c>
      <c r="D1515" t="str" cm="1">
        <f t="array" ref="D1515">INDEX(municipalities!B:B, MATCH(EC_projects!C1515,municipalities!C:C,0),0)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c r="A1516" t="str">
        <f>community_projects!A1516</f>
        <v>Gelderland</v>
      </c>
      <c r="B1516" t="str">
        <f>community_projects!B1516</f>
        <v>Cleantech regio</v>
      </c>
      <c r="C1516" t="str">
        <f>community_projects!C1516</f>
        <v>Apeldoorn</v>
      </c>
      <c r="D1516" t="str" cm="1">
        <f t="array" ref="D1516">INDEX(municipalities!B:B, MATCH(EC_projects!C1516,municipalities!C:C,0),0)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c r="A1517" t="str">
        <f>community_projects!A1517</f>
        <v>Gelderland</v>
      </c>
      <c r="B1517" t="str">
        <f>community_projects!B1517</f>
        <v>Arnhem/ Nijmegen</v>
      </c>
      <c r="C1517" t="str">
        <f>community_projects!C1517</f>
        <v>Arnhem</v>
      </c>
      <c r="D1517" t="str" cm="1">
        <f t="array" ref="D1517">INDEX(municipalities!B:B, MATCH(EC_projects!C1517,municipalities!C:C,0),0)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c r="A1518" t="str">
        <f>community_projects!A1518</f>
        <v>Gelderland</v>
      </c>
      <c r="B1518" t="str">
        <f>community_projects!B1518</f>
        <v>Food Valley</v>
      </c>
      <c r="C1518" t="str">
        <f>community_projects!C1518</f>
        <v>Barneveld</v>
      </c>
      <c r="D1518" t="str" cm="1">
        <f t="array" ref="D1518">INDEX(municipalities!B:B, MATCH(EC_projects!C1518,municipalities!C:C,0),0)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c r="A1519" t="str">
        <f>community_projects!A1519</f>
        <v>Gelderland</v>
      </c>
      <c r="B1519" t="str">
        <f>community_projects!B1519</f>
        <v>Achterhoek</v>
      </c>
      <c r="C1519" t="str">
        <f>community_projects!C1519</f>
        <v>Bronckhorst</v>
      </c>
      <c r="D1519" t="str" cm="1">
        <f t="array" ref="D1519">INDEX(municipalities!B:B, MATCH(EC_projects!C1519,municipalities!C:C,0),0)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c r="A1520" t="str">
        <f>community_projects!A1520</f>
        <v>Gelderland</v>
      </c>
      <c r="B1520" t="str">
        <f>community_projects!B1520</f>
        <v>Achterhoek</v>
      </c>
      <c r="C1520" t="str">
        <f>community_projects!C1520</f>
        <v>Bronckhorst</v>
      </c>
      <c r="D1520" t="str" cm="1">
        <f t="array" ref="D1520">INDEX(municipalities!B:B, MATCH(EC_projects!C1520,municipalities!C:C,0),0)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c r="A1521" t="str">
        <f>community_projects!A1521</f>
        <v>Gelderland</v>
      </c>
      <c r="B1521" t="str">
        <f>community_projects!B1521</f>
        <v>Cleantech regio</v>
      </c>
      <c r="C1521" t="str">
        <f>community_projects!C1521</f>
        <v>Brummen</v>
      </c>
      <c r="D1521" t="str" cm="1">
        <f t="array" ref="D1521">INDEX(municipalities!B:B, MATCH(EC_projects!C1521,municipalities!C:C,0),0)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c r="A1522" t="str">
        <f>community_projects!A1522</f>
        <v>Gelderland</v>
      </c>
      <c r="B1522" t="str">
        <f>community_projects!B1522</f>
        <v>Rivierenland</v>
      </c>
      <c r="C1522" t="str">
        <f>community_projects!C1522</f>
        <v>Buren</v>
      </c>
      <c r="D1522" t="str" cm="1">
        <f t="array" ref="D1522">INDEX(municipalities!B:B, MATCH(EC_projects!C1522,municipalities!C:C,0),0)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c r="A1523" t="str">
        <f>community_projects!A1523</f>
        <v>Gelderland</v>
      </c>
      <c r="B1523" t="str">
        <f>community_projects!B1523</f>
        <v>Rivierenland</v>
      </c>
      <c r="C1523" t="str">
        <f>community_projects!C1523</f>
        <v>Buren</v>
      </c>
      <c r="D1523" t="str" cm="1">
        <f t="array" ref="D1523">INDEX(municipalities!B:B, MATCH(EC_projects!C1523,municipalities!C:C,0),0)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c r="A1524" t="str">
        <f>community_projects!A1524</f>
        <v>Gelderland</v>
      </c>
      <c r="B1524" t="str">
        <f>community_projects!B1524</f>
        <v>Rivierenland</v>
      </c>
      <c r="C1524" t="str">
        <f>community_projects!C1524</f>
        <v>Buren</v>
      </c>
      <c r="D1524" t="str" cm="1">
        <f t="array" ref="D1524">INDEX(municipalities!B:B, MATCH(EC_projects!C1524,municipalities!C:C,0),0)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c r="A1525" t="str">
        <f>community_projects!A1525</f>
        <v>Gelderland</v>
      </c>
      <c r="B1525" t="str">
        <f>community_projects!B1525</f>
        <v>Rivierenland</v>
      </c>
      <c r="C1525" t="str">
        <f>community_projects!C1525</f>
        <v>Buren</v>
      </c>
      <c r="D1525" t="str" cm="1">
        <f t="array" ref="D1525">INDEX(municipalities!B:B, MATCH(EC_projects!C1525,municipalities!C:C,0),0)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c r="A1526" t="str">
        <f>community_projects!A1526</f>
        <v>Gelderland</v>
      </c>
      <c r="B1526" t="str">
        <f>community_projects!B1526</f>
        <v>Rivierenland</v>
      </c>
      <c r="C1526" t="str">
        <f>community_projects!C1526</f>
        <v>Buren</v>
      </c>
      <c r="D1526" t="str" cm="1">
        <f t="array" ref="D1526">INDEX(municipalities!B:B, MATCH(EC_projects!C1526,municipalities!C:C,0),0)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c r="A1527" t="str">
        <f>community_projects!A1527</f>
        <v>Gelderland</v>
      </c>
      <c r="B1527" t="str">
        <f>community_projects!B1527</f>
        <v>Arnhem/ Nijmegen</v>
      </c>
      <c r="C1527" t="str">
        <f>community_projects!C1527</f>
        <v>Duiven</v>
      </c>
      <c r="D1527" t="str" cm="1">
        <f t="array" ref="D1527">INDEX(municipalities!B:B, MATCH(EC_projects!C1527,municipalities!C:C,0),0)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c r="A1528" t="str">
        <f>community_projects!A1528</f>
        <v>Gelderland</v>
      </c>
      <c r="B1528" t="str">
        <f>community_projects!B1528</f>
        <v>Food Valley</v>
      </c>
      <c r="C1528" t="str">
        <f>community_projects!C1528</f>
        <v>Ede</v>
      </c>
      <c r="D1528" t="str" cm="1">
        <f t="array" ref="D1528">INDEX(municipalities!B:B, MATCH(EC_projects!C1528,municipalities!C:C,0),0)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c r="A1529" t="str">
        <f>community_projects!A1529</f>
        <v>Gelderland</v>
      </c>
      <c r="B1529" t="str">
        <f>community_projects!B1529</f>
        <v>Noord-Veluwe</v>
      </c>
      <c r="C1529" t="str">
        <f>community_projects!C1529</f>
        <v>Epe</v>
      </c>
      <c r="D1529" t="str" cm="1">
        <f t="array" ref="D1529">INDEX(municipalities!B:B, MATCH(EC_projects!C1529,municipalities!C:C,0),0)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c r="A1530" t="str">
        <f>community_projects!A1530</f>
        <v>Gelderland</v>
      </c>
      <c r="B1530" t="str">
        <f>community_projects!B1530</f>
        <v>Noord-Veluwe</v>
      </c>
      <c r="C1530" t="str">
        <f>community_projects!C1530</f>
        <v>Harderwijk</v>
      </c>
      <c r="D1530" t="str" cm="1">
        <f t="array" ref="D1530">INDEX(municipalities!B:B, MATCH(EC_projects!C1530,municipalities!C:C,0),0)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c r="A1531" t="str">
        <f>community_projects!A1531</f>
        <v>Gelderland</v>
      </c>
      <c r="B1531" t="str">
        <f>community_projects!B1531</f>
        <v>Noord-Veluwe</v>
      </c>
      <c r="C1531" t="str">
        <f>community_projects!C1531</f>
        <v>Hattem</v>
      </c>
      <c r="D1531" t="str" cm="1">
        <f t="array" ref="D1531">INDEX(municipalities!B:B, MATCH(EC_projects!C1531,municipalities!C:C,0),0)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c r="A1532" t="str">
        <f>community_projects!A1532</f>
        <v>Gelderland</v>
      </c>
      <c r="B1532" t="str">
        <f>community_projects!B1532</f>
        <v>Noord-Veluwe</v>
      </c>
      <c r="C1532" t="str">
        <f>community_projects!C1532</f>
        <v>Hattem</v>
      </c>
      <c r="D1532" t="str" cm="1">
        <f t="array" ref="D1532">INDEX(municipalities!B:B, MATCH(EC_projects!C1532,municipalities!C:C,0),0)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c r="A1533" t="str">
        <f>community_projects!A1533</f>
        <v>Gelderland</v>
      </c>
      <c r="B1533" t="str">
        <f>community_projects!B1533</f>
        <v>Arnhem/ Nijmegen</v>
      </c>
      <c r="C1533" t="str">
        <f>community_projects!C1533</f>
        <v>Heumen</v>
      </c>
      <c r="D1533" t="str" cm="1">
        <f t="array" ref="D1533">INDEX(municipalities!B:B, MATCH(EC_projects!C1533,municipalities!C:C,0),0)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c r="A1534" t="str">
        <f>community_projects!A1534</f>
        <v>Gelderland</v>
      </c>
      <c r="B1534" t="str">
        <f>community_projects!B1534</f>
        <v>Noord-Veluwe</v>
      </c>
      <c r="C1534" t="str">
        <f>community_projects!C1534</f>
        <v>Oldebroek</v>
      </c>
      <c r="D1534" t="str" cm="1">
        <f t="array" ref="D1534">INDEX(municipalities!B:B, MATCH(EC_projects!C1534,municipalities!C:C,0),0)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c r="A1535" t="str">
        <f>community_projects!A1535</f>
        <v>Gelderland</v>
      </c>
      <c r="B1535" t="str">
        <f>community_projects!B1535</f>
        <v>Achterhoek</v>
      </c>
      <c r="C1535" t="str">
        <f>community_projects!C1535</f>
        <v>Oost Gelre</v>
      </c>
      <c r="D1535" t="str" cm="1">
        <f t="array" ref="D1535">INDEX(municipalities!B:B, MATCH(EC_projects!C1535,municipalities!C:C,0),0)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c r="A1536" t="str">
        <f>community_projects!A1536</f>
        <v>Gelderland</v>
      </c>
      <c r="B1536" t="str">
        <f>community_projects!B1536</f>
        <v>Arnhem/ Nijmegen</v>
      </c>
      <c r="C1536" t="str">
        <f>community_projects!C1536</f>
        <v>Overbetuwe</v>
      </c>
      <c r="D1536" t="str" cm="1">
        <f t="array" ref="D1536">INDEX(municipalities!B:B, MATCH(EC_projects!C1536,municipalities!C:C,0),0)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c r="A1537" t="str">
        <f>community_projects!A1537</f>
        <v>Gelderland</v>
      </c>
      <c r="B1537" t="str">
        <f>community_projects!B1537</f>
        <v>Arnhem/ Nijmegen</v>
      </c>
      <c r="C1537" t="str">
        <f>community_projects!C1537</f>
        <v>Wijchen</v>
      </c>
      <c r="D1537" t="str" cm="1">
        <f t="array" ref="D1537">INDEX(municipalities!B:B, MATCH(EC_projects!C1537,municipalities!C:C,0),0)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c r="A1538" t="str">
        <f>community_projects!A1538</f>
        <v>Gelderland</v>
      </c>
      <c r="B1538" t="str">
        <f>community_projects!B1538</f>
        <v>Arnhem/ Nijmegen</v>
      </c>
      <c r="C1538" t="str">
        <f>community_projects!C1538</f>
        <v>Zevenaar</v>
      </c>
      <c r="D1538" t="str" cm="1">
        <f t="array" ref="D1538">INDEX(municipalities!B:B, MATCH(EC_projects!C1538,municipalities!C:C,0),0)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c r="A1539" t="str">
        <f>community_projects!A1539</f>
        <v>Groningen</v>
      </c>
      <c r="B1539" t="str">
        <f>community_projects!B1539</f>
        <v>Groningen</v>
      </c>
      <c r="C1539" t="str">
        <f>community_projects!C1539</f>
        <v>Eemsdelta</v>
      </c>
      <c r="D1539" t="str" cm="1">
        <f t="array" ref="D1539">INDEX(municipalities!B:B, MATCH(EC_projects!C1539,municipalities!C:C,0),0)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c r="A1540" t="str">
        <f>community_projects!A1540</f>
        <v>Groningen</v>
      </c>
      <c r="B1540" t="str">
        <f>community_projects!B1540</f>
        <v>Groningen</v>
      </c>
      <c r="C1540" t="str">
        <f>community_projects!C1540</f>
        <v>Eemsdelta</v>
      </c>
      <c r="D1540" t="str" cm="1">
        <f t="array" ref="D1540">INDEX(municipalities!B:B, MATCH(EC_projects!C1540,municipalities!C:C,0),0)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c r="A1541" t="str">
        <f>community_projects!A1541</f>
        <v>Groningen</v>
      </c>
      <c r="B1541" t="str">
        <f>community_projects!B1541</f>
        <v>Groningen</v>
      </c>
      <c r="C1541" t="str">
        <f>community_projects!C1541</f>
        <v>Groningen</v>
      </c>
      <c r="D1541" t="str" cm="1">
        <f t="array" ref="D1541">INDEX(municipalities!B:B, MATCH(EC_projects!C1541,municipalities!C:C,0),0)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c r="A1542" t="str">
        <f>community_projects!A1542</f>
        <v>Groningen</v>
      </c>
      <c r="B1542" t="str">
        <f>community_projects!B1542</f>
        <v>Groningen</v>
      </c>
      <c r="C1542" t="str">
        <f>community_projects!C1542</f>
        <v>Midden-Groningen</v>
      </c>
      <c r="D1542" t="str" cm="1">
        <f t="array" ref="D1542">INDEX(municipalities!B:B, MATCH(EC_projects!C1542,municipalities!C:C,0),0)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c r="A1543" t="str">
        <f>community_projects!A1543</f>
        <v>Groningen</v>
      </c>
      <c r="B1543" t="str">
        <f>community_projects!B1543</f>
        <v>Groningen</v>
      </c>
      <c r="C1543" t="str">
        <f>community_projects!C1543</f>
        <v>Midden-Groningen</v>
      </c>
      <c r="D1543" t="str" cm="1">
        <f t="array" ref="D1543">INDEX(municipalities!B:B, MATCH(EC_projects!C1543,municipalities!C:C,0),0)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c r="A1544" t="str">
        <f>community_projects!A1544</f>
        <v>Groningen</v>
      </c>
      <c r="B1544" t="str">
        <f>community_projects!B1544</f>
        <v>Groningen</v>
      </c>
      <c r="C1544" t="str">
        <f>community_projects!C1544</f>
        <v>Oldambt</v>
      </c>
      <c r="D1544" t="str" cm="1">
        <f t="array" ref="D1544">INDEX(municipalities!B:B, MATCH(EC_projects!C1544,municipalities!C:C,0),0)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c r="A1545" t="str">
        <f>community_projects!A1545</f>
        <v>Groningen</v>
      </c>
      <c r="B1545" t="str">
        <f>community_projects!B1545</f>
        <v>Groningen</v>
      </c>
      <c r="C1545" t="str">
        <f>community_projects!C1545</f>
        <v>Oldambt</v>
      </c>
      <c r="D1545" t="str" cm="1">
        <f t="array" ref="D1545">INDEX(municipalities!B:B, MATCH(EC_projects!C1545,municipalities!C:C,0),0)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c r="A1546" t="str">
        <f>community_projects!A1546</f>
        <v>Groningen</v>
      </c>
      <c r="B1546" t="str">
        <f>community_projects!B1546</f>
        <v>Groningen</v>
      </c>
      <c r="C1546" t="str">
        <f>community_projects!C1546</f>
        <v>Westerkwartier</v>
      </c>
      <c r="D1546" t="str" cm="1">
        <f t="array" ref="D1546">INDEX(municipalities!B:B, MATCH(EC_projects!C1546,municipalities!C:C,0),0)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c r="A1547" t="str">
        <f>community_projects!A1547</f>
        <v>Limburg</v>
      </c>
      <c r="B1547" t="str">
        <f>community_projects!B1547</f>
        <v>Noord en Midden Limburg</v>
      </c>
      <c r="C1547" t="str">
        <f>community_projects!C1547</f>
        <v>Echt-Susteren</v>
      </c>
      <c r="D1547" t="str" cm="1">
        <f t="array" ref="D1547">INDEX(municipalities!B:B, MATCH(EC_projects!C1547,municipalities!C:C,0),0)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c r="A1548" t="str">
        <f>community_projects!A1548</f>
        <v>Limburg</v>
      </c>
      <c r="B1548" t="str">
        <f>community_projects!B1548</f>
        <v>Noord en Midden Limburg</v>
      </c>
      <c r="C1548" t="str">
        <f>community_projects!C1548</f>
        <v>Echt-Susteren</v>
      </c>
      <c r="D1548" t="str" cm="1">
        <f t="array" ref="D1548">INDEX(municipalities!B:B, MATCH(EC_projects!C1548,municipalities!C:C,0),0)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c r="A1549" t="str">
        <f>community_projects!A1549</f>
        <v>Limburg</v>
      </c>
      <c r="B1549" t="str">
        <f>community_projects!B1549</f>
        <v>Noord en Midden Limburg</v>
      </c>
      <c r="C1549" t="str">
        <f>community_projects!C1549</f>
        <v>Echt-Susteren</v>
      </c>
      <c r="D1549" t="str" cm="1">
        <f t="array" ref="D1549">INDEX(municipalities!B:B, MATCH(EC_projects!C1549,municipalities!C:C,0),0)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c r="A1550" t="str">
        <f>community_projects!A1550</f>
        <v>Limburg</v>
      </c>
      <c r="B1550" t="str">
        <f>community_projects!B1550</f>
        <v>Noord en Midden Limburg</v>
      </c>
      <c r="C1550" t="str">
        <f>community_projects!C1550</f>
        <v>Echt-Susteren</v>
      </c>
      <c r="D1550" t="str" cm="1">
        <f t="array" ref="D1550">INDEX(municipalities!B:B, MATCH(EC_projects!C1550,municipalities!C:C,0),0)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c r="A1551" t="str">
        <f>community_projects!A1551</f>
        <v>Limburg</v>
      </c>
      <c r="B1551" t="str">
        <f>community_projects!B1551</f>
        <v>Noord en Midden Limburg</v>
      </c>
      <c r="C1551" t="str">
        <f>community_projects!C1551</f>
        <v>Echt-Susteren</v>
      </c>
      <c r="D1551" t="str" cm="1">
        <f t="array" ref="D1551">INDEX(municipalities!B:B, MATCH(EC_projects!C1551,municipalities!C:C,0),0)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c r="A1552" t="str">
        <f>community_projects!A1552</f>
        <v>Limburg</v>
      </c>
      <c r="B1552" t="str">
        <f>community_projects!B1552</f>
        <v>Noord en Midden Limburg</v>
      </c>
      <c r="C1552" t="str">
        <f>community_projects!C1552</f>
        <v>Leudal</v>
      </c>
      <c r="D1552" t="str" cm="1">
        <f t="array" ref="D1552">INDEX(municipalities!B:B, MATCH(EC_projects!C1552,municipalities!C:C,0),0)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c r="A1553" t="str">
        <f>community_projects!A1553</f>
        <v>Limburg</v>
      </c>
      <c r="B1553" t="str">
        <f>community_projects!B1553</f>
        <v>Noord en Midden Limburg</v>
      </c>
      <c r="C1553" t="str">
        <f>community_projects!C1553</f>
        <v>Maasgouw</v>
      </c>
      <c r="D1553" t="str" cm="1">
        <f t="array" ref="D1553">INDEX(municipalities!B:B, MATCH(EC_projects!C1553,municipalities!C:C,0),0)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c r="A1554" t="str">
        <f>community_projects!A1554</f>
        <v>Limburg</v>
      </c>
      <c r="B1554" t="str">
        <f>community_projects!B1554</f>
        <v>Zuid-Limburg</v>
      </c>
      <c r="C1554" t="str">
        <f>community_projects!C1554</f>
        <v>Maastricht</v>
      </c>
      <c r="D1554" t="str" cm="1">
        <f t="array" ref="D1554">INDEX(municipalities!B:B, MATCH(EC_projects!C1554,municipalities!C:C,0),0)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c r="A1555" t="str">
        <f>community_projects!A1555</f>
        <v>Limburg</v>
      </c>
      <c r="B1555" t="str">
        <f>community_projects!B1555</f>
        <v>Zuid-Limburg</v>
      </c>
      <c r="C1555" t="str">
        <f>community_projects!C1555</f>
        <v>Maastricht</v>
      </c>
      <c r="D1555" t="str" cm="1">
        <f t="array" ref="D1555">INDEX(municipalities!B:B, MATCH(EC_projects!C1555,municipalities!C:C,0),0)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c r="A1556" t="str">
        <f>community_projects!A1556</f>
        <v>Limburg</v>
      </c>
      <c r="B1556" t="str">
        <f>community_projects!B1556</f>
        <v>Noord en Midden Limburg</v>
      </c>
      <c r="C1556" t="str">
        <f>community_projects!C1556</f>
        <v>Nederweert</v>
      </c>
      <c r="D1556" t="str" cm="1">
        <f t="array" ref="D1556">INDEX(municipalities!B:B, MATCH(EC_projects!C1556,municipalities!C:C,0),0)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c r="A1557" t="str">
        <f>community_projects!A1557</f>
        <v>Limburg</v>
      </c>
      <c r="B1557" t="str">
        <f>community_projects!B1557</f>
        <v>Noord en Midden Limburg</v>
      </c>
      <c r="C1557" t="str">
        <f>community_projects!C1557</f>
        <v>Peel en Maas</v>
      </c>
      <c r="D1557" t="str" cm="1">
        <f t="array" ref="D1557">INDEX(municipalities!B:B, MATCH(EC_projects!C1557,municipalities!C:C,0),0)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c r="A1558" t="str">
        <f>community_projects!A1558</f>
        <v>Limburg</v>
      </c>
      <c r="B1558" t="str">
        <f>community_projects!B1558</f>
        <v>Noord en Midden Limburg</v>
      </c>
      <c r="C1558" t="str">
        <f>community_projects!C1558</f>
        <v>Roerdalen</v>
      </c>
      <c r="D1558" t="str" cm="1">
        <f t="array" ref="D1558">INDEX(municipalities!B:B, MATCH(EC_projects!C1558,municipalities!C:C,0),0)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c r="A1559" t="str">
        <f>community_projects!A1559</f>
        <v>Limburg</v>
      </c>
      <c r="B1559" t="str">
        <f>community_projects!B1559</f>
        <v>Noord en Midden Limburg</v>
      </c>
      <c r="C1559" t="str">
        <f>community_projects!C1559</f>
        <v>Roerdalen</v>
      </c>
      <c r="D1559" t="str" cm="1">
        <f t="array" ref="D1559">INDEX(municipalities!B:B, MATCH(EC_projects!C1559,municipalities!C:C,0),0)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c r="A1560" t="str">
        <f>community_projects!A1560</f>
        <v>Limburg</v>
      </c>
      <c r="B1560" t="str">
        <f>community_projects!B1560</f>
        <v>Noord en Midden Limburg</v>
      </c>
      <c r="C1560" t="str">
        <f>community_projects!C1560</f>
        <v>Roerdalen</v>
      </c>
      <c r="D1560" t="str" cm="1">
        <f t="array" ref="D1560">INDEX(municipalities!B:B, MATCH(EC_projects!C1560,municipalities!C:C,0),0)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c r="A1561" t="str">
        <f>community_projects!A1561</f>
        <v>Noord-Brabant</v>
      </c>
      <c r="B1561" t="str">
        <f>community_projects!B1561</f>
        <v>Noord-oost Brabant</v>
      </c>
      <c r="C1561" t="str">
        <f>community_projects!C1561</f>
        <v>Bernheze</v>
      </c>
      <c r="D1561" t="str" cm="1">
        <f t="array" ref="D1561">INDEX(municipalities!B:B, MATCH(EC_projects!C1561,municipalities!C:C,0),0)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c r="A1562" t="str">
        <f>community_projects!A1562</f>
        <v>Noord-Brabant</v>
      </c>
      <c r="B1562" t="str">
        <f>community_projects!B1562</f>
        <v>Noord-oost Brabant</v>
      </c>
      <c r="C1562" t="str">
        <f>community_projects!C1562</f>
        <v>Boxtel</v>
      </c>
      <c r="D1562" t="str" cm="1">
        <f t="array" ref="D1562">INDEX(municipalities!B:B, MATCH(EC_projects!C1562,municipalities!C:C,0),0)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c r="A1563" t="str">
        <f>community_projects!A1563</f>
        <v>Noord-Brabant</v>
      </c>
      <c r="B1563" t="str">
        <f>community_projects!B1563</f>
        <v>West Brabant</v>
      </c>
      <c r="C1563" t="str">
        <f>community_projects!C1563</f>
        <v>Breda</v>
      </c>
      <c r="D1563" t="str" cm="1">
        <f t="array" ref="D1563">INDEX(municipalities!B:B, MATCH(EC_projects!C1563,municipalities!C:C,0),0)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c r="A1564" t="str">
        <f>community_projects!A1564</f>
        <v>Noord-Brabant</v>
      </c>
      <c r="B1564" t="str">
        <f>community_projects!B1564</f>
        <v>Metropoolregio Eindhoven</v>
      </c>
      <c r="C1564" t="str">
        <f>community_projects!C1564</f>
        <v>Cranendonck</v>
      </c>
      <c r="D1564" t="str" cm="1">
        <f t="array" ref="D1564">INDEX(municipalities!B:B, MATCH(EC_projects!C1564,municipalities!C:C,0),0)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c r="A1565" t="str">
        <f>community_projects!A1565</f>
        <v>Noord-Brabant</v>
      </c>
      <c r="B1565" t="str">
        <f>community_projects!B1565</f>
        <v>Metropoolregio Eindhoven</v>
      </c>
      <c r="C1565" t="str">
        <f>community_projects!C1565</f>
        <v>Cranendonck</v>
      </c>
      <c r="D1565" t="str" cm="1">
        <f t="array" ref="D1565">INDEX(municipalities!B:B, MATCH(EC_projects!C1565,municipalities!C:C,0),0)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c r="A1566" t="str">
        <f>community_projects!A1566</f>
        <v>Noord-Brabant</v>
      </c>
      <c r="B1566" t="str">
        <f>community_projects!B1566</f>
        <v>West Brabant</v>
      </c>
      <c r="C1566" t="str">
        <f>community_projects!C1566</f>
        <v>Drimmelen</v>
      </c>
      <c r="D1566" t="str" cm="1">
        <f t="array" ref="D1566">INDEX(municipalities!B:B, MATCH(EC_projects!C1566,municipalities!C:C,0),0)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c r="A1567" t="str">
        <f>community_projects!A1567</f>
        <v>Noord-Brabant</v>
      </c>
      <c r="B1567" t="str">
        <f>community_projects!B1567</f>
        <v>Metropoolregio Eindhoven</v>
      </c>
      <c r="C1567" t="str">
        <f>community_projects!C1567</f>
        <v>Eersel</v>
      </c>
      <c r="D1567" t="str" cm="1">
        <f t="array" ref="D1567">INDEX(municipalities!B:B, MATCH(EC_projects!C1567,municipalities!C:C,0),0)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c r="A1568" t="str">
        <f>community_projects!A1568</f>
        <v>Noord-Brabant</v>
      </c>
      <c r="B1568" t="str">
        <f>community_projects!B1568</f>
        <v>Metropoolregio Eindhoven</v>
      </c>
      <c r="C1568" t="str">
        <f>community_projects!C1568</f>
        <v>Geldrop-Mierlo</v>
      </c>
      <c r="D1568" t="str" cm="1">
        <f t="array" ref="D1568">INDEX(municipalities!B:B, MATCH(EC_projects!C1568,municipalities!C:C,0),0)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c r="A1569" t="str">
        <f>community_projects!A1569</f>
        <v>Noord-Brabant</v>
      </c>
      <c r="B1569" t="str">
        <f>community_projects!B1569</f>
        <v>Hart van Brabant</v>
      </c>
      <c r="C1569" t="str">
        <f>community_projects!C1569</f>
        <v>Heusden</v>
      </c>
      <c r="D1569" t="str" cm="1">
        <f t="array" ref="D1569">INDEX(municipalities!B:B, MATCH(EC_projects!C1569,municipalities!C:C,0),0)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c r="A1570" t="str">
        <f>community_projects!A1570</f>
        <v>Noord-Brabant</v>
      </c>
      <c r="B1570" t="str">
        <f>community_projects!B1570</f>
        <v>Hart van Brabant</v>
      </c>
      <c r="C1570" t="str">
        <f>community_projects!C1570</f>
        <v>Heusden</v>
      </c>
      <c r="D1570" t="str" cm="1">
        <f t="array" ref="D1570">INDEX(municipalities!B:B, MATCH(EC_projects!C1570,municipalities!C:C,0),0)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c r="A1571" t="str">
        <f>community_projects!A1571</f>
        <v>Noord-Brabant</v>
      </c>
      <c r="B1571" t="str">
        <f>community_projects!B1571</f>
        <v>Metropoolregio Eindhoven</v>
      </c>
      <c r="C1571" t="str">
        <f>community_projects!C1571</f>
        <v>Laarbeek</v>
      </c>
      <c r="D1571" t="str" cm="1">
        <f t="array" ref="D1571">INDEX(municipalities!B:B, MATCH(EC_projects!C1571,municipalities!C:C,0),0)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c r="A1572" t="str">
        <f>community_projects!A1572</f>
        <v>Noord-Brabant</v>
      </c>
      <c r="B1572" t="str">
        <f>community_projects!B1572</f>
        <v>Noord-oost Brabant</v>
      </c>
      <c r="C1572" t="str">
        <f>community_projects!C1572</f>
        <v>Meierijstad</v>
      </c>
      <c r="D1572" t="str" cm="1">
        <f t="array" ref="D1572">INDEX(municipalities!B:B, MATCH(EC_projects!C1572,municipalities!C:C,0),0)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c r="A1573" t="str">
        <f>community_projects!A1573</f>
        <v>Noord-Brabant</v>
      </c>
      <c r="B1573" t="str">
        <f>community_projects!B1573</f>
        <v>Metropoolregio Eindhoven</v>
      </c>
      <c r="C1573" t="str">
        <f>community_projects!C1573</f>
        <v>Oirschot</v>
      </c>
      <c r="D1573" t="str" cm="1">
        <f t="array" ref="D1573">INDEX(municipalities!B:B, MATCH(EC_projects!C1573,municipalities!C:C,0),0)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c r="A1574" t="str">
        <f>community_projects!A1574</f>
        <v>Noord-Brabant</v>
      </c>
      <c r="B1574" t="str">
        <f>community_projects!B1574</f>
        <v>West Brabant</v>
      </c>
      <c r="C1574" t="str">
        <f>community_projects!C1574</f>
        <v>Oosterhout</v>
      </c>
      <c r="D1574" t="str" cm="1">
        <f t="array" ref="D1574">INDEX(municipalities!B:B, MATCH(EC_projects!C1574,municipalities!C:C,0),0)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c r="A1575" t="str">
        <f>community_projects!A1575</f>
        <v>Noord-Brabant</v>
      </c>
      <c r="B1575" t="str">
        <f>community_projects!B1575</f>
        <v>Metropoolregio Eindhoven</v>
      </c>
      <c r="C1575" t="str">
        <f>community_projects!C1575</f>
        <v>Reusel-De Mierden</v>
      </c>
      <c r="D1575" t="str" cm="1">
        <f t="array" ref="D1575">INDEX(municipalities!B:B, MATCH(EC_projects!C1575,municipalities!C:C,0),0)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c r="A1576" t="str">
        <f>community_projects!A1576</f>
        <v>Noord-Brabant</v>
      </c>
      <c r="B1576" t="str">
        <f>community_projects!B1576</f>
        <v>Noord-oost Brabant</v>
      </c>
      <c r="C1576" t="str">
        <f>community_projects!C1576</f>
        <v>'s-Hertogenbosch</v>
      </c>
      <c r="D1576" t="str" cm="1">
        <f t="array" ref="D1576">INDEX(municipalities!B:B, MATCH(EC_projects!C1576,municipalities!C:C,0),0)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c r="A1577" t="str">
        <f>community_projects!A1577</f>
        <v>Noord-Brabant</v>
      </c>
      <c r="B1577" t="str">
        <f>community_projects!B1577</f>
        <v>Noord-oost Brabant</v>
      </c>
      <c r="C1577" t="str">
        <f>community_projects!C1577</f>
        <v>'s-Hertogenbosch</v>
      </c>
      <c r="D1577" t="str" cm="1">
        <f t="array" ref="D1577">INDEX(municipalities!B:B, MATCH(EC_projects!C1577,municipalities!C:C,0),0)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c r="A1578" t="str">
        <f>community_projects!A1578</f>
        <v>Noord-Brabant</v>
      </c>
      <c r="B1578" t="str">
        <f>community_projects!B1578</f>
        <v>Hart van Brabant</v>
      </c>
      <c r="C1578" t="str">
        <f>community_projects!C1578</f>
        <v>Tilburg</v>
      </c>
      <c r="D1578" t="str" cm="1">
        <f t="array" ref="D1578">INDEX(municipalities!B:B, MATCH(EC_projects!C1578,municipalities!C:C,0),0)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c r="A1579" t="str">
        <f>community_projects!A1579</f>
        <v>Noord-Brabant</v>
      </c>
      <c r="B1579" t="str">
        <f>community_projects!B1579</f>
        <v>Noord-oost Brabant</v>
      </c>
      <c r="C1579" t="str">
        <f>community_projects!C1579</f>
        <v>Vught</v>
      </c>
      <c r="D1579" t="str" cm="1">
        <f t="array" ref="D1579">INDEX(municipalities!B:B, MATCH(EC_projects!C1579,municipalities!C:C,0),0)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c r="A1580" t="str">
        <f>community_projects!A1580</f>
        <v>Noord-Brabant</v>
      </c>
      <c r="B1580" t="str">
        <f>community_projects!B1580</f>
        <v>Hart van Brabant</v>
      </c>
      <c r="C1580" t="str">
        <f>community_projects!C1580</f>
        <v>Waalwijk</v>
      </c>
      <c r="D1580" t="str" cm="1">
        <f t="array" ref="D1580">INDEX(municipalities!B:B, MATCH(EC_projects!C1580,municipalities!C:C,0),0)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c r="A1581" t="str">
        <f>community_projects!A1581</f>
        <v>Noord-Brabant</v>
      </c>
      <c r="B1581" t="str">
        <f>community_projects!B1581</f>
        <v>Hart van Brabant</v>
      </c>
      <c r="C1581" t="str">
        <f>community_projects!C1581</f>
        <v>Waalwijk</v>
      </c>
      <c r="D1581" t="str" cm="1">
        <f t="array" ref="D1581">INDEX(municipalities!B:B, MATCH(EC_projects!C1581,municipalities!C:C,0),0)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c r="A1582" t="str">
        <f>community_projects!A1582</f>
        <v>Noord-Holland</v>
      </c>
      <c r="B1582" t="str">
        <f>community_projects!B1582</f>
        <v>Noord-Holland Zuid</v>
      </c>
      <c r="C1582" t="str">
        <f>community_projects!C1582</f>
        <v>Amsterdam</v>
      </c>
      <c r="D1582" t="str" cm="1">
        <f t="array" ref="D1582">INDEX(municipalities!B:B, MATCH(EC_projects!C1582,municipalities!C:C,0),0)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c r="A1583" t="str">
        <f>community_projects!A1583</f>
        <v>Noord-Holland</v>
      </c>
      <c r="B1583" t="str">
        <f>community_projects!B1583</f>
        <v>Noord-Holland Noord</v>
      </c>
      <c r="C1583" t="str">
        <f>community_projects!C1583</f>
        <v>Bergen (NH.)</v>
      </c>
      <c r="D1583" t="str" cm="1">
        <f t="array" ref="D1583">INDEX(municipalities!B:B, MATCH(EC_projects!C1583,municipalities!C:C,0),0)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c r="A1584" t="str">
        <f>community_projects!A1584</f>
        <v>Noord-Holland</v>
      </c>
      <c r="B1584">
        <f>community_projects!B1584</f>
        <v>0</v>
      </c>
      <c r="C1584" t="str">
        <f>community_projects!C1584</f>
        <v>Beverwijk</v>
      </c>
      <c r="D1584" t="str" cm="1">
        <f t="array" ref="D1584">INDEX(municipalities!B:B, MATCH(EC_projects!C1584,municipalities!C:C,0),0)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c r="A1585" t="str">
        <f>community_projects!A1585</f>
        <v>Noord-Holland</v>
      </c>
      <c r="B1585" t="str">
        <f>community_projects!B1585</f>
        <v>Noord-Holland Noord</v>
      </c>
      <c r="C1585" t="str">
        <f>community_projects!C1585</f>
        <v>Den Helder</v>
      </c>
      <c r="D1585" t="str" cm="1">
        <f t="array" ref="D1585">INDEX(municipalities!B:B, MATCH(EC_projects!C1585,municipalities!C:C,0),0)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c r="A1586" t="str">
        <f>community_projects!A1586</f>
        <v>Noord-Holland</v>
      </c>
      <c r="B1586" t="str">
        <f>community_projects!B1586</f>
        <v>Noord-Holland Noord</v>
      </c>
      <c r="C1586" t="str">
        <f>community_projects!C1586</f>
        <v>Drechterland</v>
      </c>
      <c r="D1586" t="str" cm="1">
        <f t="array" ref="D1586">INDEX(municipalities!B:B, MATCH(EC_projects!C1586,municipalities!C:C,0),0)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c r="A1587" t="str">
        <f>community_projects!A1587</f>
        <v>Noord-Holland</v>
      </c>
      <c r="B1587" t="str">
        <f>community_projects!B1587</f>
        <v>Noord-Holland Zuid</v>
      </c>
      <c r="C1587" t="str">
        <f>community_projects!C1587</f>
        <v>Gooise Meren</v>
      </c>
      <c r="D1587" t="str" cm="1">
        <f t="array" ref="D1587">INDEX(municipalities!B:B, MATCH(EC_projects!C1587,municipalities!C:C,0),0)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c r="A1588" t="str">
        <f>community_projects!A1588</f>
        <v>Noord-Holland</v>
      </c>
      <c r="B1588" t="str">
        <f>community_projects!B1588</f>
        <v>Noord-Holland Noord</v>
      </c>
      <c r="C1588" t="str">
        <f>community_projects!C1588</f>
        <v>Opmeer</v>
      </c>
      <c r="D1588" t="str" cm="1">
        <f t="array" ref="D1588">INDEX(municipalities!B:B, MATCH(EC_projects!C1588,municipalities!C:C,0),0)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c r="A1589" t="str">
        <f>community_projects!A1589</f>
        <v>Noord-Holland</v>
      </c>
      <c r="B1589" t="str">
        <f>community_projects!B1589</f>
        <v>Noord-Holland Noord</v>
      </c>
      <c r="C1589" t="str">
        <f>community_projects!C1589</f>
        <v>Schagen</v>
      </c>
      <c r="D1589" t="str" cm="1">
        <f t="array" ref="D1589">INDEX(municipalities!B:B, MATCH(EC_projects!C1589,municipalities!C:C,0),0)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c r="A1590" t="str">
        <f>community_projects!A1590</f>
        <v>Noord-Holland</v>
      </c>
      <c r="B1590" t="str">
        <f>community_projects!B1590</f>
        <v>Noord-Holland Noord</v>
      </c>
      <c r="C1590" t="str">
        <f>community_projects!C1590</f>
        <v>Uitgeest</v>
      </c>
      <c r="D1590" t="str" cm="1">
        <f t="array" ref="D1590">INDEX(municipalities!B:B, MATCH(EC_projects!C1590,municipalities!C:C,0),0)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c r="A1591" t="str">
        <f>community_projects!A1591</f>
        <v>Noord-Holland</v>
      </c>
      <c r="B1591" t="str">
        <f>community_projects!B1591</f>
        <v>Noord-Holland Noord</v>
      </c>
      <c r="C1591" t="str">
        <f>community_projects!C1591</f>
        <v>Uitgeest</v>
      </c>
      <c r="D1591" t="str" cm="1">
        <f t="array" ref="D1591">INDEX(municipalities!B:B, MATCH(EC_projects!C1591,municipalities!C:C,0),0)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c r="A1592" t="str">
        <f>community_projects!A1592</f>
        <v>Noord-Holland</v>
      </c>
      <c r="B1592" t="str">
        <f>community_projects!B1592</f>
        <v>Noord-Holland Noord</v>
      </c>
      <c r="C1592" t="str">
        <f>community_projects!C1592</f>
        <v>Uitgeest</v>
      </c>
      <c r="D1592" t="str" cm="1">
        <f t="array" ref="D1592">INDEX(municipalities!B:B, MATCH(EC_projects!C1592,municipalities!C:C,0),0)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c r="A1593" t="str">
        <f>community_projects!A1593</f>
        <v>Noord-Holland</v>
      </c>
      <c r="B1593" t="str">
        <f>community_projects!B1593</f>
        <v>Noord-Holland Zuid</v>
      </c>
      <c r="C1593" t="str">
        <f>community_projects!C1593</f>
        <v>Amsterdam</v>
      </c>
      <c r="D1593" t="str" cm="1">
        <f t="array" ref="D1593">INDEX(municipalities!B:B, MATCH(EC_projects!C1593,municipalities!C:C,0),0)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c r="A1594" t="str">
        <f>community_projects!A1594</f>
        <v>Noord-Holland</v>
      </c>
      <c r="B1594" t="str">
        <f>community_projects!B1594</f>
        <v>Noord-Holland Noord</v>
      </c>
      <c r="C1594" t="str">
        <f>community_projects!C1594</f>
        <v>Zaanstad</v>
      </c>
      <c r="D1594" t="str" cm="1">
        <f t="array" ref="D1594">INDEX(municipalities!B:B, MATCH(EC_projects!C1594,municipalities!C:C,0),0)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c r="A1595" t="str">
        <f>community_projects!A1595</f>
        <v>Overijssel</v>
      </c>
      <c r="B1595" t="str">
        <f>community_projects!B1595</f>
        <v>West-Overijssel</v>
      </c>
      <c r="C1595" t="str">
        <f>community_projects!C1595</f>
        <v>Dalfsen</v>
      </c>
      <c r="D1595" t="str" cm="1">
        <f t="array" ref="D1595">INDEX(municipalities!B:B, MATCH(EC_projects!C1595,municipalities!C:C,0),0)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c r="A1596" t="str">
        <f>community_projects!A1596</f>
        <v>Overijssel</v>
      </c>
      <c r="B1596" t="str">
        <f>community_projects!B1596</f>
        <v>West-Overijssel</v>
      </c>
      <c r="C1596" t="str">
        <f>community_projects!C1596</f>
        <v>Deventer</v>
      </c>
      <c r="D1596" t="str" cm="1">
        <f t="array" ref="D1596">INDEX(municipalities!B:B, MATCH(EC_projects!C1596,municipalities!C:C,0),0)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c r="A1597" t="str">
        <f>community_projects!A1597</f>
        <v>Overijssel</v>
      </c>
      <c r="B1597" t="str">
        <f>community_projects!B1597</f>
        <v>Twente</v>
      </c>
      <c r="C1597" t="str">
        <f>community_projects!C1597</f>
        <v>Haaksbergen</v>
      </c>
      <c r="D1597" t="str" cm="1">
        <f t="array" ref="D1597">INDEX(municipalities!B:B, MATCH(EC_projects!C1597,municipalities!C:C,0),0)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c r="A1598" t="str">
        <f>community_projects!A1598</f>
        <v>Overijssel</v>
      </c>
      <c r="B1598" t="str">
        <f>community_projects!B1598</f>
        <v>Twente</v>
      </c>
      <c r="C1598" t="str">
        <f>community_projects!C1598</f>
        <v>Haaksbergen</v>
      </c>
      <c r="D1598" t="str" cm="1">
        <f t="array" ref="D1598">INDEX(municipalities!B:B, MATCH(EC_projects!C1598,municipalities!C:C,0),0)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c r="A1599" t="str">
        <f>community_projects!A1599</f>
        <v>Overijssel</v>
      </c>
      <c r="B1599" t="str">
        <f>community_projects!B1599</f>
        <v>West-Overijssel</v>
      </c>
      <c r="C1599" t="str">
        <f>community_projects!C1599</f>
        <v>Hellendoorn</v>
      </c>
      <c r="D1599" t="str" cm="1">
        <f t="array" ref="D1599">INDEX(municipalities!B:B, MATCH(EC_projects!C1599,municipalities!C:C,0),0)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c r="A1600" t="str">
        <f>community_projects!A1600</f>
        <v>Overijssel</v>
      </c>
      <c r="B1600" t="str">
        <f>community_projects!B1600</f>
        <v>Twente</v>
      </c>
      <c r="C1600" t="str">
        <f>community_projects!C1600</f>
        <v>Hengelo</v>
      </c>
      <c r="D1600" t="str" cm="1">
        <f t="array" ref="D1600">INDEX(municipalities!B:B, MATCH(EC_projects!C1600,municipalities!C:C,0),0)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c r="A1601" t="str">
        <f>community_projects!A1601</f>
        <v>Overijssel</v>
      </c>
      <c r="B1601" t="str">
        <f>community_projects!B1601</f>
        <v>West-Overijssel</v>
      </c>
      <c r="C1601" t="str">
        <f>community_projects!C1601</f>
        <v>Olst-Wijhe</v>
      </c>
      <c r="D1601" t="str" cm="1">
        <f t="array" ref="D1601">INDEX(municipalities!B:B, MATCH(EC_projects!C1601,municipalities!C:C,0),0)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c r="A1602" t="str">
        <f>community_projects!A1602</f>
        <v>Overijssel</v>
      </c>
      <c r="B1602" t="str">
        <f>community_projects!B1602</f>
        <v>West-Overijssel</v>
      </c>
      <c r="C1602" t="str">
        <f>community_projects!C1602</f>
        <v>Raalte</v>
      </c>
      <c r="D1602" t="str" cm="1">
        <f t="array" ref="D1602">INDEX(municipalities!B:B, MATCH(EC_projects!C1602,municipalities!C:C,0),0)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c r="A1603" t="str">
        <f>community_projects!A1603</f>
        <v>Overijssel</v>
      </c>
      <c r="B1603" t="str">
        <f>community_projects!B1603</f>
        <v>West-Overijssel</v>
      </c>
      <c r="C1603" t="str">
        <f>community_projects!C1603</f>
        <v>Raalte</v>
      </c>
      <c r="D1603" t="str" cm="1">
        <f t="array" ref="D1603">INDEX(municipalities!B:B, MATCH(EC_projects!C1603,municipalities!C:C,0),0)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c r="A1604" t="str">
        <f>community_projects!A1604</f>
        <v>Overijssel</v>
      </c>
      <c r="B1604" t="str">
        <f>community_projects!B1604</f>
        <v>West-Overijssel</v>
      </c>
      <c r="C1604" t="str">
        <f>community_projects!C1604</f>
        <v>Steenwijkerland</v>
      </c>
      <c r="D1604" t="str" cm="1">
        <f t="array" ref="D1604">INDEX(municipalities!B:B, MATCH(EC_projects!C1604,municipalities!C:C,0),0)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c r="A1605" t="str">
        <f>community_projects!A1605</f>
        <v>Overijssel</v>
      </c>
      <c r="B1605" t="str">
        <f>community_projects!B1605</f>
        <v>Twente</v>
      </c>
      <c r="C1605" t="str">
        <f>community_projects!C1605</f>
        <v>Wierden</v>
      </c>
      <c r="D1605" t="str" cm="1">
        <f t="array" ref="D1605">INDEX(municipalities!B:B, MATCH(EC_projects!C1605,municipalities!C:C,0),0)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c r="A1606" t="str">
        <f>community_projects!A1606</f>
        <v>Overijssel</v>
      </c>
      <c r="B1606" t="str">
        <f>community_projects!B1606</f>
        <v>Twente</v>
      </c>
      <c r="C1606" t="str">
        <f>community_projects!C1606</f>
        <v>Wierden</v>
      </c>
      <c r="D1606" t="str" cm="1">
        <f t="array" ref="D1606">INDEX(municipalities!B:B, MATCH(EC_projects!C1606,municipalities!C:C,0),0)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c r="A1607" t="str">
        <f>community_projects!A1607</f>
        <v>Overijssel</v>
      </c>
      <c r="B1607" t="str">
        <f>community_projects!B1607</f>
        <v>Twente</v>
      </c>
      <c r="C1607" t="str">
        <f>community_projects!C1607</f>
        <v>Wierden</v>
      </c>
      <c r="D1607" t="str" cm="1">
        <f t="array" ref="D1607">INDEX(municipalities!B:B, MATCH(EC_projects!C1607,municipalities!C:C,0),0)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c r="A1608" t="str">
        <f>community_projects!A1608</f>
        <v>Overijssel</v>
      </c>
      <c r="B1608" t="str">
        <f>community_projects!B1608</f>
        <v>West-Overijssel</v>
      </c>
      <c r="C1608" t="str">
        <f>community_projects!C1608</f>
        <v>Zwolle</v>
      </c>
      <c r="D1608" t="str" cm="1">
        <f t="array" ref="D1608">INDEX(municipalities!B:B, MATCH(EC_projects!C1608,municipalities!C:C,0),0)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c r="A1609" t="str">
        <f>community_projects!A1609</f>
        <v>Utrecht</v>
      </c>
      <c r="B1609" t="str">
        <f>community_projects!B1609</f>
        <v>Regio Amersfoort</v>
      </c>
      <c r="C1609" t="str">
        <f>community_projects!C1609</f>
        <v>Baarn</v>
      </c>
      <c r="D1609" t="str" cm="1">
        <f t="array" ref="D1609">INDEX(municipalities!B:B, MATCH(EC_projects!C1609,municipalities!C:C,0),0)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c r="A1610" t="str">
        <f>community_projects!A1610</f>
        <v>Utrecht</v>
      </c>
      <c r="B1610" t="str">
        <f>community_projects!B1610</f>
        <v>Regio U16</v>
      </c>
      <c r="C1610" t="str">
        <f>community_projects!C1610</f>
        <v>Baarn</v>
      </c>
      <c r="D1610" t="str" cm="1">
        <f t="array" ref="D1610">INDEX(municipalities!B:B, MATCH(EC_projects!C1610,municipalities!C:C,0),0)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c r="A1611" t="str">
        <f>community_projects!A1611</f>
        <v>Utrecht</v>
      </c>
      <c r="B1611" t="str">
        <f>community_projects!B1611</f>
        <v>Regio U16</v>
      </c>
      <c r="C1611" t="str">
        <f>community_projects!C1611</f>
        <v>Bunnik</v>
      </c>
      <c r="D1611" t="str" cm="1">
        <f t="array" ref="D1611">INDEX(municipalities!B:B, MATCH(EC_projects!C1611,municipalities!C:C,0),0)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c r="A1612" t="str">
        <f>community_projects!A1612</f>
        <v>Utrecht</v>
      </c>
      <c r="B1612" t="str">
        <f>community_projects!B1612</f>
        <v>Regio U16</v>
      </c>
      <c r="C1612" t="str">
        <f>community_projects!C1612</f>
        <v>Bunnik</v>
      </c>
      <c r="D1612" t="str" cm="1">
        <f t="array" ref="D1612">INDEX(municipalities!B:B, MATCH(EC_projects!C1612,municipalities!C:C,0),0)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c r="A1613" t="str">
        <f>community_projects!A1613</f>
        <v>Utrecht</v>
      </c>
      <c r="B1613" t="str">
        <f>community_projects!B1613</f>
        <v>Regio U16</v>
      </c>
      <c r="C1613" t="str">
        <f>community_projects!C1613</f>
        <v>Bunnik</v>
      </c>
      <c r="D1613" t="str" cm="1">
        <f t="array" ref="D1613">INDEX(municipalities!B:B, MATCH(EC_projects!C1613,municipalities!C:C,0),0)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c r="A1614" t="str">
        <f>community_projects!A1614</f>
        <v>Utrecht</v>
      </c>
      <c r="B1614" t="str">
        <f>community_projects!B1614</f>
        <v>Regio U16</v>
      </c>
      <c r="C1614" t="str">
        <f>community_projects!C1614</f>
        <v>De Bilt</v>
      </c>
      <c r="D1614" t="str" cm="1">
        <f t="array" ref="D1614">INDEX(municipalities!B:B, MATCH(EC_projects!C1614,municipalities!C:C,0),0)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c r="A1615" t="str">
        <f>community_projects!A1615</f>
        <v>Utrecht</v>
      </c>
      <c r="B1615" t="str">
        <f>community_projects!B1615</f>
        <v>Regio U16</v>
      </c>
      <c r="C1615" t="str">
        <f>community_projects!C1615</f>
        <v>Houten</v>
      </c>
      <c r="D1615" t="str" cm="1">
        <f t="array" ref="D1615">INDEX(municipalities!B:B, MATCH(EC_projects!C1615,municipalities!C:C,0),0)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c r="A1616" t="str">
        <f>community_projects!A1616</f>
        <v>Utrecht</v>
      </c>
      <c r="B1616" t="str">
        <f>community_projects!B1616</f>
        <v>Regio U16</v>
      </c>
      <c r="C1616" t="str">
        <f>community_projects!C1616</f>
        <v>Houten</v>
      </c>
      <c r="D1616" t="str" cm="1">
        <f t="array" ref="D1616">INDEX(municipalities!B:B, MATCH(EC_projects!C1616,municipalities!C:C,0),0)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c r="A1617" t="str">
        <f>community_projects!A1617</f>
        <v>Utrecht</v>
      </c>
      <c r="B1617" t="str">
        <f>community_projects!B1617</f>
        <v>Regio U16</v>
      </c>
      <c r="C1617" t="str">
        <f>community_projects!C1617</f>
        <v>Stichtse Vecht</v>
      </c>
      <c r="D1617" t="str" cm="1">
        <f t="array" ref="D1617">INDEX(municipalities!B:B, MATCH(EC_projects!C1617,municipalities!C:C,0),0)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c r="A1618" t="str">
        <f>community_projects!A1618</f>
        <v>Utrecht</v>
      </c>
      <c r="B1618" t="str">
        <f>community_projects!B1618</f>
        <v>Regio U16</v>
      </c>
      <c r="C1618" t="str">
        <f>community_projects!C1618</f>
        <v>Stichtse Vecht</v>
      </c>
      <c r="D1618" t="str" cm="1">
        <f t="array" ref="D1618">INDEX(municipalities!B:B, MATCH(EC_projects!C1618,municipalities!C:C,0),0)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c r="A1619" t="str">
        <f>community_projects!A1619</f>
        <v>Utrecht</v>
      </c>
      <c r="B1619" t="str">
        <f>community_projects!B1619</f>
        <v>Regio U16</v>
      </c>
      <c r="C1619" t="str">
        <f>community_projects!C1619</f>
        <v>Utrecht</v>
      </c>
      <c r="D1619" t="str" cm="1">
        <f t="array" ref="D1619">INDEX(municipalities!B:B, MATCH(EC_projects!C1619,municipalities!C:C,0),0)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c r="A1620" t="str">
        <f>community_projects!A1620</f>
        <v>Utrecht</v>
      </c>
      <c r="B1620" t="str">
        <f>community_projects!B1620</f>
        <v>Regio U16</v>
      </c>
      <c r="C1620" t="str">
        <f>community_projects!C1620</f>
        <v>Wijk bij Duurstede</v>
      </c>
      <c r="D1620" t="str" cm="1">
        <f t="array" ref="D1620">INDEX(municipalities!B:B, MATCH(EC_projects!C1620,municipalities!C:C,0),0)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c r="A1621" t="str">
        <f>community_projects!A1621</f>
        <v>Utrecht</v>
      </c>
      <c r="B1621" t="str">
        <f>community_projects!B1621</f>
        <v>Regio U16</v>
      </c>
      <c r="C1621" t="str">
        <f>community_projects!C1621</f>
        <v>Wijk bij Duurstede</v>
      </c>
      <c r="D1621" t="str" cm="1">
        <f t="array" ref="D1621">INDEX(municipalities!B:B, MATCH(EC_projects!C1621,municipalities!C:C,0),0)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c r="A1622" t="str">
        <f>community_projects!A1622</f>
        <v>Utrecht</v>
      </c>
      <c r="B1622" t="str">
        <f>community_projects!B1622</f>
        <v>Regio U16</v>
      </c>
      <c r="C1622" t="str">
        <f>community_projects!C1622</f>
        <v>Wijk bij Duurstede</v>
      </c>
      <c r="D1622" t="str" cm="1">
        <f t="array" ref="D1622">INDEX(municipalities!B:B, MATCH(EC_projects!C1622,municipalities!C:C,0),0)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c r="A1623" t="str">
        <f>community_projects!A1623</f>
        <v>Utrecht</v>
      </c>
      <c r="B1623" t="str">
        <f>community_projects!B1623</f>
        <v>Regio U16</v>
      </c>
      <c r="C1623" t="str">
        <f>community_projects!C1623</f>
        <v>Wijk bij Duurstede</v>
      </c>
      <c r="D1623" t="str" cm="1">
        <f t="array" ref="D1623">INDEX(municipalities!B:B, MATCH(EC_projects!C1623,municipalities!C:C,0),0)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c r="A1624" t="str">
        <f>community_projects!A1624</f>
        <v>Utrecht</v>
      </c>
      <c r="B1624" t="str">
        <f>community_projects!B1624</f>
        <v>Regio U16</v>
      </c>
      <c r="C1624" t="str">
        <f>community_projects!C1624</f>
        <v>Wijk bij Duurstede</v>
      </c>
      <c r="D1624" t="str" cm="1">
        <f t="array" ref="D1624">INDEX(municipalities!B:B, MATCH(EC_projects!C1624,municipalities!C:C,0),0)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c r="A1625" t="str">
        <f>community_projects!A1625</f>
        <v>Utrecht</v>
      </c>
      <c r="B1625" t="str">
        <f>community_projects!B1625</f>
        <v>Regio U16</v>
      </c>
      <c r="C1625" t="str">
        <f>community_projects!C1625</f>
        <v>Woerden</v>
      </c>
      <c r="D1625" t="str" cm="1">
        <f t="array" ref="D1625">INDEX(municipalities!B:B, MATCH(EC_projects!C1625,municipalities!C:C,0),0)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c r="A1626" t="str">
        <f>community_projects!A1626</f>
        <v>Utrecht</v>
      </c>
      <c r="B1626" t="str">
        <f>community_projects!B1626</f>
        <v>Regio U16</v>
      </c>
      <c r="C1626" t="str">
        <f>community_projects!C1626</f>
        <v>Woerden</v>
      </c>
      <c r="D1626" t="str" cm="1">
        <f t="array" ref="D1626">INDEX(municipalities!B:B, MATCH(EC_projects!C1626,municipalities!C:C,0),0)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c r="A1627" t="str">
        <f>community_projects!A1627</f>
        <v>Zeeland</v>
      </c>
      <c r="B1627" t="str">
        <f>community_projects!B1627</f>
        <v>Zeeland</v>
      </c>
      <c r="C1627" t="str">
        <f>community_projects!C1627</f>
        <v>Kapelle</v>
      </c>
      <c r="D1627" t="str" cm="1">
        <f t="array" ref="D1627">INDEX(municipalities!B:B, MATCH(EC_projects!C1627,municipalities!C:C,0),0)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c r="A1628" t="str">
        <f>community_projects!A1628</f>
        <v>Zeeland</v>
      </c>
      <c r="B1628" t="str">
        <f>community_projects!B1628</f>
        <v>Zeeland</v>
      </c>
      <c r="C1628" t="str">
        <f>community_projects!C1628</f>
        <v>Schouwen-Duiveland</v>
      </c>
      <c r="D1628" t="str" cm="1">
        <f t="array" ref="D1628">INDEX(municipalities!B:B, MATCH(EC_projects!C1628,municipalities!C:C,0),0)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c r="A1629" t="str">
        <f>community_projects!A1629</f>
        <v>Zeeland</v>
      </c>
      <c r="B1629" t="str">
        <f>community_projects!B1629</f>
        <v>Zeeland</v>
      </c>
      <c r="C1629" t="str">
        <f>community_projects!C1629</f>
        <v>Terneuzen</v>
      </c>
      <c r="D1629" t="str" cm="1">
        <f t="array" ref="D1629">INDEX(municipalities!B:B, MATCH(EC_projects!C1629,municipalities!C:C,0),0)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c r="A1630" t="str">
        <f>community_projects!A1630</f>
        <v>Zeeland</v>
      </c>
      <c r="B1630" t="str">
        <f>community_projects!B1630</f>
        <v>Zeeland</v>
      </c>
      <c r="C1630" t="str">
        <f>community_projects!C1630</f>
        <v>Veere</v>
      </c>
      <c r="D1630" t="str" cm="1">
        <f t="array" ref="D1630">INDEX(municipalities!B:B, MATCH(EC_projects!C1630,municipalities!C:C,0),0)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c r="A1631" t="str">
        <f>community_projects!A1631</f>
        <v>Zuid-Holland</v>
      </c>
      <c r="B1631" t="str">
        <f>community_projects!B1631</f>
        <v>Regio Rotterdam-Den Haag</v>
      </c>
      <c r="C1631" t="str">
        <f>community_projects!C1631</f>
        <v>Voorne aan Zee</v>
      </c>
      <c r="D1631" t="str" cm="1">
        <f t="array" ref="D1631">INDEX(municipalities!B:B, MATCH(EC_projects!C1631,municipalities!C:C,0),0)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c r="A1632" t="str">
        <f>community_projects!A1632</f>
        <v>Zuid-Holland</v>
      </c>
      <c r="B1632" t="str">
        <f>community_projects!B1632</f>
        <v>Drechtsteden</v>
      </c>
      <c r="C1632" t="str">
        <f>community_projects!C1632</f>
        <v>Zwijndrecht</v>
      </c>
      <c r="D1632" t="str" cm="1">
        <f t="array" ref="D1632">INDEX(municipalities!B:B, MATCH(EC_projects!C1632,municipalities!C:C,0),0)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c r="A1633" t="str">
        <f>community_projects!A1633</f>
        <v>Drenthe</v>
      </c>
      <c r="B1633" t="str">
        <f>community_projects!B1633</f>
        <v>Drenthe</v>
      </c>
      <c r="C1633" t="str">
        <f>community_projects!C1633</f>
        <v>Borger-Odoorn</v>
      </c>
      <c r="D1633" t="str" cm="1">
        <f t="array" ref="D1633">INDEX(municipalities!B:B, MATCH(EC_projects!C1633,municipalities!C:C,0),0)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c r="A1634" t="str">
        <f>community_projects!A1634</f>
        <v>Drenthe</v>
      </c>
      <c r="B1634" t="str">
        <f>community_projects!B1634</f>
        <v>Drenthe</v>
      </c>
      <c r="C1634" t="str">
        <f>community_projects!C1634</f>
        <v>Borger-Odoorn</v>
      </c>
      <c r="D1634" t="str" cm="1">
        <f t="array" ref="D1634">INDEX(municipalities!B:B, MATCH(EC_projects!C1634,municipalities!C:C,0),0)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c r="A1635" t="str">
        <f>community_projects!A1635</f>
        <v>Flevoland</v>
      </c>
      <c r="B1635" t="str">
        <f>community_projects!B1635</f>
        <v>Flevoland</v>
      </c>
      <c r="C1635" t="str">
        <f>community_projects!C1635</f>
        <v>Almere</v>
      </c>
      <c r="D1635" t="str" cm="1">
        <f t="array" ref="D1635">INDEX(municipalities!B:B, MATCH(EC_projects!C1635,municipalities!C:C,0),0)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c r="A1636" t="str">
        <f>community_projects!A1636</f>
        <v>Flevoland</v>
      </c>
      <c r="B1636" t="str">
        <f>community_projects!B1636</f>
        <v>Flevoland</v>
      </c>
      <c r="C1636" t="str">
        <f>community_projects!C1636</f>
        <v>Zeewolde</v>
      </c>
      <c r="D1636" t="str" cm="1">
        <f t="array" ref="D1636">INDEX(municipalities!B:B, MATCH(EC_projects!C1636,municipalities!C:C,0),0)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c r="A1637" t="str">
        <f>community_projects!A1637</f>
        <v>Flevoland</v>
      </c>
      <c r="B1637" t="str">
        <f>community_projects!B1637</f>
        <v>Flevoland</v>
      </c>
      <c r="C1637" t="str">
        <f>community_projects!C1637</f>
        <v>Zeewolde</v>
      </c>
      <c r="D1637" t="str" cm="1">
        <f t="array" ref="D1637">INDEX(municipalities!B:B, MATCH(EC_projects!C1637,municipalities!C:C,0),0)</f>
        <v>GM0050</v>
      </c>
      <c r="E1637">
        <f>community_projects!D1637</f>
        <v>0</v>
      </c>
      <c r="F1637" t="str">
        <f>community_projects!E1637</f>
        <v>Windpark Zeewolde - collectief agrariërs/ bewoners</v>
      </c>
      <c r="G1637" t="str">
        <f>community_projects!G1637</f>
        <v>gerealiseerd</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c r="A1638" t="str">
        <f>community_projects!A1638</f>
        <v>Flevoland</v>
      </c>
      <c r="B1638" t="str">
        <f>community_projects!B1638</f>
        <v>Flevoland</v>
      </c>
      <c r="C1638" t="str">
        <f>community_projects!C1638</f>
        <v>Zeewolde</v>
      </c>
      <c r="D1638" t="str" cm="1">
        <f t="array" ref="D1638">INDEX(municipalities!B:B, MATCH(EC_projects!C1638,municipalities!C:C,0),0)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c r="A1639" t="str">
        <f>community_projects!A1639</f>
        <v>Flevoland</v>
      </c>
      <c r="B1639" t="str">
        <f>community_projects!B1639</f>
        <v>Flevoland</v>
      </c>
      <c r="C1639" t="str">
        <f>community_projects!C1639</f>
        <v>Zeewolde</v>
      </c>
      <c r="D1639" t="str" cm="1">
        <f t="array" ref="D1639">INDEX(municipalities!B:B, MATCH(EC_projects!C1639,municipalities!C:C,0),0)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c r="A1640" t="str">
        <f>community_projects!A1640</f>
        <v>Flevoland</v>
      </c>
      <c r="B1640" t="str">
        <f>community_projects!B1640</f>
        <v>Flevoland</v>
      </c>
      <c r="C1640" t="str">
        <f>community_projects!C1640</f>
        <v>Zeewolde</v>
      </c>
      <c r="D1640" t="str" cm="1">
        <f t="array" ref="D1640">INDEX(municipalities!B:B, MATCH(EC_projects!C1640,municipalities!C:C,0),0)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c r="A1641" t="str">
        <f>community_projects!A1641</f>
        <v>Friesland</v>
      </c>
      <c r="B1641" t="str">
        <f>community_projects!B1641</f>
        <v>Friesland</v>
      </c>
      <c r="C1641" t="str">
        <f>community_projects!C1641</f>
        <v>Noardeast-Fryslân</v>
      </c>
      <c r="D1641" t="str" cm="1">
        <f t="array" ref="D1641">INDEX(municipalities!B:B, MATCH(EC_projects!C1641,municipalities!C:C,0),0)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c r="A1642" t="str">
        <f>community_projects!A1642</f>
        <v>Friesland</v>
      </c>
      <c r="B1642" t="str">
        <f>community_projects!B1642</f>
        <v>Friesland</v>
      </c>
      <c r="C1642" t="str">
        <f>community_projects!C1642</f>
        <v>Súdwest-Fryslân</v>
      </c>
      <c r="D1642" t="str" cm="1">
        <f t="array" ref="D1642">INDEX(municipalities!B:B, MATCH(EC_projects!C1642,municipalities!C:C,0),0)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c r="A1643" t="str">
        <f>community_projects!A1643</f>
        <v>Friesland</v>
      </c>
      <c r="B1643" t="str">
        <f>community_projects!B1643</f>
        <v>Friesland</v>
      </c>
      <c r="C1643" t="str">
        <f>community_projects!C1643</f>
        <v>Súdwest-Fryslân</v>
      </c>
      <c r="D1643" t="str" cm="1">
        <f t="array" ref="D1643">INDEX(municipalities!B:B, MATCH(EC_projects!C1643,municipalities!C:C,0),0)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c r="A1644" t="str">
        <f>community_projects!A1644</f>
        <v>Gelderland</v>
      </c>
      <c r="B1644" t="str">
        <f>community_projects!B1644</f>
        <v>Arnhem/ Nijmegen</v>
      </c>
      <c r="C1644" t="str">
        <f>community_projects!C1644</f>
        <v>Arnhem</v>
      </c>
      <c r="D1644" t="str" cm="1">
        <f t="array" ref="D1644">INDEX(municipalities!B:B, MATCH(EC_projects!C1644,municipalities!C:C,0),0)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c r="A1645" t="str">
        <f>community_projects!A1645</f>
        <v>Gelderland</v>
      </c>
      <c r="B1645" t="str">
        <f>community_projects!B1645</f>
        <v>Rivierenland</v>
      </c>
      <c r="C1645" t="str">
        <f>community_projects!C1645</f>
        <v>Culemborg</v>
      </c>
      <c r="D1645" t="str" cm="1">
        <f t="array" ref="D1645">INDEX(municipalities!B:B, MATCH(EC_projects!C1645,municipalities!C:C,0),0)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c r="A1646" t="str">
        <f>community_projects!A1646</f>
        <v>Gelderland</v>
      </c>
      <c r="B1646" t="str">
        <f>community_projects!B1646</f>
        <v>Rivierenland</v>
      </c>
      <c r="C1646" t="str">
        <f>community_projects!C1646</f>
        <v>Culemborg</v>
      </c>
      <c r="D1646" t="str" cm="1">
        <f t="array" ref="D1646">INDEX(municipalities!B:B, MATCH(EC_projects!C1646,municipalities!C:C,0),0)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c r="A1647" t="str">
        <f>community_projects!A1647</f>
        <v>Gelderland</v>
      </c>
      <c r="B1647" t="str">
        <f>community_projects!B1647</f>
        <v>Rivierenland</v>
      </c>
      <c r="C1647" t="str">
        <f>community_projects!C1647</f>
        <v>Culemborg</v>
      </c>
      <c r="D1647" t="str" cm="1">
        <f t="array" ref="D1647">INDEX(municipalities!B:B, MATCH(EC_projects!C1647,municipalities!C:C,0),0)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c r="A1648" t="str">
        <f>community_projects!A1648</f>
        <v>Gelderland</v>
      </c>
      <c r="B1648" t="str">
        <f>community_projects!B1648</f>
        <v>Arnhem/ Nijmegen</v>
      </c>
      <c r="C1648" t="str">
        <f>community_projects!C1648</f>
        <v>Nijmegen</v>
      </c>
      <c r="D1648" t="str" cm="1">
        <f t="array" ref="D1648">INDEX(municipalities!B:B, MATCH(EC_projects!C1648,municipalities!C:C,0),0)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c r="A1649" t="str">
        <f>community_projects!A1649</f>
        <v>Gelderland</v>
      </c>
      <c r="B1649" t="str">
        <f>community_projects!B1649</f>
        <v>Achterhoek</v>
      </c>
      <c r="C1649" t="str">
        <f>community_projects!C1649</f>
        <v>Oude Ijsselstreek</v>
      </c>
      <c r="D1649" t="str" cm="1">
        <f t="array" ref="D1649">INDEX(municipalities!B:B, MATCH(EC_projects!C1649,municipalities!C:C,0),0)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c r="A1650" t="str">
        <f>community_projects!A1650</f>
        <v>Gelderland</v>
      </c>
      <c r="B1650" t="str">
        <f>community_projects!B1650</f>
        <v>Rivierenland</v>
      </c>
      <c r="C1650" t="str">
        <f>community_projects!C1650</f>
        <v>West Betuwe</v>
      </c>
      <c r="D1650" t="str" cm="1">
        <f t="array" ref="D1650">INDEX(municipalities!B:B, MATCH(EC_projects!C1650,municipalities!C:C,0),0)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c r="A1651" t="str">
        <f>community_projects!A1651</f>
        <v>Gelderland</v>
      </c>
      <c r="B1651" t="str">
        <f>community_projects!B1651</f>
        <v>Rivierenland</v>
      </c>
      <c r="C1651" t="str">
        <f>community_projects!C1651</f>
        <v>West Betuwe</v>
      </c>
      <c r="D1651" t="str" cm="1">
        <f t="array" ref="D1651">INDEX(municipalities!B:B, MATCH(EC_projects!C1651,municipalities!C:C,0),0)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c r="A1652" t="str">
        <f>community_projects!A1652</f>
        <v>Groningen</v>
      </c>
      <c r="B1652" t="str">
        <f>community_projects!B1652</f>
        <v>Groningen</v>
      </c>
      <c r="C1652" t="str">
        <f>community_projects!C1652</f>
        <v>Eemsdelta</v>
      </c>
      <c r="D1652" t="str" cm="1">
        <f t="array" ref="D1652">INDEX(municipalities!B:B, MATCH(EC_projects!C1652,municipalities!C:C,0),0)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c r="A1653" t="str">
        <f>community_projects!A1653</f>
        <v>Groningen</v>
      </c>
      <c r="B1653" t="str">
        <f>community_projects!B1653</f>
        <v>Groningen</v>
      </c>
      <c r="C1653" t="str">
        <f>community_projects!C1653</f>
        <v>Eemsdelta</v>
      </c>
      <c r="D1653" t="str" cm="1">
        <f t="array" ref="D1653">INDEX(municipalities!B:B, MATCH(EC_projects!C1653,municipalities!C:C,0),0)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c r="A1654" t="str">
        <f>community_projects!A1654</f>
        <v>Groningen</v>
      </c>
      <c r="B1654" t="str">
        <f>community_projects!B1654</f>
        <v>Groningen</v>
      </c>
      <c r="C1654" t="str">
        <f>community_projects!C1654</f>
        <v>Het Hogeland</v>
      </c>
      <c r="D1654" t="str" cm="1">
        <f t="array" ref="D1654">INDEX(municipalities!B:B, MATCH(EC_projects!C1654,municipalities!C:C,0),0)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c r="A1655" t="str">
        <f>community_projects!A1655</f>
        <v>Limburg</v>
      </c>
      <c r="B1655" t="str">
        <f>community_projects!B1655</f>
        <v>Noord en Midden Limburg</v>
      </c>
      <c r="C1655" t="str">
        <f>community_projects!C1655</f>
        <v>Leudal</v>
      </c>
      <c r="D1655" t="str" cm="1">
        <f t="array" ref="D1655">INDEX(municipalities!B:B, MATCH(EC_projects!C1655,municipalities!C:C,0),0)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c r="A1656" t="str">
        <f>community_projects!A1656</f>
        <v>Limburg</v>
      </c>
      <c r="B1656" t="str">
        <f>community_projects!B1656</f>
        <v>Noord en Midden Limburg</v>
      </c>
      <c r="C1656" t="str">
        <f>community_projects!C1656</f>
        <v>Leudal</v>
      </c>
      <c r="D1656" t="str" cm="1">
        <f t="array" ref="D1656">INDEX(municipalities!B:B, MATCH(EC_projects!C1656,municipalities!C:C,0),0)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c r="A1657" t="str">
        <f>community_projects!A1657</f>
        <v>Limburg</v>
      </c>
      <c r="B1657" t="str">
        <f>community_projects!B1657</f>
        <v>Noord en Midden Limburg</v>
      </c>
      <c r="C1657" t="str">
        <f>community_projects!C1657</f>
        <v>Leudal</v>
      </c>
      <c r="D1657" t="str" cm="1">
        <f t="array" ref="D1657">INDEX(municipalities!B:B, MATCH(EC_projects!C1657,municipalities!C:C,0),0)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c r="A1658" t="str">
        <f>community_projects!A1658</f>
        <v>Limburg</v>
      </c>
      <c r="B1658" t="str">
        <f>community_projects!B1658</f>
        <v>Noord en Midden Limburg</v>
      </c>
      <c r="C1658" t="str">
        <f>community_projects!C1658</f>
        <v>Nederweert</v>
      </c>
      <c r="D1658" t="str" cm="1">
        <f t="array" ref="D1658">INDEX(municipalities!B:B, MATCH(EC_projects!C1658,municipalities!C:C,0),0)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c r="A1659" t="str">
        <f>community_projects!A1659</f>
        <v>Limburg</v>
      </c>
      <c r="B1659" t="str">
        <f>community_projects!B1659</f>
        <v>Noord en Midden Limburg</v>
      </c>
      <c r="C1659" t="str">
        <f>community_projects!C1659</f>
        <v>Peel en Maas</v>
      </c>
      <c r="D1659" t="str" cm="1">
        <f t="array" ref="D1659">INDEX(municipalities!B:B, MATCH(EC_projects!C1659,municipalities!C:C,0),0)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c r="A1660" t="str">
        <f>community_projects!A1660</f>
        <v>Limburg</v>
      </c>
      <c r="B1660" t="str">
        <f>community_projects!B1660</f>
        <v>Noord en Midden Limburg</v>
      </c>
      <c r="C1660" t="str">
        <f>community_projects!C1660</f>
        <v>Venlo</v>
      </c>
      <c r="D1660" t="str" cm="1">
        <f t="array" ref="D1660">INDEX(municipalities!B:B, MATCH(EC_projects!C1660,municipalities!C:C,0),0)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c r="A1661" t="str">
        <f>community_projects!A1661</f>
        <v>Limburg</v>
      </c>
      <c r="B1661" t="str">
        <f>community_projects!B1661</f>
        <v>Noord en Midden Limburg</v>
      </c>
      <c r="C1661" t="str">
        <f>community_projects!C1661</f>
        <v>Weert</v>
      </c>
      <c r="D1661" t="str" cm="1">
        <f t="array" ref="D1661">INDEX(municipalities!B:B, MATCH(EC_projects!C1661,municipalities!C:C,0),0)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c r="A1662" t="str">
        <f>community_projects!A1662</f>
        <v>Noord-Brabant</v>
      </c>
      <c r="B1662" t="str">
        <f>community_projects!B1662</f>
        <v>West Brabant</v>
      </c>
      <c r="C1662" t="str">
        <f>community_projects!C1662</f>
        <v>Alphen-Chaam</v>
      </c>
      <c r="D1662" t="str" cm="1">
        <f t="array" ref="D1662">INDEX(municipalities!B:B, MATCH(EC_projects!C1662,municipalities!C:C,0),0)</f>
        <v>GM1723</v>
      </c>
      <c r="E1662" t="str">
        <f>community_projects!D1662</f>
        <v>Galder</v>
      </c>
      <c r="F1662" t="str">
        <f>community_projects!E1662</f>
        <v>Energie A16 Windpark Galder - participatiefonds</v>
      </c>
      <c r="G1662" t="str">
        <f>community_projects!G1662</f>
        <v>gerealiseerd</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c r="A1663" t="str">
        <f>community_projects!A1663</f>
        <v>Noord-Brabant</v>
      </c>
      <c r="B1663" t="str">
        <f>community_projects!B1663</f>
        <v>West Brabant</v>
      </c>
      <c r="C1663" t="str">
        <f>community_projects!C1663</f>
        <v>Breda</v>
      </c>
      <c r="D1663" t="str" cm="1">
        <f t="array" ref="D1663">INDEX(municipalities!B:B, MATCH(EC_projects!C1663,municipalities!C:C,0),0)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c r="A1664" t="str">
        <f>community_projects!A1664</f>
        <v>Noord-Brabant</v>
      </c>
      <c r="B1664" t="str">
        <f>community_projects!B1664</f>
        <v>West Brabant</v>
      </c>
      <c r="C1664" t="str">
        <f>community_projects!C1664</f>
        <v>Drimmelen</v>
      </c>
      <c r="D1664" t="str" cm="1">
        <f t="array" ref="D1664">INDEX(municipalities!B:B, MATCH(EC_projects!C1664,municipalities!C:C,0),0)</f>
        <v>GM1719</v>
      </c>
      <c r="E1664">
        <f>community_projects!D1664</f>
        <v>0</v>
      </c>
      <c r="F1664" t="str">
        <f>community_projects!E1664</f>
        <v>Energie A16  Windpark Nieuwveer - participatiefonds</v>
      </c>
      <c r="G1664" t="str">
        <f>community_projects!G1664</f>
        <v>gerealiseerd</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c r="A1665" t="str">
        <f>community_projects!A1665</f>
        <v>Noord-Brabant</v>
      </c>
      <c r="B1665" t="str">
        <f>community_projects!B1665</f>
        <v>West Brabant</v>
      </c>
      <c r="C1665" t="str">
        <f>community_projects!C1665</f>
        <v>Drimmelen</v>
      </c>
      <c r="D1665" t="str" cm="1">
        <f t="array" ref="D1665">INDEX(municipalities!B:B, MATCH(EC_projects!C1665,municipalities!C:C,0),0)</f>
        <v>GM1719</v>
      </c>
      <c r="E1665">
        <f>community_projects!D1665</f>
        <v>0</v>
      </c>
      <c r="F1665" t="str">
        <f>community_projects!E1665</f>
        <v>Energie A16  Windpark Zonzeel - participatiefonds</v>
      </c>
      <c r="G1665" t="str">
        <f>community_projects!G1665</f>
        <v>gerealiseerd</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c r="A1666" t="str">
        <f>community_projects!A1666</f>
        <v>Noord-Brabant</v>
      </c>
      <c r="B1666" t="str">
        <f>community_projects!B1666</f>
        <v>West Brabant</v>
      </c>
      <c r="C1666" t="str">
        <f>community_projects!C1666</f>
        <v>Drimmelen</v>
      </c>
      <c r="D1666" t="str" cm="1">
        <f t="array" ref="D1666">INDEX(municipalities!B:B, MATCH(EC_projects!C1666,municipalities!C:C,0),0)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c r="A1667" t="str">
        <f>community_projects!A1667</f>
        <v>Noord-Brabant</v>
      </c>
      <c r="B1667" t="str">
        <f>community_projects!B1667</f>
        <v>West Brabant</v>
      </c>
      <c r="C1667" t="str">
        <f>community_projects!C1667</f>
        <v>Moerdijk</v>
      </c>
      <c r="D1667" t="str" cm="1">
        <f t="array" ref="D1667">INDEX(municipalities!B:B, MATCH(EC_projects!C1667,municipalities!C:C,0),0)</f>
        <v>GM1709</v>
      </c>
      <c r="E1667">
        <f>community_projects!D1667</f>
        <v>0</v>
      </c>
      <c r="F1667" t="str">
        <f>community_projects!E1667</f>
        <v>Energie A16  Windpark Klaverspoor - participatiefonds</v>
      </c>
      <c r="G1667" t="str">
        <f>community_projects!G1667</f>
        <v>gerealiseerd</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c r="A1668" t="str">
        <f>community_projects!A1668</f>
        <v>Noord-Brabant</v>
      </c>
      <c r="B1668" t="str">
        <f>community_projects!B1668</f>
        <v>West Brabant</v>
      </c>
      <c r="C1668" t="str">
        <f>community_projects!C1668</f>
        <v>Moerdijk</v>
      </c>
      <c r="D1668" t="str" cm="1">
        <f t="array" ref="D1668">INDEX(municipalities!B:B, MATCH(EC_projects!C1668,municipalities!C:C,0),0)</f>
        <v>GM1709</v>
      </c>
      <c r="E1668">
        <f>community_projects!D1668</f>
        <v>0</v>
      </c>
      <c r="F1668" t="str">
        <f>community_projects!E1668</f>
        <v>Energie A16  Windpark Streepland - participatiefonds</v>
      </c>
      <c r="G1668" t="str">
        <f>community_projects!G1668</f>
        <v>gerealiseerd</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c r="A1669" t="str">
        <f>community_projects!A1669</f>
        <v>Noord-Brabant</v>
      </c>
      <c r="B1669" t="str">
        <f>community_projects!B1669</f>
        <v>Noord-oost Brabant</v>
      </c>
      <c r="C1669" t="str">
        <f>community_projects!C1669</f>
        <v>'s-Hertogenbosch</v>
      </c>
      <c r="D1669" t="str" cm="1">
        <f t="array" ref="D1669">INDEX(municipalities!B:B, MATCH(EC_projects!C1669,municipalities!C:C,0),0)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c r="A1670" t="str">
        <f>community_projects!A1670</f>
        <v>Noord-Brabant</v>
      </c>
      <c r="B1670" t="str">
        <f>community_projects!B1670</f>
        <v>Hart van Brabant</v>
      </c>
      <c r="C1670" t="str">
        <f>community_projects!C1670</f>
        <v>Tilburg</v>
      </c>
      <c r="D1670" t="str" cm="1">
        <f t="array" ref="D1670">INDEX(municipalities!B:B, MATCH(EC_projects!C1670,municipalities!C:C,0),0)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c r="A1671" t="str">
        <f>community_projects!A1671</f>
        <v>Noord-Brabant</v>
      </c>
      <c r="B1671" t="str">
        <f>community_projects!B1671</f>
        <v>West Brabant</v>
      </c>
      <c r="C1671" t="str">
        <f>community_projects!C1671</f>
        <v>Zundert</v>
      </c>
      <c r="D1671" t="str" cm="1">
        <f t="array" ref="D1671">INDEX(municipalities!B:B, MATCH(EC_projects!C1671,municipalities!C:C,0),0)</f>
        <v>GM0879</v>
      </c>
      <c r="E1671" t="str">
        <f>community_projects!D1671</f>
        <v>Hazeldonk/ Rijssenberg</v>
      </c>
      <c r="F1671" t="str">
        <f>community_projects!E1671</f>
        <v>Energie A16  Windpark Hazeldonk West  - participatiefonds</v>
      </c>
      <c r="G1671" t="str">
        <f>community_projects!G1671</f>
        <v>gerealiseerd</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c r="A1672" t="str">
        <f>community_projects!A1672</f>
        <v>Noord-Brabant</v>
      </c>
      <c r="B1672" t="str">
        <f>community_projects!B1672</f>
        <v>West Brabant</v>
      </c>
      <c r="C1672" t="str">
        <f>community_projects!C1672</f>
        <v>Zundert</v>
      </c>
      <c r="D1672" t="str" cm="1">
        <f t="array" ref="D1672">INDEX(municipalities!B:B, MATCH(EC_projects!C1672,municipalities!C:C,0),0)</f>
        <v>GM0879</v>
      </c>
      <c r="E1672" t="str">
        <f>community_projects!D1672</f>
        <v>Hazeldonk/ Rijssenberg</v>
      </c>
      <c r="F1672" t="str">
        <f>community_projects!E1672</f>
        <v xml:space="preserve">Energie A16  Windpark Hazeldonk West  - windmolen De Waaijenberg </v>
      </c>
      <c r="G1672" t="str">
        <f>community_projects!G1672</f>
        <v>gerealiseerd</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c r="A1673" t="str">
        <f>community_projects!A1673</f>
        <v>Noord-Brabant</v>
      </c>
      <c r="B1673" t="str">
        <f>community_projects!B1673</f>
        <v>West Brabant</v>
      </c>
      <c r="C1673" t="str">
        <f>community_projects!C1673</f>
        <v>Zundert</v>
      </c>
      <c r="D1673" t="str" cm="1">
        <f t="array" ref="D1673">INDEX(municipalities!B:B, MATCH(EC_projects!C1673,municipalities!C:C,0),0)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c r="A1674" t="str">
        <f>community_projects!A1674</f>
        <v>Noord-Holland</v>
      </c>
      <c r="B1674" t="str">
        <f>community_projects!B1674</f>
        <v>Noord-Holland Noord</v>
      </c>
      <c r="C1674" t="str">
        <f>community_projects!C1674</f>
        <v>Alkmaar</v>
      </c>
      <c r="D1674" t="str" cm="1">
        <f t="array" ref="D1674">INDEX(municipalities!B:B, MATCH(EC_projects!C1674,municipalities!C:C,0),0)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c r="A1675" t="str">
        <f>community_projects!A1675</f>
        <v>Noord-Holland</v>
      </c>
      <c r="B1675" t="str">
        <f>community_projects!B1675</f>
        <v>Noord-Holland Noord</v>
      </c>
      <c r="C1675" t="str">
        <f>community_projects!C1675</f>
        <v>Den Helder</v>
      </c>
      <c r="D1675" t="str" cm="1">
        <f t="array" ref="D1675">INDEX(municipalities!B:B, MATCH(EC_projects!C1675,municipalities!C:C,0),0)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c r="A1676" t="str">
        <f>community_projects!A1676</f>
        <v>Noord-Holland</v>
      </c>
      <c r="B1676" t="str">
        <f>community_projects!B1676</f>
        <v>Noord-Holland Noord</v>
      </c>
      <c r="C1676" t="str">
        <f>community_projects!C1676</f>
        <v>Den Helder</v>
      </c>
      <c r="D1676" t="str" cm="1">
        <f t="array" ref="D1676">INDEX(municipalities!B:B, MATCH(EC_projects!C1676,municipalities!C:C,0),0)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c r="A1677" t="str">
        <f>community_projects!A1677</f>
        <v>Noord-Holland</v>
      </c>
      <c r="B1677" t="str">
        <f>community_projects!B1677</f>
        <v>Noord-Holland Noord</v>
      </c>
      <c r="C1677" t="str">
        <f>community_projects!C1677</f>
        <v>Den Helder</v>
      </c>
      <c r="D1677" t="str" cm="1">
        <f t="array" ref="D1677">INDEX(municipalities!B:B, MATCH(EC_projects!C1677,municipalities!C:C,0),0)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c r="A1678" t="str">
        <f>community_projects!A1678</f>
        <v>Noord-Holland</v>
      </c>
      <c r="B1678" t="str">
        <f>community_projects!B1678</f>
        <v>Noord-Holland Noord</v>
      </c>
      <c r="C1678" t="str">
        <f>community_projects!C1678</f>
        <v>Velsen</v>
      </c>
      <c r="D1678" t="str" cm="1">
        <f t="array" ref="D1678">INDEX(municipalities!B:B, MATCH(EC_projects!C1678,municipalities!C:C,0),0)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c r="A1679" t="str">
        <f>community_projects!A1679</f>
        <v>Noord-Holland</v>
      </c>
      <c r="B1679" t="str">
        <f>community_projects!B1679</f>
        <v>Noord-Holland Noord</v>
      </c>
      <c r="C1679" t="str">
        <f>community_projects!C1679</f>
        <v>Amsterdam</v>
      </c>
      <c r="D1679" t="str" cm="1">
        <f t="array" ref="D1679">INDEX(municipalities!B:B, MATCH(EC_projects!C1679,municipalities!C:C,0),0)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c r="A1680" t="str">
        <f>community_projects!A1680</f>
        <v>Noord-Holland</v>
      </c>
      <c r="B1680" t="str">
        <f>community_projects!B1680</f>
        <v>Noord-Holland Noord</v>
      </c>
      <c r="C1680" t="str">
        <f>community_projects!C1680</f>
        <v>Medemblik</v>
      </c>
      <c r="D1680" t="str" cm="1">
        <f t="array" ref="D1680">INDEX(municipalities!B:B, MATCH(EC_projects!C1680,municipalities!C:C,0),0)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c r="A1681" t="str">
        <f>community_projects!A1681</f>
        <v>Noord-Holland</v>
      </c>
      <c r="B1681" t="str">
        <f>community_projects!B1681</f>
        <v>Noord-Holland Noord</v>
      </c>
      <c r="C1681" t="str">
        <f>community_projects!C1681</f>
        <v>Medemblik</v>
      </c>
      <c r="D1681" t="str" cm="1">
        <f t="array" ref="D1681">INDEX(municipalities!B:B, MATCH(EC_projects!C1681,municipalities!C:C,0),0)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c r="A1682" t="str">
        <f>community_projects!A1682</f>
        <v>Noord-Holland</v>
      </c>
      <c r="B1682" t="str">
        <f>community_projects!B1682</f>
        <v>Noord-Holland Noord</v>
      </c>
      <c r="C1682" t="str">
        <f>community_projects!C1682</f>
        <v>Medemblik</v>
      </c>
      <c r="D1682" t="str" cm="1">
        <f t="array" ref="D1682">INDEX(municipalities!B:B, MATCH(EC_projects!C1682,municipalities!C:C,0),0)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c r="A1683" t="str">
        <f>community_projects!A1683</f>
        <v>Noord-Holland</v>
      </c>
      <c r="B1683" t="str">
        <f>community_projects!B1683</f>
        <v>Noord-Holland Noord</v>
      </c>
      <c r="C1683" t="str">
        <f>community_projects!C1683</f>
        <v>Medemblik</v>
      </c>
      <c r="D1683" t="str" cm="1">
        <f t="array" ref="D1683">INDEX(municipalities!B:B, MATCH(EC_projects!C1683,municipalities!C:C,0),0)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c r="A1684" t="str">
        <f>community_projects!A1684</f>
        <v>Noord-Holland</v>
      </c>
      <c r="B1684" t="str">
        <f>community_projects!B1684</f>
        <v>Noord-Holland Zuid</v>
      </c>
      <c r="C1684" t="str">
        <f>community_projects!C1684</f>
        <v>Haarlemmermeer</v>
      </c>
      <c r="D1684" t="str" cm="1">
        <f t="array" ref="D1684">INDEX(municipalities!B:B, MATCH(EC_projects!C1684,municipalities!C:C,0),0)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c r="A1685" t="str">
        <f>community_projects!A1685</f>
        <v>Noord-Holland</v>
      </c>
      <c r="B1685" t="str">
        <f>community_projects!B1685</f>
        <v>Noord-Holland Zuid</v>
      </c>
      <c r="C1685" t="str">
        <f>community_projects!C1685</f>
        <v>Haarlemmermeer</v>
      </c>
      <c r="D1685" t="str" cm="1">
        <f t="array" ref="D1685">INDEX(municipalities!B:B, MATCH(EC_projects!C1685,municipalities!C:C,0),0)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c r="A1686" t="str">
        <f>community_projects!A1686</f>
        <v>Noord-Holland</v>
      </c>
      <c r="B1686" t="str">
        <f>community_projects!B1686</f>
        <v>Noord-Holland Zuid</v>
      </c>
      <c r="C1686" t="str">
        <f>community_projects!C1686</f>
        <v>Haarlemmermeer</v>
      </c>
      <c r="D1686" t="str" cm="1">
        <f t="array" ref="D1686">INDEX(municipalities!B:B, MATCH(EC_projects!C1686,municipalities!C:C,0),0)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c r="A1687" t="str">
        <f>community_projects!A1687</f>
        <v>Noord-Holland</v>
      </c>
      <c r="B1687" t="str">
        <f>community_projects!B1687</f>
        <v>Noord-Holland Zuid</v>
      </c>
      <c r="C1687" t="str">
        <f>community_projects!C1687</f>
        <v>Haarlemmermeer</v>
      </c>
      <c r="D1687" t="str" cm="1">
        <f t="array" ref="D1687">INDEX(municipalities!B:B, MATCH(EC_projects!C1687,municipalities!C:C,0),0)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c r="A1688" t="str">
        <f>community_projects!A1688</f>
        <v>Noord-Holland</v>
      </c>
      <c r="B1688" t="str">
        <f>community_projects!B1688</f>
        <v>Noord-Holland Zuid</v>
      </c>
      <c r="C1688" t="str">
        <f>community_projects!C1688</f>
        <v>Ouder-Amstel</v>
      </c>
      <c r="D1688" t="str" cm="1">
        <f t="array" ref="D1688">INDEX(municipalities!B:B, MATCH(EC_projects!C1688,municipalities!C:C,0),0)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c r="A1689" t="str">
        <f>community_projects!A1689</f>
        <v>Noord-Holland</v>
      </c>
      <c r="B1689" t="str">
        <f>community_projects!B1689</f>
        <v>Noord-Holland Noord</v>
      </c>
      <c r="C1689" t="str">
        <f>community_projects!C1689</f>
        <v>Schagen</v>
      </c>
      <c r="D1689" t="str" cm="1">
        <f t="array" ref="D1689">INDEX(municipalities!B:B, MATCH(EC_projects!C1689,municipalities!C:C,0),0)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c r="A1690" t="str">
        <f>community_projects!A1690</f>
        <v>Noord-Holland</v>
      </c>
      <c r="B1690" t="str">
        <f>community_projects!B1690</f>
        <v>Noord-Holland Noord</v>
      </c>
      <c r="C1690" t="str">
        <f>community_projects!C1690</f>
        <v>Schagen</v>
      </c>
      <c r="D1690" t="str" cm="1">
        <f t="array" ref="D1690">INDEX(municipalities!B:B, MATCH(EC_projects!C1690,municipalities!C:C,0),0)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c r="A1691" t="str">
        <f>community_projects!A1691</f>
        <v>Noord-Holland</v>
      </c>
      <c r="B1691" t="str">
        <f>community_projects!B1691</f>
        <v>Noord-Holland Noord</v>
      </c>
      <c r="C1691" t="str">
        <f>community_projects!C1691</f>
        <v>Schagen</v>
      </c>
      <c r="D1691" t="str" cm="1">
        <f t="array" ref="D1691">INDEX(municipalities!B:B, MATCH(EC_projects!C1691,municipalities!C:C,0),0)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c r="A1692" t="str">
        <f>community_projects!A1692</f>
        <v>Noord-Holland</v>
      </c>
      <c r="B1692" t="str">
        <f>community_projects!B1692</f>
        <v>Noord-Holland Noord</v>
      </c>
      <c r="C1692" t="str">
        <f>community_projects!C1692</f>
        <v>Schagen</v>
      </c>
      <c r="D1692" t="str" cm="1">
        <f t="array" ref="D1692">INDEX(municipalities!B:B, MATCH(EC_projects!C1692,municipalities!C:C,0),0)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c r="A1693" t="str">
        <f>community_projects!A1693</f>
        <v>Noord-Holland</v>
      </c>
      <c r="B1693" t="str">
        <f>community_projects!B1693</f>
        <v>Noord-Holland Noord</v>
      </c>
      <c r="C1693" t="str">
        <f>community_projects!C1693</f>
        <v>Schagen</v>
      </c>
      <c r="D1693" t="str" cm="1">
        <f t="array" ref="D1693">INDEX(municipalities!B:B, MATCH(EC_projects!C1693,municipalities!C:C,0),0)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c r="A1694" t="str">
        <f>community_projects!A1694</f>
        <v>Noord-Holland</v>
      </c>
      <c r="B1694" t="str">
        <f>community_projects!B1694</f>
        <v>Noord-Holland Noord</v>
      </c>
      <c r="C1694" t="str">
        <f>community_projects!C1694</f>
        <v>Schagen</v>
      </c>
      <c r="D1694" t="str" cm="1">
        <f t="array" ref="D1694">INDEX(municipalities!B:B, MATCH(EC_projects!C1694,municipalities!C:C,0),0)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c r="A1695" t="str">
        <f>community_projects!A1695</f>
        <v>Noord-Holland</v>
      </c>
      <c r="B1695" t="str">
        <f>community_projects!B1695</f>
        <v>Noord-Holland Noord</v>
      </c>
      <c r="C1695" t="str">
        <f>community_projects!C1695</f>
        <v>Schagen</v>
      </c>
      <c r="D1695" t="str" cm="1">
        <f t="array" ref="D1695">INDEX(municipalities!B:B, MATCH(EC_projects!C1695,municipalities!C:C,0),0)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c r="A1696" t="str">
        <f>community_projects!A1696</f>
        <v>Noord-Holland</v>
      </c>
      <c r="B1696" t="str">
        <f>community_projects!B1696</f>
        <v>Noord-Holland Zuid</v>
      </c>
      <c r="C1696" t="str">
        <f>community_projects!C1696</f>
        <v>Zaanstad</v>
      </c>
      <c r="D1696" t="str" cm="1">
        <f t="array" ref="D1696">INDEX(municipalities!B:B, MATCH(EC_projects!C1696,municipalities!C:C,0),0)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c r="A1697" t="str">
        <f>community_projects!A1697</f>
        <v>Overijssel</v>
      </c>
      <c r="B1697" t="str">
        <f>community_projects!B1697</f>
        <v>West-Overijssel</v>
      </c>
      <c r="C1697" t="str">
        <f>community_projects!C1697</f>
        <v>Dalfsen</v>
      </c>
      <c r="D1697" t="str" cm="1">
        <f t="array" ref="D1697">INDEX(municipalities!B:B, MATCH(EC_projects!C1697,municipalities!C:C,0),0)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c r="A1698" t="str">
        <f>community_projects!A1698</f>
        <v>Overijssel</v>
      </c>
      <c r="B1698" t="str">
        <f>community_projects!B1698</f>
        <v>West-Overijssel</v>
      </c>
      <c r="C1698" t="str">
        <f>community_projects!C1698</f>
        <v>Deventer</v>
      </c>
      <c r="D1698" t="str" cm="1">
        <f t="array" ref="D1698">INDEX(municipalities!B:B, MATCH(EC_projects!C1698,municipalities!C:C,0),0)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c r="A1699" t="str">
        <f>community_projects!A1699</f>
        <v>Overijssel</v>
      </c>
      <c r="B1699" t="str">
        <f>community_projects!B1699</f>
        <v>West-Overijssel</v>
      </c>
      <c r="C1699" t="str">
        <f>community_projects!C1699</f>
        <v>Staphorst</v>
      </c>
      <c r="D1699" t="str" cm="1">
        <f t="array" ref="D1699">INDEX(municipalities!B:B, MATCH(EC_projects!C1699,municipalities!C:C,0),0)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c r="A1700" t="str">
        <f>community_projects!A1700</f>
        <v>Overijssel</v>
      </c>
      <c r="B1700" t="str">
        <f>community_projects!B1700</f>
        <v>West-Overijssel</v>
      </c>
      <c r="C1700" t="str">
        <f>community_projects!C1700</f>
        <v>Staphorst</v>
      </c>
      <c r="D1700" t="str" cm="1">
        <f t="array" ref="D1700">INDEX(municipalities!B:B, MATCH(EC_projects!C1700,municipalities!C:C,0),0)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c r="A1701" t="str">
        <f>community_projects!A1701</f>
        <v>Utrecht</v>
      </c>
      <c r="B1701" t="str">
        <f>community_projects!B1701</f>
        <v>Regio U16</v>
      </c>
      <c r="C1701" t="str">
        <f>community_projects!C1701</f>
        <v>De Ronde Venen</v>
      </c>
      <c r="D1701" t="str" cm="1">
        <f t="array" ref="D1701">INDEX(municipalities!B:B, MATCH(EC_projects!C1701,municipalities!C:C,0),0)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c r="A1702" t="str">
        <f>community_projects!A1702</f>
        <v>Utrecht</v>
      </c>
      <c r="B1702" t="str">
        <f>community_projects!B1702</f>
        <v>Regio U16</v>
      </c>
      <c r="C1702" t="str">
        <f>community_projects!C1702</f>
        <v>Utrecht</v>
      </c>
      <c r="D1702" t="str" cm="1">
        <f t="array" ref="D1702">INDEX(municipalities!B:B, MATCH(EC_projects!C1702,municipalities!C:C,0),0)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c r="A1703" t="str">
        <f>community_projects!A1703</f>
        <v>Zeeland</v>
      </c>
      <c r="B1703" t="str">
        <f>community_projects!B1703</f>
        <v>Zeeland</v>
      </c>
      <c r="C1703" t="str">
        <f>community_projects!C1703</f>
        <v>Borsele</v>
      </c>
      <c r="D1703" t="str" cm="1">
        <f t="array" ref="D1703">INDEX(municipalities!B:B, MATCH(EC_projects!C1703,municipalities!C:C,0),0)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c r="A1704" t="str">
        <f>community_projects!A1704</f>
        <v>Zeeland</v>
      </c>
      <c r="B1704" t="str">
        <f>community_projects!B1704</f>
        <v>Zeeland</v>
      </c>
      <c r="C1704" t="str">
        <f>community_projects!C1704</f>
        <v>Borsele</v>
      </c>
      <c r="D1704" t="str" cm="1">
        <f t="array" ref="D1704">INDEX(municipalities!B:B, MATCH(EC_projects!C1704,municipalities!C:C,0),0)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c r="A1705" t="str">
        <f>community_projects!A1705</f>
        <v>Zeeland</v>
      </c>
      <c r="B1705" t="str">
        <f>community_projects!B1705</f>
        <v>Zeeland</v>
      </c>
      <c r="C1705" t="str">
        <f>community_projects!C1705</f>
        <v>Borsele</v>
      </c>
      <c r="D1705" t="str" cm="1">
        <f t="array" ref="D1705">INDEX(municipalities!B:B, MATCH(EC_projects!C1705,municipalities!C:C,0),0)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c r="A1706" t="str">
        <f>community_projects!A1706</f>
        <v>Zeeland</v>
      </c>
      <c r="B1706" t="str">
        <f>community_projects!B1706</f>
        <v>Zeeland</v>
      </c>
      <c r="C1706" t="str">
        <f>community_projects!C1706</f>
        <v>Borsele</v>
      </c>
      <c r="D1706" t="str" cm="1">
        <f t="array" ref="D1706">INDEX(municipalities!B:B, MATCH(EC_projects!C1706,municipalities!C:C,0),0)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c r="A1707" t="str">
        <f>community_projects!A1707</f>
        <v>Zeeland</v>
      </c>
      <c r="B1707" t="str">
        <f>community_projects!B1707</f>
        <v>Zeeland</v>
      </c>
      <c r="C1707" t="str">
        <f>community_projects!C1707</f>
        <v>Borsele</v>
      </c>
      <c r="D1707" t="str" cm="1">
        <f t="array" ref="D1707">INDEX(municipalities!B:B, MATCH(EC_projects!C1707,municipalities!C:C,0),0)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c r="A1708" t="str">
        <f>community_projects!A1708</f>
        <v>Zeeland</v>
      </c>
      <c r="B1708" t="str">
        <f>community_projects!B1708</f>
        <v>Zeeland</v>
      </c>
      <c r="C1708" t="str">
        <f>community_projects!C1708</f>
        <v>Borsele</v>
      </c>
      <c r="D1708" t="str" cm="1">
        <f t="array" ref="D1708">INDEX(municipalities!B:B, MATCH(EC_projects!C1708,municipalities!C:C,0),0)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c r="A1709" t="str">
        <f>community_projects!A1709</f>
        <v>Zeeland</v>
      </c>
      <c r="B1709" t="str">
        <f>community_projects!B1709</f>
        <v>Zeeland</v>
      </c>
      <c r="C1709" t="str">
        <f>community_projects!C1709</f>
        <v>Borsele</v>
      </c>
      <c r="D1709" t="str" cm="1">
        <f t="array" ref="D1709">INDEX(municipalities!B:B, MATCH(EC_projects!C1709,municipalities!C:C,0),0)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c r="A1710" t="str">
        <f>community_projects!A1710</f>
        <v>Zeeland</v>
      </c>
      <c r="B1710" t="str">
        <f>community_projects!B1710</f>
        <v>Zeeland</v>
      </c>
      <c r="C1710" t="str">
        <f>community_projects!C1710</f>
        <v>Goes</v>
      </c>
      <c r="D1710" t="str" cm="1">
        <f t="array" ref="D1710">INDEX(municipalities!B:B, MATCH(EC_projects!C1710,municipalities!C:C,0),0)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c r="A1711" t="str">
        <f>community_projects!A1711</f>
        <v>Zeeland</v>
      </c>
      <c r="B1711" t="str">
        <f>community_projects!B1711</f>
        <v>Zeeland</v>
      </c>
      <c r="C1711" t="str">
        <f>community_projects!C1711</f>
        <v>Goes</v>
      </c>
      <c r="D1711" t="str" cm="1">
        <f t="array" ref="D1711">INDEX(municipalities!B:B, MATCH(EC_projects!C1711,municipalities!C:C,0),0)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c r="A1712" t="str">
        <f>community_projects!A1712</f>
        <v>Zeeland</v>
      </c>
      <c r="B1712" t="str">
        <f>community_projects!B1712</f>
        <v>Zeeland</v>
      </c>
      <c r="C1712" t="str">
        <f>community_projects!C1712</f>
        <v>Kapelle</v>
      </c>
      <c r="D1712" t="str" cm="1">
        <f t="array" ref="D1712">INDEX(municipalities!B:B, MATCH(EC_projects!C1712,municipalities!C:C,0),0)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c r="A1713" t="str">
        <f>community_projects!A1713</f>
        <v>Zeeland</v>
      </c>
      <c r="B1713" t="str">
        <f>community_projects!B1713</f>
        <v>Zeeland</v>
      </c>
      <c r="C1713" t="str">
        <f>community_projects!C1713</f>
        <v>Noord-Beveland</v>
      </c>
      <c r="D1713" t="str" cm="1">
        <f t="array" ref="D1713">INDEX(municipalities!B:B, MATCH(EC_projects!C1713,municipalities!C:C,0),0)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c r="A1714" t="str">
        <f>community_projects!A1714</f>
        <v>Zeeland</v>
      </c>
      <c r="B1714" t="str">
        <f>community_projects!B1714</f>
        <v>Zeeland</v>
      </c>
      <c r="C1714" t="str">
        <f>community_projects!C1714</f>
        <v>Noord-Beveland</v>
      </c>
      <c r="D1714" t="str" cm="1">
        <f t="array" ref="D1714">INDEX(municipalities!B:B, MATCH(EC_projects!C1714,municipalities!C:C,0),0)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c r="A1715" t="str">
        <f>community_projects!A1715</f>
        <v>Zeeland</v>
      </c>
      <c r="B1715" t="str">
        <f>community_projects!B1715</f>
        <v>Zeeland</v>
      </c>
      <c r="C1715" t="str">
        <f>community_projects!C1715</f>
        <v>Noord-Beveland</v>
      </c>
      <c r="D1715" t="str" cm="1">
        <f t="array" ref="D1715">INDEX(municipalities!B:B, MATCH(EC_projects!C1715,municipalities!C:C,0),0)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c r="A1716" t="str">
        <f>community_projects!A1716</f>
        <v>Zeeland</v>
      </c>
      <c r="B1716" t="str">
        <f>community_projects!B1716</f>
        <v>Zeeland</v>
      </c>
      <c r="C1716" t="str">
        <f>community_projects!C1716</f>
        <v>Reimerswaal</v>
      </c>
      <c r="D1716" t="str" cm="1">
        <f t="array" ref="D1716">INDEX(municipalities!B:B, MATCH(EC_projects!C1716,municipalities!C:C,0),0)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c r="A1717" t="str">
        <f>community_projects!A1717</f>
        <v>Zeeland</v>
      </c>
      <c r="B1717" t="str">
        <f>community_projects!B1717</f>
        <v>Zeeland</v>
      </c>
      <c r="C1717" t="str">
        <f>community_projects!C1717</f>
        <v>Schouwen-Duiveland</v>
      </c>
      <c r="D1717" t="str" cm="1">
        <f t="array" ref="D1717">INDEX(municipalities!B:B, MATCH(EC_projects!C1717,municipalities!C:C,0),0)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c r="A1718" t="str">
        <f>community_projects!A1718</f>
        <v>Zeeland</v>
      </c>
      <c r="B1718" t="str">
        <f>community_projects!B1718</f>
        <v>Zeeland</v>
      </c>
      <c r="C1718" t="str">
        <f>community_projects!C1718</f>
        <v>Schouwen-Duiveland</v>
      </c>
      <c r="D1718" t="str" cm="1">
        <f t="array" ref="D1718">INDEX(municipalities!B:B, MATCH(EC_projects!C1718,municipalities!C:C,0),0)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c r="A1719" t="str">
        <f>community_projects!A1719</f>
        <v>Zeeland</v>
      </c>
      <c r="B1719" t="str">
        <f>community_projects!B1719</f>
        <v>Zeeland</v>
      </c>
      <c r="C1719" t="str">
        <f>community_projects!C1719</f>
        <v>Schouwen-Duiveland</v>
      </c>
      <c r="D1719" t="str" cm="1">
        <f t="array" ref="D1719">INDEX(municipalities!B:B, MATCH(EC_projects!C1719,municipalities!C:C,0),0)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c r="A1720" t="str">
        <f>community_projects!A1720</f>
        <v>Zeeland</v>
      </c>
      <c r="B1720" t="str">
        <f>community_projects!B1720</f>
        <v>Zeeland</v>
      </c>
      <c r="C1720" t="str">
        <f>community_projects!C1720</f>
        <v>Schouwen-Duiveland</v>
      </c>
      <c r="D1720" t="str" cm="1">
        <f t="array" ref="D1720">INDEX(municipalities!B:B, MATCH(EC_projects!C1720,municipalities!C:C,0),0)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c r="A1721" t="str">
        <f>community_projects!A1721</f>
        <v>Zeeland</v>
      </c>
      <c r="B1721" t="str">
        <f>community_projects!B1721</f>
        <v>Zeeland</v>
      </c>
      <c r="C1721" t="str">
        <f>community_projects!C1721</f>
        <v>Schouwen-Duiveland</v>
      </c>
      <c r="D1721" t="str" cm="1">
        <f t="array" ref="D1721">INDEX(municipalities!B:B, MATCH(EC_projects!C1721,municipalities!C:C,0),0)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c r="A1722" t="str">
        <f>community_projects!A1722</f>
        <v>Zeeland</v>
      </c>
      <c r="B1722" t="str">
        <f>community_projects!B1722</f>
        <v>Zeeland</v>
      </c>
      <c r="C1722" t="str">
        <f>community_projects!C1722</f>
        <v>Schouwen-Duiveland</v>
      </c>
      <c r="D1722" t="str" cm="1">
        <f t="array" ref="D1722">INDEX(municipalities!B:B, MATCH(EC_projects!C1722,municipalities!C:C,0),0)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c r="A1723" t="str">
        <f>community_projects!A1723</f>
        <v>Zeeland</v>
      </c>
      <c r="B1723" t="str">
        <f>community_projects!B1723</f>
        <v>Zeeland</v>
      </c>
      <c r="C1723" t="str">
        <f>community_projects!C1723</f>
        <v>Tholen</v>
      </c>
      <c r="D1723" t="str" cm="1">
        <f t="array" ref="D1723">INDEX(municipalities!B:B, MATCH(EC_projects!C1723,municipalities!C:C,0),0)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c r="A1724" t="str">
        <f>community_projects!A1724</f>
        <v>Zeeland</v>
      </c>
      <c r="B1724" t="str">
        <f>community_projects!B1724</f>
        <v>Zeeland</v>
      </c>
      <c r="C1724" t="str">
        <f>community_projects!C1724</f>
        <v>Tholen</v>
      </c>
      <c r="D1724" t="str" cm="1">
        <f t="array" ref="D1724">INDEX(municipalities!B:B, MATCH(EC_projects!C1724,municipalities!C:C,0),0)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c r="A1725" t="str">
        <f>community_projects!A1725</f>
        <v>Zeeland</v>
      </c>
      <c r="B1725" t="str">
        <f>community_projects!B1725</f>
        <v>Zeeland</v>
      </c>
      <c r="C1725" t="str">
        <f>community_projects!C1725</f>
        <v>Tholen</v>
      </c>
      <c r="D1725" t="str" cm="1">
        <f t="array" ref="D1725">INDEX(municipalities!B:B, MATCH(EC_projects!C1725,municipalities!C:C,0),0)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c r="A1726" t="str">
        <f>community_projects!A1726</f>
        <v>Zeeland</v>
      </c>
      <c r="B1726" t="str">
        <f>community_projects!B1726</f>
        <v>Zeeland</v>
      </c>
      <c r="C1726" t="str">
        <f>community_projects!C1726</f>
        <v>Tholen</v>
      </c>
      <c r="D1726" t="str" cm="1">
        <f t="array" ref="D1726">INDEX(municipalities!B:B, MATCH(EC_projects!C1726,municipalities!C:C,0),0)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c r="A1727" t="str">
        <f>community_projects!A1727</f>
        <v>Zeeland</v>
      </c>
      <c r="B1727" t="str">
        <f>community_projects!B1727</f>
        <v>Zeeland</v>
      </c>
      <c r="C1727" t="str">
        <f>community_projects!C1727</f>
        <v>Veere</v>
      </c>
      <c r="D1727" t="str" cm="1">
        <f t="array" ref="D1727">INDEX(municipalities!B:B, MATCH(EC_projects!C1727,municipalities!C:C,0),0)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c r="A1728" t="str">
        <f>community_projects!A1728</f>
        <v>Zeeland</v>
      </c>
      <c r="B1728" t="str">
        <f>community_projects!B1728</f>
        <v>Zeeland</v>
      </c>
      <c r="C1728" t="str">
        <f>community_projects!C1728</f>
        <v>Veere</v>
      </c>
      <c r="D1728" t="str" cm="1">
        <f t="array" ref="D1728">INDEX(municipalities!B:B, MATCH(EC_projects!C1728,municipalities!C:C,0),0)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c r="A1729" t="str">
        <f>community_projects!A1729</f>
        <v>Zeeland</v>
      </c>
      <c r="B1729" t="str">
        <f>community_projects!B1729</f>
        <v>Zeeland</v>
      </c>
      <c r="C1729" t="str">
        <f>community_projects!C1729</f>
        <v>Veere</v>
      </c>
      <c r="D1729" t="str" cm="1">
        <f t="array" ref="D1729">INDEX(municipalities!B:B, MATCH(EC_projects!C1729,municipalities!C:C,0),0)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c r="A1730" t="str">
        <f>community_projects!A1730</f>
        <v>Zeeland</v>
      </c>
      <c r="B1730" t="str">
        <f>community_projects!B1730</f>
        <v>Zeeland</v>
      </c>
      <c r="C1730" t="str">
        <f>community_projects!C1730</f>
        <v>Veere</v>
      </c>
      <c r="D1730" t="str" cm="1">
        <f t="array" ref="D1730">INDEX(municipalities!B:B, MATCH(EC_projects!C1730,municipalities!C:C,0),0)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c r="A1731" t="str">
        <f>community_projects!A1731</f>
        <v>Zeeland</v>
      </c>
      <c r="B1731" t="str">
        <f>community_projects!B1731</f>
        <v>Zeeland</v>
      </c>
      <c r="C1731" t="str">
        <f>community_projects!C1731</f>
        <v>Veere</v>
      </c>
      <c r="D1731" t="str" cm="1">
        <f t="array" ref="D1731">INDEX(municipalities!B:B, MATCH(EC_projects!C1731,municipalities!C:C,0),0)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c r="A1732" t="str">
        <f>community_projects!A1732</f>
        <v>Zuid-Holland</v>
      </c>
      <c r="B1732" t="str">
        <f>community_projects!B1732</f>
        <v>Regio Rotterdam-Den Haag</v>
      </c>
      <c r="C1732" t="str">
        <f>community_projects!C1732</f>
        <v>'s-Gravenhage</v>
      </c>
      <c r="D1732" t="str" cm="1">
        <f t="array" ref="D1732">INDEX(municipalities!B:B, MATCH(EC_projects!C1732,municipalities!C:C,0),0)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c r="A1733" t="str">
        <f>community_projects!A1733</f>
        <v>Zuid-Holland</v>
      </c>
      <c r="B1733" t="str">
        <f>community_projects!B1733</f>
        <v>Regio Rotterdam-Den Haag</v>
      </c>
      <c r="C1733" t="str">
        <f>community_projects!C1733</f>
        <v>'s-Gravenhage</v>
      </c>
      <c r="D1733" t="str" cm="1">
        <f t="array" ref="D1733">INDEX(municipalities!B:B, MATCH(EC_projects!C1733,municipalities!C:C,0),0)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c r="A1734" t="str">
        <f>community_projects!A1734</f>
        <v>Zuid-Holland</v>
      </c>
      <c r="B1734" t="str">
        <f>community_projects!B1734</f>
        <v>Goeree-Overflakkee</v>
      </c>
      <c r="C1734" t="str">
        <f>community_projects!C1734</f>
        <v>Goeree-Overflakkee</v>
      </c>
      <c r="D1734" t="str" cm="1">
        <f t="array" ref="D1734">INDEX(municipalities!B:B, MATCH(EC_projects!C1734,municipalities!C:C,0),0)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c r="A1735" t="str">
        <f>community_projects!A1735</f>
        <v>Zuid-Holland</v>
      </c>
      <c r="B1735" t="str">
        <f>community_projects!B1735</f>
        <v>Goeree-Overflakkee</v>
      </c>
      <c r="C1735" t="str">
        <f>community_projects!C1735</f>
        <v>Goeree-Overflakkee</v>
      </c>
      <c r="D1735" t="str" cm="1">
        <f t="array" ref="D1735">INDEX(municipalities!B:B, MATCH(EC_projects!C1735,municipalities!C:C,0),0)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c r="A1736" t="str">
        <f>community_projects!A1736</f>
        <v>Zuid-Holland</v>
      </c>
      <c r="B1736" t="str">
        <f>community_projects!B1736</f>
        <v>Goeree-Overflakkee</v>
      </c>
      <c r="C1736" t="str">
        <f>community_projects!C1736</f>
        <v>Goeree-Overflakkee</v>
      </c>
      <c r="D1736" t="str" cm="1">
        <f t="array" ref="D1736">INDEX(municipalities!B:B, MATCH(EC_projects!C1736,municipalities!C:C,0),0)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c r="A1737" t="str">
        <f>community_projects!A1737</f>
        <v>Zuid-Holland</v>
      </c>
      <c r="B1737" t="str">
        <f>community_projects!B1737</f>
        <v>Goeree-Overflakkee</v>
      </c>
      <c r="C1737" t="str">
        <f>community_projects!C1737</f>
        <v>Goeree-Overflakkee</v>
      </c>
      <c r="D1737" t="str" cm="1">
        <f t="array" ref="D1737">INDEX(municipalities!B:B, MATCH(EC_projects!C1737,municipalities!C:C,0),0)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c r="A1738" t="str">
        <f>community_projects!A1738</f>
        <v>Zuid-Holland</v>
      </c>
      <c r="B1738" t="str">
        <f>community_projects!B1738</f>
        <v>Goeree-Overflakkee</v>
      </c>
      <c r="C1738" t="str">
        <f>community_projects!C1738</f>
        <v>Goeree-Overflakkee</v>
      </c>
      <c r="D1738" t="str" cm="1">
        <f t="array" ref="D1738">INDEX(municipalities!B:B, MATCH(EC_projects!C1738,municipalities!C:C,0),0)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c r="A1739" t="str">
        <f>community_projects!A1739</f>
        <v>Zuid-Holland</v>
      </c>
      <c r="B1739" t="str">
        <f>community_projects!B1739</f>
        <v>Goeree-Overflakkee</v>
      </c>
      <c r="C1739" t="str">
        <f>community_projects!C1739</f>
        <v>Goeree-Overflakkee</v>
      </c>
      <c r="D1739" t="str" cm="1">
        <f t="array" ref="D1739">INDEX(municipalities!B:B, MATCH(EC_projects!C1739,municipalities!C:C,0),0)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c r="A1740" t="str">
        <f>community_projects!A1740</f>
        <v>Zuid-Holland</v>
      </c>
      <c r="B1740" t="str">
        <f>community_projects!B1740</f>
        <v>Goeree-Overflakkee</v>
      </c>
      <c r="C1740" t="str">
        <f>community_projects!C1740</f>
        <v>Goeree-Overflakkee</v>
      </c>
      <c r="D1740" t="str" cm="1">
        <f t="array" ref="D1740">INDEX(municipalities!B:B, MATCH(EC_projects!C1740,municipalities!C:C,0),0)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c r="A1741" t="str">
        <f>community_projects!A1741</f>
        <v>Zuid-Holland</v>
      </c>
      <c r="B1741" t="str">
        <f>community_projects!B1741</f>
        <v>Goeree-Overflakkee</v>
      </c>
      <c r="C1741" t="str">
        <f>community_projects!C1741</f>
        <v>Goeree-Overflakkee</v>
      </c>
      <c r="D1741" t="str" cm="1">
        <f t="array" ref="D1741">INDEX(municipalities!B:B, MATCH(EC_projects!C1741,municipalities!C:C,0),0)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c r="A1742" t="str">
        <f>community_projects!A1742</f>
        <v>Zuid-Holland</v>
      </c>
      <c r="B1742" t="str">
        <f>community_projects!B1742</f>
        <v>Goeree-Overflakkee</v>
      </c>
      <c r="C1742" t="str">
        <f>community_projects!C1742</f>
        <v>Goeree-Overflakkee</v>
      </c>
      <c r="D1742" t="str" cm="1">
        <f t="array" ref="D1742">INDEX(municipalities!B:B, MATCH(EC_projects!C1742,municipalities!C:C,0),0)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c r="A1743" t="str">
        <f>community_projects!A1743</f>
        <v>Zuid-Holland</v>
      </c>
      <c r="B1743" t="str">
        <f>community_projects!B1743</f>
        <v>Midden-Holland</v>
      </c>
      <c r="C1743" t="str">
        <f>community_projects!C1743</f>
        <v>Gouda</v>
      </c>
      <c r="D1743" t="str" cm="1">
        <f t="array" ref="D1743">INDEX(municipalities!B:B, MATCH(EC_projects!C1743,municipalities!C:C,0),0)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c r="A1744" t="str">
        <f>community_projects!A1744</f>
        <v>Zuid-Holland</v>
      </c>
      <c r="B1744" t="str">
        <f>community_projects!B1744</f>
        <v>Goeree-Overflakkee</v>
      </c>
      <c r="C1744" t="str">
        <f>community_projects!C1744</f>
        <v>Goeree-Overflakkee</v>
      </c>
      <c r="D1744" t="str" cm="1">
        <f t="array" ref="D1744">INDEX(municipalities!B:B, MATCH(EC_projects!C1744,municipalities!C:C,0),0)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c r="A1745" t="str">
        <f>community_projects!A1745</f>
        <v>Zuid-Holland</v>
      </c>
      <c r="B1745" t="str">
        <f>community_projects!B1745</f>
        <v>Goeree-Overflakkee</v>
      </c>
      <c r="C1745" t="str">
        <f>community_projects!C1745</f>
        <v>Goeree-Overflakkee</v>
      </c>
      <c r="D1745" t="str" cm="1">
        <f t="array" ref="D1745">INDEX(municipalities!B:B, MATCH(EC_projects!C1745,municipalities!C:C,0),0)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c r="A1746" t="str">
        <f>community_projects!A1746</f>
        <v>Zuid-Holland</v>
      </c>
      <c r="B1746" t="str">
        <f>community_projects!B1746</f>
        <v>Regio Rotterdam-Den Haag</v>
      </c>
      <c r="C1746" t="str">
        <f>community_projects!C1746</f>
        <v>Vlaardingen</v>
      </c>
      <c r="D1746" t="str" cm="1">
        <f t="array" ref="D1746">INDEX(municipalities!B:B, MATCH(EC_projects!C1746,municipalities!C:C,0),0)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c r="A1747" t="str">
        <f>community_projects!A1747</f>
        <v>Zuid-Holland</v>
      </c>
      <c r="B1747" t="str">
        <f>community_projects!B1747</f>
        <v>Holland Rijnland</v>
      </c>
      <c r="C1747" t="str">
        <f>community_projects!C1747</f>
        <v>Zoeterwoude</v>
      </c>
      <c r="D1747" t="str" cm="1">
        <f t="array" ref="D1747">INDEX(municipalities!B:B, MATCH(EC_projects!C1747,municipalities!C:C,0),0)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c r="A1748" t="str">
        <f>community_projects!A1748</f>
        <v>Flevoland</v>
      </c>
      <c r="B1748" t="str">
        <f>community_projects!B1748</f>
        <v>Flevoland</v>
      </c>
      <c r="C1748" t="str">
        <f>community_projects!C1748</f>
        <v>Zeewolde</v>
      </c>
      <c r="D1748" t="str" cm="1">
        <f t="array" ref="D1748">INDEX(municipalities!B:B, MATCH(EC_projects!C1748,municipalities!C:C,0),0)</f>
        <v>GM0050</v>
      </c>
      <c r="E1748">
        <f>community_projects!D1748</f>
        <v>0</v>
      </c>
      <c r="F1748" t="str">
        <f>community_projects!E1748</f>
        <v>Windpark Zeewolde - collectief agariërs (sanering windmolens)</v>
      </c>
      <c r="G1748" t="str">
        <f>community_projects!G1748</f>
        <v>gepland</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c r="A1749" t="str">
        <f>community_projects!A1749</f>
        <v>Flevoland</v>
      </c>
      <c r="B1749" t="str">
        <f>community_projects!B1749</f>
        <v>Flevoland</v>
      </c>
      <c r="C1749" t="str">
        <f>community_projects!C1749</f>
        <v>Zeewolde</v>
      </c>
      <c r="D1749" t="str" cm="1">
        <f t="array" ref="D1749">INDEX(municipalities!B:B, MATCH(EC_projects!C1749,municipalities!C:C,0),0)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c r="A1750" t="str">
        <f>community_projects!A1750</f>
        <v>Gelderland</v>
      </c>
      <c r="B1750" t="str">
        <f>community_projects!B1750</f>
        <v>Achterhoek</v>
      </c>
      <c r="C1750" t="str">
        <f>community_projects!C1750</f>
        <v>Berkelland</v>
      </c>
      <c r="D1750" t="str" cm="1">
        <f t="array" ref="D1750">INDEX(municipalities!B:B, MATCH(EC_projects!C1750,municipalities!C:C,0),0)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c r="A1751" t="str">
        <f>community_projects!A1751</f>
        <v>Gelderland</v>
      </c>
      <c r="B1751" t="str">
        <f>community_projects!B1751</f>
        <v>Arnhem/ Nijmegen</v>
      </c>
      <c r="C1751" t="str">
        <f>community_projects!C1751</f>
        <v>Beuningen</v>
      </c>
      <c r="D1751" t="str" cm="1">
        <f t="array" ref="D1751">INDEX(municipalities!B:B, MATCH(EC_projects!C1751,municipalities!C:C,0),0)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c r="A1752" t="str">
        <f>community_projects!A1752</f>
        <v>Gelderland</v>
      </c>
      <c r="B1752" t="str">
        <f>community_projects!B1752</f>
        <v>Noord Veluwe</v>
      </c>
      <c r="C1752" t="str">
        <f>community_projects!C1752</f>
        <v>Ermelo</v>
      </c>
      <c r="D1752" t="str" cm="1">
        <f t="array" ref="D1752">INDEX(municipalities!B:B, MATCH(EC_projects!C1752,municipalities!C:C,0),0)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c r="A1753" t="str">
        <f>community_projects!A1753</f>
        <v>Gelderland</v>
      </c>
      <c r="B1753" t="str">
        <f>community_projects!B1753</f>
        <v>Achterhoek</v>
      </c>
      <c r="C1753" t="str">
        <f>community_projects!C1753</f>
        <v>Lochem</v>
      </c>
      <c r="D1753" t="str" cm="1">
        <f t="array" ref="D1753">INDEX(municipalities!B:B, MATCH(EC_projects!C1753,municipalities!C:C,0),0)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c r="A1754" t="str">
        <f>community_projects!A1754</f>
        <v>Gelderland</v>
      </c>
      <c r="B1754" t="str">
        <f>community_projects!B1754</f>
        <v>Arnhem/ Nijmegen</v>
      </c>
      <c r="C1754" t="str">
        <f>community_projects!C1754</f>
        <v>Wijchen</v>
      </c>
      <c r="D1754" t="str" cm="1">
        <f t="array" ref="D1754">INDEX(municipalities!B:B, MATCH(EC_projects!C1754,municipalities!C:C,0),0)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c r="A1755" t="str">
        <f>community_projects!A1755</f>
        <v>Gelderland</v>
      </c>
      <c r="B1755" t="str">
        <f>community_projects!B1755</f>
        <v>Arnhem/ Nijmegen</v>
      </c>
      <c r="C1755" t="str">
        <f>community_projects!C1755</f>
        <v>Wijchen</v>
      </c>
      <c r="D1755" t="str" cm="1">
        <f t="array" ref="D1755">INDEX(municipalities!B:B, MATCH(EC_projects!C1755,municipalities!C:C,0),0)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c r="A1756" t="str">
        <f>community_projects!A1756</f>
        <v>Gelderland</v>
      </c>
      <c r="B1756" t="str">
        <f>community_projects!B1756</f>
        <v>Cleantech regio</v>
      </c>
      <c r="C1756" t="str">
        <f>community_projects!C1756</f>
        <v>Zutphen</v>
      </c>
      <c r="D1756" t="str" cm="1">
        <f t="array" ref="D1756">INDEX(municipalities!B:B, MATCH(EC_projects!C1756,municipalities!C:C,0),0)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c r="A1757" t="str">
        <f>community_projects!A1757</f>
        <v>Groningen</v>
      </c>
      <c r="B1757" t="str">
        <f>community_projects!B1757</f>
        <v>Groningen</v>
      </c>
      <c r="C1757" t="str">
        <f>community_projects!C1757</f>
        <v>Het Hogeland</v>
      </c>
      <c r="D1757" t="str" cm="1">
        <f t="array" ref="D1757">INDEX(municipalities!B:B, MATCH(EC_projects!C1757,municipalities!C:C,0),0)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c r="A1758" t="str">
        <f>community_projects!A1758</f>
        <v>Limburg</v>
      </c>
      <c r="B1758" t="str">
        <f>community_projects!B1758</f>
        <v>Noord en Midden Limburg</v>
      </c>
      <c r="C1758" t="str">
        <f>community_projects!C1758</f>
        <v>Nederweert</v>
      </c>
      <c r="D1758" t="str" cm="1">
        <f t="array" ref="D1758">INDEX(municipalities!B:B, MATCH(EC_projects!C1758,municipalities!C:C,0),0)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c r="A1759" t="str">
        <f>community_projects!A1759</f>
        <v>Noord-Brabant</v>
      </c>
      <c r="B1759" t="str">
        <f>community_projects!B1759</f>
        <v>Metropoolregio Eindhoven</v>
      </c>
      <c r="C1759" t="str">
        <f>community_projects!C1759</f>
        <v>Bergeijk</v>
      </c>
      <c r="D1759" t="str" cm="1">
        <f t="array" ref="D1759">INDEX(municipalities!B:B, MATCH(EC_projects!C1759,municipalities!C:C,0),0)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c r="A1760" t="str">
        <f>community_projects!A1760</f>
        <v>Noord-Brabant</v>
      </c>
      <c r="B1760" t="str">
        <f>community_projects!B1760</f>
        <v>Noord-oost Brabant</v>
      </c>
      <c r="C1760" t="str">
        <f>community_projects!C1760</f>
        <v>Oss</v>
      </c>
      <c r="D1760" t="str" cm="1">
        <f t="array" ref="D1760">INDEX(municipalities!B:B, MATCH(EC_projects!C1760,municipalities!C:C,0),0)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c r="A1761" t="str">
        <f>community_projects!A1761</f>
        <v>Noord-Brabant</v>
      </c>
      <c r="B1761" t="str">
        <f>community_projects!B1761</f>
        <v>Noord-oost Brabant</v>
      </c>
      <c r="C1761" t="str">
        <f>community_projects!C1761</f>
        <v>Oss</v>
      </c>
      <c r="D1761" t="str" cm="1">
        <f t="array" ref="D1761">INDEX(municipalities!B:B, MATCH(EC_projects!C1761,municipalities!C:C,0),0)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c r="A1762" t="str">
        <f>community_projects!A1762</f>
        <v>Noord-Brabant</v>
      </c>
      <c r="B1762" t="str">
        <f>community_projects!B1762</f>
        <v>Metropoolregio Eindhoven</v>
      </c>
      <c r="C1762" t="str">
        <f>community_projects!C1762</f>
        <v>Someren</v>
      </c>
      <c r="D1762" t="str" cm="1">
        <f t="array" ref="D1762">INDEX(municipalities!B:B, MATCH(EC_projects!C1762,municipalities!C:C,0),0)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c r="A1763" t="str">
        <f>community_projects!A1763</f>
        <v>Noord-Holland</v>
      </c>
      <c r="B1763" t="str">
        <f>community_projects!B1763</f>
        <v>Noord-Holland Zuid</v>
      </c>
      <c r="C1763" t="str">
        <f>community_projects!C1763</f>
        <v>Amsterdam</v>
      </c>
      <c r="D1763" t="str" cm="1">
        <f t="array" ref="D1763">INDEX(municipalities!B:B, MATCH(EC_projects!C1763,municipalities!C:C,0),0)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c r="A1764" t="str">
        <f>community_projects!A1764</f>
        <v>Noord-Holland</v>
      </c>
      <c r="B1764" t="str">
        <f>community_projects!B1764</f>
        <v>Noord-Holland Zuid</v>
      </c>
      <c r="C1764" t="str">
        <f>community_projects!C1764</f>
        <v>Haarlemmermeer</v>
      </c>
      <c r="D1764" t="str" cm="1">
        <f t="array" ref="D1764">INDEX(municipalities!B:B, MATCH(EC_projects!C1764,municipalities!C:C,0),0)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c r="A1765" t="str">
        <f>community_projects!A1765</f>
        <v>Noord-Holland</v>
      </c>
      <c r="B1765" t="str">
        <f>community_projects!B1765</f>
        <v>Noord-Holland Zuid</v>
      </c>
      <c r="C1765" t="str">
        <f>community_projects!C1765</f>
        <v>Ouder-Amstel</v>
      </c>
      <c r="D1765" t="str" cm="1">
        <f t="array" ref="D1765">INDEX(municipalities!B:B, MATCH(EC_projects!C1765,municipalities!C:C,0),0)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c r="A1766" t="str">
        <f>community_projects!A1766</f>
        <v>Overijssel</v>
      </c>
      <c r="B1766" t="str">
        <f>community_projects!B1766</f>
        <v>Twente</v>
      </c>
      <c r="C1766" t="str">
        <f>community_projects!C1766</f>
        <v>Hellendoorn</v>
      </c>
      <c r="D1766" t="str" cm="1">
        <f t="array" ref="D1766">INDEX(municipalities!B:B, MATCH(EC_projects!C1766,municipalities!C:C,0),0)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c r="A1767" t="str">
        <f>community_projects!A1767</f>
        <v>Overijssel</v>
      </c>
      <c r="B1767" t="str">
        <f>community_projects!B1767</f>
        <v>Twente</v>
      </c>
      <c r="C1767" t="str">
        <f>community_projects!C1767</f>
        <v>Hof van Twente</v>
      </c>
      <c r="D1767" t="str" cm="1">
        <f t="array" ref="D1767">INDEX(municipalities!B:B, MATCH(EC_projects!C1767,municipalities!C:C,0),0)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c r="A1768" t="str">
        <f>community_projects!A1768</f>
        <v>Overijssel</v>
      </c>
      <c r="B1768" t="str">
        <f>community_projects!B1768</f>
        <v>Twente</v>
      </c>
      <c r="C1768" t="str">
        <f>community_projects!C1768</f>
        <v>Losser</v>
      </c>
      <c r="D1768" t="str" cm="1">
        <f t="array" ref="D1768">INDEX(municipalities!B:B, MATCH(EC_projects!C1768,municipalities!C:C,0),0)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c r="A1769" t="str">
        <f>community_projects!A1769</f>
        <v>Overijssel</v>
      </c>
      <c r="B1769" t="str">
        <f>community_projects!B1769</f>
        <v>Twente</v>
      </c>
      <c r="C1769" t="str">
        <f>community_projects!C1769</f>
        <v>Tubbergen</v>
      </c>
      <c r="D1769" t="str" cm="1">
        <f t="array" ref="D1769">INDEX(municipalities!B:B, MATCH(EC_projects!C1769,municipalities!C:C,0),0)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c r="A1770" t="str">
        <f>community_projects!A1770</f>
        <v>Utrecht</v>
      </c>
      <c r="B1770" t="str">
        <f>community_projects!B1770</f>
        <v>Regio Amersfoort</v>
      </c>
      <c r="C1770" t="str">
        <f>community_projects!C1770</f>
        <v>Amersfoort</v>
      </c>
      <c r="D1770" t="str" cm="1">
        <f t="array" ref="D1770">INDEX(municipalities!B:B, MATCH(EC_projects!C1770,municipalities!C:C,0),0)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c r="A1771" t="str">
        <f>community_projects!A1771</f>
        <v>Utrecht</v>
      </c>
      <c r="B1771" t="str">
        <f>community_projects!B1771</f>
        <v>Regio U16</v>
      </c>
      <c r="C1771" t="str">
        <f>community_projects!C1771</f>
        <v>Houten</v>
      </c>
      <c r="D1771" t="str" cm="1">
        <f t="array" ref="D1771">INDEX(municipalities!B:B, MATCH(EC_projects!C1771,municipalities!C:C,0),0)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c r="A1772" t="str">
        <f>community_projects!A1772</f>
        <v>Utrecht</v>
      </c>
      <c r="B1772" t="str">
        <f>community_projects!B1772</f>
        <v>Regio U16</v>
      </c>
      <c r="C1772" t="str">
        <f>community_projects!C1772</f>
        <v>Lopik</v>
      </c>
      <c r="D1772" t="str" cm="1">
        <f t="array" ref="D1772">INDEX(municipalities!B:B, MATCH(EC_projects!C1772,municipalities!C:C,0),0)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c r="A1773" t="str">
        <f>community_projects!A1773</f>
        <v>Utrecht</v>
      </c>
      <c r="B1773" t="str">
        <f>community_projects!B1773</f>
        <v>Regio U16</v>
      </c>
      <c r="C1773" t="str">
        <f>community_projects!C1773</f>
        <v>Utrecht</v>
      </c>
      <c r="D1773" t="str" cm="1">
        <f t="array" ref="D1773">INDEX(municipalities!B:B, MATCH(EC_projects!C1773,municipalities!C:C,0),0)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c r="A1774" t="str">
        <f>community_projects!A1774</f>
        <v>Zeeland</v>
      </c>
      <c r="B1774" t="str">
        <f>community_projects!B1774</f>
        <v>Zeeland</v>
      </c>
      <c r="C1774" t="str">
        <f>community_projects!C1774</f>
        <v>Kapelle</v>
      </c>
      <c r="D1774" t="str" cm="1">
        <f t="array" ref="D1774">INDEX(municipalities!B:B, MATCH(EC_projects!C1774,municipalities!C:C,0),0)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c r="A1775" t="str">
        <f>community_projects!A1775</f>
        <v>Zeeland</v>
      </c>
      <c r="B1775" t="str">
        <f>community_projects!B1775</f>
        <v>Zeeland</v>
      </c>
      <c r="C1775" t="str">
        <f>community_projects!C1775</f>
        <v>Kapelle</v>
      </c>
      <c r="D1775" t="str" cm="1">
        <f t="array" ref="D1775">INDEX(municipalities!B:B, MATCH(EC_projects!C1775,municipalities!C:C,0),0)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c r="A1776" t="str">
        <f>community_projects!A1776</f>
        <v>Zeeland</v>
      </c>
      <c r="B1776" t="str">
        <f>community_projects!B1776</f>
        <v>Zeeland</v>
      </c>
      <c r="C1776" t="str">
        <f>community_projects!C1776</f>
        <v>Reimerswaal</v>
      </c>
      <c r="D1776" t="str" cm="1">
        <f t="array" ref="D1776">INDEX(municipalities!B:B, MATCH(EC_projects!C1776,municipalities!C:C,0),0)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c r="A1777" t="str">
        <f>community_projects!A1777</f>
        <v>Zeeland</v>
      </c>
      <c r="B1777" t="str">
        <f>community_projects!B1777</f>
        <v>Zeeland</v>
      </c>
      <c r="C1777" t="str">
        <f>community_projects!C1777</f>
        <v>Reimerswaal</v>
      </c>
      <c r="D1777" t="str" cm="1">
        <f t="array" ref="D1777">INDEX(municipalities!B:B, MATCH(EC_projects!C1777,municipalities!C:C,0),0)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c r="A1778" t="str">
        <f>community_projects!A1778</f>
        <v>Zeeland</v>
      </c>
      <c r="B1778" t="str">
        <f>community_projects!B1778</f>
        <v>Zeeland</v>
      </c>
      <c r="C1778" t="str">
        <f>community_projects!C1778</f>
        <v>Reimerswaal</v>
      </c>
      <c r="D1778" t="str" cm="1">
        <f t="array" ref="D1778">INDEX(municipalities!B:B, MATCH(EC_projects!C1778,municipalities!C:C,0),0)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c r="A1779" t="str">
        <f>community_projects!A1779</f>
        <v>Zeeland</v>
      </c>
      <c r="B1779" t="str">
        <f>community_projects!B1779</f>
        <v>Zeeland</v>
      </c>
      <c r="C1779" t="str">
        <f>community_projects!C1779</f>
        <v>Terneuzen</v>
      </c>
      <c r="D1779" t="str" cm="1">
        <f t="array" ref="D1779">INDEX(municipalities!B:B, MATCH(EC_projects!C1779,municipalities!C:C,0),0)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c r="A1780" t="str">
        <f>community_projects!A1780</f>
        <v>Zeeland</v>
      </c>
      <c r="B1780" t="str">
        <f>community_projects!B1780</f>
        <v>Zeeland</v>
      </c>
      <c r="C1780" t="str">
        <f>community_projects!C1780</f>
        <v>Vlissingen</v>
      </c>
      <c r="D1780" t="str" cm="1">
        <f t="array" ref="D1780">INDEX(municipalities!B:B, MATCH(EC_projects!C1780,municipalities!C:C,0),0)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c r="A1781" t="str">
        <f>community_projects!A1781</f>
        <v>Zeeland</v>
      </c>
      <c r="B1781" t="str">
        <f>community_projects!B1781</f>
        <v>Zeeland</v>
      </c>
      <c r="C1781" t="str">
        <f>community_projects!C1781</f>
        <v>Vlissingen</v>
      </c>
      <c r="D1781" t="str" cm="1">
        <f t="array" ref="D1781">INDEX(municipalities!B:B, MATCH(EC_projects!C1781,municipalities!C:C,0),0)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c r="A1782" t="str">
        <f>community_projects!A1782</f>
        <v>Zuid-Holland</v>
      </c>
      <c r="B1782" t="str">
        <f>community_projects!B1782</f>
        <v>Alblasserwaard</v>
      </c>
      <c r="C1782" t="str">
        <f>community_projects!C1782</f>
        <v>Gorinchem</v>
      </c>
      <c r="D1782" t="str" cm="1">
        <f t="array" ref="D1782">INDEX(municipalities!B:B, MATCH(EC_projects!C1782,municipalities!C:C,0),0)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c r="A1783" t="str">
        <f>community_projects!A1783</f>
        <v>Zuid-Holland</v>
      </c>
      <c r="B1783" t="str">
        <f>community_projects!B1783</f>
        <v>Regio Rotterdam-Den Haag</v>
      </c>
      <c r="C1783" t="str">
        <f>community_projects!C1783</f>
        <v>Maassluis</v>
      </c>
      <c r="D1783" t="str" cm="1">
        <f t="array" ref="D1783">INDEX(municipalities!B:B, MATCH(EC_projects!C1783,municipalities!C:C,0),0)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c r="A1784" t="str">
        <f>community_projects!A1784</f>
        <v>Zuid-Holland</v>
      </c>
      <c r="B1784" t="str">
        <f>community_projects!B1784</f>
        <v>Regio Rotterdam-Den Haag</v>
      </c>
      <c r="C1784" t="str">
        <f>community_projects!C1784</f>
        <v>Nissewaard</v>
      </c>
      <c r="D1784" t="str" cm="1">
        <f t="array" ref="D1784">INDEX(municipalities!B:B, MATCH(EC_projects!C1784,municipalities!C:C,0),0)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c r="A1785" t="str">
        <f>community_projects!A1785</f>
        <v>Zuid-Holland</v>
      </c>
      <c r="B1785" t="str">
        <f>community_projects!B1785</f>
        <v>Regio Rotterdam-Den Haag</v>
      </c>
      <c r="C1785" t="str">
        <f>community_projects!C1785</f>
        <v>Schiedam</v>
      </c>
      <c r="D1785" t="str" cm="1">
        <f t="array" ref="D1785">INDEX(municipalities!B:B, MATCH(EC_projects!C1785,municipalities!C:C,0),0)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c r="A1786" t="str">
        <f>community_projects!A1786</f>
        <v>Zuid-Holland</v>
      </c>
      <c r="B1786" t="str">
        <f>community_projects!B1786</f>
        <v>Regio Rotterdam-Den Haag</v>
      </c>
      <c r="C1786" t="str">
        <f>community_projects!C1786</f>
        <v>Voorne aan Zee</v>
      </c>
      <c r="D1786" t="str" cm="1">
        <f t="array" ref="D1786">INDEX(municipalities!B:B, MATCH(EC_projects!C1786,municipalities!C:C,0),0)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c r="A1787" t="str">
        <f>community_projects!A1787</f>
        <v>Friesland</v>
      </c>
      <c r="B1787" t="str">
        <f>community_projects!B1787</f>
        <v>Friesland</v>
      </c>
      <c r="C1787" t="str">
        <f>community_projects!C1787</f>
        <v>Waadhoeke</v>
      </c>
      <c r="D1787" t="str" cm="1">
        <f t="array" ref="D1787">INDEX(municipalities!B:B, MATCH(EC_projects!C1787,municipalities!C:C,0),0)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c r="A1788" t="str">
        <f>community_projects!A1788</f>
        <v>Friesland</v>
      </c>
      <c r="B1788" t="str">
        <f>community_projects!B1788</f>
        <v>Friesland</v>
      </c>
      <c r="C1788" t="str">
        <f>community_projects!C1788</f>
        <v>Súdwest-Fryslân</v>
      </c>
      <c r="D1788" t="str" cm="1">
        <f t="array" ref="D1788">INDEX(municipalities!B:B, MATCH(EC_projects!C1788,municipalities!C:C,0),0)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c r="A1789" t="str">
        <f>community_projects!A1789</f>
        <v>Friesland</v>
      </c>
      <c r="B1789" t="str">
        <f>community_projects!B1789</f>
        <v>Friesland</v>
      </c>
      <c r="C1789" t="str">
        <f>community_projects!C1789</f>
        <v>Súdwest-Fryslân</v>
      </c>
      <c r="D1789" t="str" cm="1">
        <f t="array" ref="D1789">INDEX(municipalities!B:B, MATCH(EC_projects!C1789,municipalities!C:C,0),0)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c r="A1790" t="str">
        <f>community_projects!A1790</f>
        <v>Friesland</v>
      </c>
      <c r="B1790" t="str">
        <f>community_projects!B1790</f>
        <v>Friesland</v>
      </c>
      <c r="C1790" t="str">
        <f>community_projects!C1790</f>
        <v>Noardeast-Fryslân</v>
      </c>
      <c r="D1790" t="str" cm="1">
        <f t="array" ref="D1790">INDEX(municipalities!B:B, MATCH(EC_projects!C1790,municipalities!C:C,0),0)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c r="A1791" t="str">
        <f>community_projects!A1791</f>
        <v>Friesland</v>
      </c>
      <c r="B1791" t="str">
        <f>community_projects!B1791</f>
        <v>Friesland</v>
      </c>
      <c r="C1791" t="str">
        <f>community_projects!C1791</f>
        <v>Súdwest-Fryslân</v>
      </c>
      <c r="D1791" t="str" cm="1">
        <f t="array" ref="D1791">INDEX(municipalities!B:B, MATCH(EC_projects!C1791,municipalities!C:C,0),0)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c r="A1792" t="str">
        <f>community_projects!A1792</f>
        <v>Friesland</v>
      </c>
      <c r="B1792" t="str">
        <f>community_projects!B1792</f>
        <v>Friesland</v>
      </c>
      <c r="C1792" t="str">
        <f>community_projects!C1792</f>
        <v>Súdwest-Fryslân</v>
      </c>
      <c r="D1792" t="str" cm="1">
        <f t="array" ref="D1792">INDEX(municipalities!B:B, MATCH(EC_projects!C1792,municipalities!C:C,0),0)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c r="A1793" t="str">
        <f>community_projects!A1793</f>
        <v>Friesland</v>
      </c>
      <c r="B1793" t="str">
        <f>community_projects!B1793</f>
        <v>Friesland</v>
      </c>
      <c r="C1793" t="str">
        <f>community_projects!C1793</f>
        <v>Tytsjerksteradiel</v>
      </c>
      <c r="D1793" t="str" cm="1">
        <f t="array" ref="D1793">INDEX(municipalities!B:B, MATCH(EC_projects!C1793,municipalities!C:C,0),0)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c r="A1794" t="str">
        <f>community_projects!A1794</f>
        <v>Friesland</v>
      </c>
      <c r="B1794" t="str">
        <f>community_projects!B1794</f>
        <v>Friesland</v>
      </c>
      <c r="C1794" t="str">
        <f>community_projects!C1794</f>
        <v>Waadhoeke</v>
      </c>
      <c r="D1794" t="str" cm="1">
        <f t="array" ref="D1794">INDEX(municipalities!B:B, MATCH(EC_projects!C1794,municipalities!C:C,0),0)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c r="A1795" t="str">
        <f>community_projects!A1795</f>
        <v>Friesland</v>
      </c>
      <c r="B1795" t="str">
        <f>community_projects!B1795</f>
        <v>Friesland</v>
      </c>
      <c r="C1795" t="str">
        <f>community_projects!C1795</f>
        <v>Waadhoeke</v>
      </c>
      <c r="D1795" t="str" cm="1">
        <f t="array" ref="D1795">INDEX(municipalities!B:B, MATCH(EC_projects!C1795,municipalities!C:C,0),0)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c r="A1796" t="str">
        <f>community_projects!A1796</f>
        <v>Friesland</v>
      </c>
      <c r="B1796" t="str">
        <f>community_projects!B1796</f>
        <v>Friesland</v>
      </c>
      <c r="C1796" t="str">
        <f>community_projects!C1796</f>
        <v>Súdwest-Fryslân</v>
      </c>
      <c r="D1796" t="str" cm="1">
        <f t="array" ref="D1796">INDEX(municipalities!B:B, MATCH(EC_projects!C1796,municipalities!C:C,0),0)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c r="A1797" t="str">
        <f>community_projects!A1797</f>
        <v>Friesland</v>
      </c>
      <c r="B1797" t="str">
        <f>community_projects!B1797</f>
        <v>Friesland</v>
      </c>
      <c r="C1797" t="str">
        <f>community_projects!C1797</f>
        <v>Waadhoeke</v>
      </c>
      <c r="D1797" t="str" cm="1">
        <f t="array" ref="D1797">INDEX(municipalities!B:B, MATCH(EC_projects!C1797,municipalities!C:C,0),0)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c r="A1798" t="str">
        <f>community_projects!A1798</f>
        <v>Friesland</v>
      </c>
      <c r="B1798" t="str">
        <f>community_projects!B1798</f>
        <v>Friesland</v>
      </c>
      <c r="C1798" t="str">
        <f>community_projects!C1798</f>
        <v>Súdwest-Fryslân</v>
      </c>
      <c r="D1798" t="str" cm="1">
        <f t="array" ref="D1798">INDEX(municipalities!B:B, MATCH(EC_projects!C1798,municipalities!C:C,0),0)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c r="A1799" t="str">
        <f>community_projects!A1799</f>
        <v>Friesland</v>
      </c>
      <c r="B1799" t="str">
        <f>community_projects!B1799</f>
        <v>Friesland</v>
      </c>
      <c r="C1799" t="str">
        <f>community_projects!C1799</f>
        <v>Súdwest-Fryslân</v>
      </c>
      <c r="D1799" t="str" cm="1">
        <f t="array" ref="D1799">INDEX(municipalities!B:B, MATCH(EC_projects!C1799,municipalities!C:C,0),0)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c r="A1800" t="str">
        <f>community_projects!A1800</f>
        <v>Groningen</v>
      </c>
      <c r="B1800" t="str">
        <f>community_projects!B1800</f>
        <v>Groningen</v>
      </c>
      <c r="C1800" t="str">
        <f>community_projects!C1800</f>
        <v>Groningen</v>
      </c>
      <c r="D1800" t="str" cm="1">
        <f t="array" ref="D1800">INDEX(municipalities!B:B, MATCH(EC_projects!C1800,municipalities!C:C,0),0)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c r="A1801" t="str">
        <f>community_projects!A1801</f>
        <v>Groningen</v>
      </c>
      <c r="B1801" t="str">
        <f>community_projects!B1801</f>
        <v>Groningen</v>
      </c>
      <c r="C1801" t="str">
        <f>community_projects!C1801</f>
        <v>Midden-Groningen</v>
      </c>
      <c r="D1801" t="str" cm="1">
        <f t="array" ref="D1801">INDEX(municipalities!B:B, MATCH(EC_projects!C1801,municipalities!C:C,0),0)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c r="A1802" t="str">
        <f>community_projects!A1802</f>
        <v>Groningen</v>
      </c>
      <c r="B1802" t="str">
        <f>community_projects!B1802</f>
        <v>Groningen</v>
      </c>
      <c r="C1802" t="str">
        <f>community_projects!C1802</f>
        <v>Midden-Groningen</v>
      </c>
      <c r="D1802" t="str" cm="1">
        <f t="array" ref="D1802">INDEX(municipalities!B:B, MATCH(EC_projects!C1802,municipalities!C:C,0),0)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c r="A1803" t="str">
        <f>community_projects!A1803</f>
        <v>Groningen</v>
      </c>
      <c r="B1803" t="str">
        <f>community_projects!B1803</f>
        <v>Groningen</v>
      </c>
      <c r="C1803" t="str">
        <f>community_projects!C1803</f>
        <v>Eemsdelta</v>
      </c>
      <c r="D1803" t="str" cm="1">
        <f t="array" ref="D1803">INDEX(municipalities!B:B, MATCH(EC_projects!C1803,municipalities!C:C,0),0)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c r="A1804" t="str">
        <f>community_projects!A1804</f>
        <v>Groningen</v>
      </c>
      <c r="B1804" t="str">
        <f>community_projects!B1804</f>
        <v>Groningen</v>
      </c>
      <c r="C1804" t="str">
        <f>community_projects!C1804</f>
        <v>Westerkwartier</v>
      </c>
      <c r="D1804" t="str" cm="1">
        <f t="array" ref="D1804">INDEX(municipalities!B:B, MATCH(EC_projects!C1804,municipalities!C:C,0),0)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c r="A1805" t="str">
        <f>community_projects!A1805</f>
        <v>Groningen</v>
      </c>
      <c r="B1805" t="str">
        <f>community_projects!B1805</f>
        <v>Groningen</v>
      </c>
      <c r="C1805" t="str">
        <f>community_projects!C1805</f>
        <v>Westerkwartier</v>
      </c>
      <c r="D1805" t="str" cm="1">
        <f t="array" ref="D1805">INDEX(municipalities!B:B, MATCH(EC_projects!C1805,municipalities!C:C,0),0)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c r="A1806" t="str">
        <f>community_projects!A1806</f>
        <v>Groningen</v>
      </c>
      <c r="B1806" t="str">
        <f>community_projects!B1806</f>
        <v>Groningen</v>
      </c>
      <c r="C1806" t="str">
        <f>community_projects!C1806</f>
        <v>Westerkwartier</v>
      </c>
      <c r="D1806" t="str" cm="1">
        <f t="array" ref="D1806">INDEX(municipalities!B:B, MATCH(EC_projects!C1806,municipalities!C:C,0),0)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c r="A1807" t="str">
        <f>community_projects!A1807</f>
        <v>Groningen</v>
      </c>
      <c r="B1807" t="str">
        <f>community_projects!B1807</f>
        <v>Groningen</v>
      </c>
      <c r="C1807" t="str">
        <f>community_projects!C1807</f>
        <v>Het Hogeland</v>
      </c>
      <c r="D1807" t="str" cm="1">
        <f t="array" ref="D1807">INDEX(municipalities!B:B, MATCH(EC_projects!C1807,municipalities!C:C,0),0)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c r="A1808" t="str">
        <f>community_projects!A1808</f>
        <v>Groningen</v>
      </c>
      <c r="B1808" t="str">
        <f>community_projects!B1808</f>
        <v>Groningen</v>
      </c>
      <c r="C1808" t="str">
        <f>community_projects!C1808</f>
        <v>Het Hogeland</v>
      </c>
      <c r="D1808" t="str" cm="1">
        <f t="array" ref="D1808">INDEX(municipalities!B:B, MATCH(EC_projects!C1808,municipalities!C:C,0),0)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c r="A1809" t="str">
        <f>community_projects!A1809</f>
        <v>Friesland</v>
      </c>
      <c r="B1809" t="str">
        <f>community_projects!B1809</f>
        <v>Friesland</v>
      </c>
      <c r="C1809" t="str">
        <f>community_projects!C1809</f>
        <v>Waadhoeke</v>
      </c>
      <c r="D1809" t="str" cm="1">
        <f t="array" ref="D1809">INDEX(municipalities!B:B, MATCH(EC_projects!C1809,municipalities!C:C,0),0)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c r="A1810" t="str">
        <f>community_projects!A1810</f>
        <v>Friesland</v>
      </c>
      <c r="B1810" t="str">
        <f>community_projects!B1810</f>
        <v>Friesland</v>
      </c>
      <c r="C1810" t="str">
        <f>community_projects!C1810</f>
        <v>Leeuwarden</v>
      </c>
      <c r="D1810" t="str" cm="1">
        <f t="array" ref="D1810">INDEX(municipalities!B:B, MATCH(EC_projects!C1810,municipalities!C:C,0),0)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c r="A1811" t="str">
        <f>community_projects!A1811</f>
        <v>Friesland</v>
      </c>
      <c r="B1811" t="str">
        <f>community_projects!B1811</f>
        <v>Friesland</v>
      </c>
      <c r="C1811" t="str">
        <f>community_projects!C1811</f>
        <v>Leeuwarden</v>
      </c>
      <c r="D1811" t="str" cm="1">
        <f t="array" ref="D1811">INDEX(municipalities!B:B, MATCH(EC_projects!C1811,municipalities!C:C,0),0)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c r="A1812" t="str">
        <f>community_projects!A1812</f>
        <v>Noord-Holland</v>
      </c>
      <c r="B1812" t="str">
        <f>community_projects!B1812</f>
        <v>Noord-Holland Noord</v>
      </c>
      <c r="C1812" t="str">
        <f>community_projects!C1812</f>
        <v>Schagen</v>
      </c>
      <c r="D1812" t="str" cm="1">
        <f t="array" ref="D1812">INDEX(municipalities!B:B, MATCH(EC_projects!C1812,municipalities!C:C,0),0)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c r="A1813" t="str">
        <f>community_projects!A1813</f>
        <v>Groningen</v>
      </c>
      <c r="B1813" t="str">
        <f>community_projects!B1813</f>
        <v>Groningen</v>
      </c>
      <c r="C1813" t="str">
        <f>community_projects!C1813</f>
        <v>Westerkwartier</v>
      </c>
      <c r="D1813" t="str" cm="1">
        <f t="array" ref="D1813">INDEX(municipalities!B:B, MATCH(EC_projects!C1813,municipalities!C:C,0),0)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c r="A1814" t="str">
        <f>community_projects!A1814</f>
        <v>Friesland</v>
      </c>
      <c r="B1814" t="str">
        <f>community_projects!B1814</f>
        <v>Friesland</v>
      </c>
      <c r="C1814" t="str">
        <f>community_projects!C1814</f>
        <v>Waadhoeke</v>
      </c>
      <c r="D1814" t="str" cm="1">
        <f t="array" ref="D1814">INDEX(municipalities!B:B, MATCH(EC_projects!C1814,municipalities!C:C,0),0)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c r="A1815" t="str">
        <f>community_projects!A1815</f>
        <v>Groningen</v>
      </c>
      <c r="B1815" t="str">
        <f>community_projects!B1815</f>
        <v>Groningen</v>
      </c>
      <c r="C1815" t="str">
        <f>community_projects!C1815</f>
        <v>Groningen</v>
      </c>
      <c r="D1815" t="str" cm="1">
        <f t="array" ref="D1815">INDEX(municipalities!B:B, MATCH(EC_projects!C1815,municipalities!C:C,0),0)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c r="A1816" t="str">
        <f>community_projects!A1816</f>
        <v>Friesland</v>
      </c>
      <c r="B1816" t="str">
        <f>community_projects!B1816</f>
        <v>Friesland</v>
      </c>
      <c r="C1816" t="str">
        <f>community_projects!C1816</f>
        <v>Leeuwarden</v>
      </c>
      <c r="D1816" t="str" cm="1">
        <f t="array" ref="D1816">INDEX(municipalities!B:B, MATCH(EC_projects!C1816,municipalities!C:C,0),0)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c r="A1817" t="str">
        <f>community_projects!A1817</f>
        <v>Zeeland</v>
      </c>
      <c r="B1817" t="str">
        <f>community_projects!B1817</f>
        <v>Zeeland</v>
      </c>
      <c r="C1817" t="str">
        <f>community_projects!C1817</f>
        <v>Tholen</v>
      </c>
      <c r="D1817" t="str" cm="1">
        <f t="array" ref="D1817">INDEX(municipalities!B:B, MATCH(EC_projects!C1817,municipalities!C:C,0),0)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c r="A1818" t="str">
        <f>community_projects!A1818</f>
        <v>Groningen</v>
      </c>
      <c r="B1818" t="str">
        <f>community_projects!B1818</f>
        <v>Groningen</v>
      </c>
      <c r="C1818" t="str">
        <f>community_projects!C1818</f>
        <v>Midden-Groningen</v>
      </c>
      <c r="D1818" t="str" cm="1">
        <f t="array" ref="D1818">INDEX(municipalities!B:B, MATCH(EC_projects!C1818,municipalities!C:C,0),0)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c r="A1819" t="str">
        <f>community_projects!A1819</f>
        <v>Groningen</v>
      </c>
      <c r="B1819" t="str">
        <f>community_projects!B1819</f>
        <v>Groningen</v>
      </c>
      <c r="C1819" t="str">
        <f>community_projects!C1819</f>
        <v>Midden-Groningen</v>
      </c>
      <c r="D1819" t="str" cm="1">
        <f t="array" ref="D1819">INDEX(municipalities!B:B, MATCH(EC_projects!C1819,municipalities!C:C,0),0)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c r="A1820" t="str">
        <f>community_projects!A1820</f>
        <v>Groningen</v>
      </c>
      <c r="B1820" t="str">
        <f>community_projects!B1820</f>
        <v>Groningen</v>
      </c>
      <c r="C1820" t="str">
        <f>community_projects!C1820</f>
        <v>Het Hogeland</v>
      </c>
      <c r="D1820" t="str" cm="1">
        <f t="array" ref="D1820">INDEX(municipalities!B:B, MATCH(EC_projects!C1820,municipalities!C:C,0),0)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c r="A1821" t="str">
        <f>community_projects!A1821</f>
        <v>Groningen</v>
      </c>
      <c r="B1821" t="str">
        <f>community_projects!B1821</f>
        <v>Groningen</v>
      </c>
      <c r="C1821" t="str">
        <f>community_projects!C1821</f>
        <v>Groningen</v>
      </c>
      <c r="D1821" t="str" cm="1">
        <f t="array" ref="D1821">INDEX(municipalities!B:B, MATCH(EC_projects!C1821,municipalities!C:C,0),0)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c r="A1822" t="str">
        <f>community_projects!A1822</f>
        <v>Groningen</v>
      </c>
      <c r="B1822" t="str">
        <f>community_projects!B1822</f>
        <v>Groningen</v>
      </c>
      <c r="C1822" t="str">
        <f>community_projects!C1822</f>
        <v>Het Hogeland</v>
      </c>
      <c r="D1822" t="str" cm="1">
        <f t="array" ref="D1822">INDEX(municipalities!B:B, MATCH(EC_projects!C1822,municipalities!C:C,0),0)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c r="A1823" t="str">
        <f>community_projects!A1823</f>
        <v>Groningen</v>
      </c>
      <c r="B1823" t="str">
        <f>community_projects!B1823</f>
        <v>Groningen</v>
      </c>
      <c r="C1823" t="str">
        <f>community_projects!C1823</f>
        <v>Groningen</v>
      </c>
      <c r="D1823" t="str" cm="1">
        <f t="array" ref="D1823">INDEX(municipalities!B:B, MATCH(EC_projects!C1823,municipalities!C:C,0),0)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c r="A1824" t="str">
        <f>community_projects!A1824</f>
        <v>Groningen</v>
      </c>
      <c r="B1824" t="str">
        <f>community_projects!B1824</f>
        <v>Groningen</v>
      </c>
      <c r="C1824" t="str">
        <f>community_projects!C1824</f>
        <v>Midden-Groningen</v>
      </c>
      <c r="D1824" t="str" cm="1">
        <f t="array" ref="D1824">INDEX(municipalities!B:B, MATCH(EC_projects!C1824,municipalities!C:C,0),0)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c r="A1825" t="str">
        <f>community_projects!A1825</f>
        <v>Groningen</v>
      </c>
      <c r="B1825" t="str">
        <f>community_projects!B1825</f>
        <v>Groningen</v>
      </c>
      <c r="C1825" t="str">
        <f>community_projects!C1825</f>
        <v>Groningen</v>
      </c>
      <c r="D1825" t="str" cm="1">
        <f t="array" ref="D1825">INDEX(municipalities!B:B, MATCH(EC_projects!C1825,municipalities!C:C,0),0)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c r="A1826" t="str">
        <f>community_projects!A1826</f>
        <v>Groningen</v>
      </c>
      <c r="B1826" t="str">
        <f>community_projects!B1826</f>
        <v>Groningen</v>
      </c>
      <c r="C1826" t="str">
        <f>community_projects!C1826</f>
        <v>Pekela</v>
      </c>
      <c r="D1826" t="str" cm="1">
        <f t="array" ref="D1826">INDEX(municipalities!B:B, MATCH(EC_projects!C1826,municipalities!C:C,0),0)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c r="A1827" t="str">
        <f>community_projects!A1827</f>
        <v>Drenthe</v>
      </c>
      <c r="B1827" t="str">
        <f>community_projects!B1827</f>
        <v>Drenthe</v>
      </c>
      <c r="C1827" t="str">
        <f>community_projects!C1827</f>
        <v>Den Wolden</v>
      </c>
      <c r="D1827" t="e" cm="1">
        <f t="array" ref="D1827">INDEX(municipalities!B:B, MATCH(EC_projects!C1827,municipalities!C:C,0),0)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c r="A1828" t="str">
        <f>community_projects!A1828</f>
        <v>Noord-Holland</v>
      </c>
      <c r="B1828" t="str">
        <f>community_projects!B1828</f>
        <v>Noord-Holland Noord</v>
      </c>
      <c r="C1828" t="str">
        <f>community_projects!C1828</f>
        <v>Medemblik</v>
      </c>
      <c r="D1828" t="str" cm="1">
        <f t="array" ref="D1828">INDEX(municipalities!B:B, MATCH(EC_projects!C1828,municipalities!C:C,0),0)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c r="A1829" t="str">
        <f>community_projects!A1829</f>
        <v>Friesland</v>
      </c>
      <c r="B1829" t="str">
        <f>community_projects!B1829</f>
        <v>Friesland</v>
      </c>
      <c r="C1829" t="str">
        <f>community_projects!C1829</f>
        <v>Súdwest-Fryslân</v>
      </c>
      <c r="D1829" t="str" cm="1">
        <f t="array" ref="D1829">INDEX(municipalities!B:B, MATCH(EC_projects!C1829,municipalities!C:C,0),0)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c r="A1830" t="str">
        <f>community_projects!A1830</f>
        <v>Friesland</v>
      </c>
      <c r="B1830" t="str">
        <f>community_projects!B1830</f>
        <v>Friesland</v>
      </c>
      <c r="C1830" t="str">
        <f>community_projects!C1830</f>
        <v>Súdwest-Fryslân</v>
      </c>
      <c r="D1830" t="str" cm="1">
        <f t="array" ref="D1830">INDEX(municipalities!B:B, MATCH(EC_projects!C1830,municipalities!C:C,0),0)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c r="A1831" t="str">
        <f>community_projects!A1831</f>
        <v>Friesland</v>
      </c>
      <c r="B1831" t="str">
        <f>community_projects!B1831</f>
        <v>Friesland</v>
      </c>
      <c r="C1831" t="str">
        <f>community_projects!C1831</f>
        <v>Waadhoeke</v>
      </c>
      <c r="D1831" t="str" cm="1">
        <f t="array" ref="D1831">INDEX(municipalities!B:B, MATCH(EC_projects!C1831,municipalities!C:C,0),0)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c r="A1832" t="str">
        <f>community_projects!A1832</f>
        <v>Friesland</v>
      </c>
      <c r="B1832" t="str">
        <f>community_projects!B1832</f>
        <v>Friesland</v>
      </c>
      <c r="C1832" t="str">
        <f>community_projects!C1832</f>
        <v>Leeuwarden</v>
      </c>
      <c r="D1832" t="str" cm="1">
        <f t="array" ref="D1832">INDEX(municipalities!B:B, MATCH(EC_projects!C1832,municipalities!C:C,0),0)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2D4E-574F-4622-AE39-1AA85BA733D5}">
  <dimension ref="A1:C1633"/>
  <sheetViews>
    <sheetView zoomScaleNormal="100" workbookViewId="0">
      <selection activeCell="B11" sqref="B11"/>
    </sheetView>
  </sheetViews>
  <sheetFormatPr defaultRowHeight="14.25"/>
  <sheetData>
    <row r="1" spans="1:3">
      <c r="A1" cm="1">
        <f t="array" ref="A1:A1633">_xlfn._xlws.FILTER(EC_projects!M:M, (EC_projects!M:M&gt;0) * (EC_projects!M:M&lt;10000))</f>
        <v>59.5</v>
      </c>
      <c r="B1" cm="1">
        <f t="array" ref="B1:B1511">_xlfn._xlws.FILTER(EC_projects!M:M, (EC_projects!M:M&gt;0) * (EC_projects!M:M&lt;2000))</f>
        <v>59.5</v>
      </c>
      <c r="C1">
        <v>59.5</v>
      </c>
    </row>
    <row r="2" spans="1:3">
      <c r="A2">
        <v>55.38</v>
      </c>
      <c r="B2">
        <v>55.38</v>
      </c>
      <c r="C2">
        <v>55.38</v>
      </c>
    </row>
    <row r="3" spans="1:3">
      <c r="A3">
        <v>108.78</v>
      </c>
      <c r="B3">
        <v>108.78</v>
      </c>
      <c r="C3">
        <v>108.78</v>
      </c>
    </row>
    <row r="4" spans="1:3">
      <c r="A4">
        <v>26.04</v>
      </c>
      <c r="B4">
        <v>26.04</v>
      </c>
      <c r="C4">
        <v>26.04</v>
      </c>
    </row>
    <row r="5" spans="1:3">
      <c r="A5">
        <v>21.06</v>
      </c>
      <c r="B5">
        <v>21.06</v>
      </c>
      <c r="C5">
        <v>21.06</v>
      </c>
    </row>
    <row r="6" spans="1:3">
      <c r="A6">
        <v>60</v>
      </c>
      <c r="B6">
        <v>60</v>
      </c>
      <c r="C6">
        <v>60</v>
      </c>
    </row>
    <row r="7" spans="1:3">
      <c r="A7">
        <v>44.444444444444443</v>
      </c>
      <c r="B7">
        <v>44.444444444444443</v>
      </c>
      <c r="C7">
        <v>44.444444444444443</v>
      </c>
    </row>
    <row r="8" spans="1:3">
      <c r="A8">
        <v>66</v>
      </c>
      <c r="B8">
        <v>66</v>
      </c>
      <c r="C8">
        <v>66</v>
      </c>
    </row>
    <row r="9" spans="1:3">
      <c r="A9">
        <v>166.4</v>
      </c>
      <c r="B9">
        <v>166.4</v>
      </c>
      <c r="C9">
        <v>166.4</v>
      </c>
    </row>
    <row r="10" spans="1:3">
      <c r="A10">
        <v>104</v>
      </c>
      <c r="B10">
        <v>104</v>
      </c>
      <c r="C10">
        <v>104</v>
      </c>
    </row>
    <row r="11" spans="1:3">
      <c r="A11">
        <v>70.400000000000006</v>
      </c>
      <c r="B11">
        <v>70.400000000000006</v>
      </c>
      <c r="C11">
        <v>70.400000000000006</v>
      </c>
    </row>
    <row r="12" spans="1:3">
      <c r="A12">
        <v>52.800000000000004</v>
      </c>
      <c r="B12">
        <v>52.800000000000004</v>
      </c>
      <c r="C12">
        <v>52.800000000000004</v>
      </c>
    </row>
    <row r="13" spans="1:3">
      <c r="A13">
        <v>278.10999999999996</v>
      </c>
      <c r="B13">
        <v>278.10999999999996</v>
      </c>
      <c r="C13">
        <v>278.10999999999996</v>
      </c>
    </row>
    <row r="14" spans="1:3">
      <c r="A14">
        <v>76</v>
      </c>
      <c r="B14">
        <v>76</v>
      </c>
      <c r="C14">
        <v>76</v>
      </c>
    </row>
    <row r="15" spans="1:3">
      <c r="A15">
        <v>2233</v>
      </c>
      <c r="B15">
        <v>45</v>
      </c>
      <c r="C15">
        <v>45</v>
      </c>
    </row>
    <row r="16" spans="1:3">
      <c r="A16">
        <v>45</v>
      </c>
      <c r="B16">
        <v>18.900000000000002</v>
      </c>
      <c r="C16">
        <v>18.900000000000002</v>
      </c>
    </row>
    <row r="17" spans="1:3">
      <c r="A17">
        <v>18.900000000000002</v>
      </c>
      <c r="B17">
        <v>54.6</v>
      </c>
      <c r="C17">
        <v>54.6</v>
      </c>
    </row>
    <row r="18" spans="1:3">
      <c r="A18">
        <v>54.6</v>
      </c>
      <c r="B18">
        <v>30</v>
      </c>
      <c r="C18">
        <v>30</v>
      </c>
    </row>
    <row r="19" spans="1:3">
      <c r="A19">
        <v>30</v>
      </c>
      <c r="B19">
        <v>37.699999999999996</v>
      </c>
      <c r="C19">
        <v>37.699999999999996</v>
      </c>
    </row>
    <row r="20" spans="1:3">
      <c r="A20">
        <v>37.699999999999996</v>
      </c>
      <c r="B20">
        <v>28.999999999999996</v>
      </c>
      <c r="C20">
        <v>28.999999999999996</v>
      </c>
    </row>
    <row r="21" spans="1:3">
      <c r="A21">
        <v>28.999999999999996</v>
      </c>
      <c r="B21">
        <v>41.76</v>
      </c>
      <c r="C21">
        <v>41.76</v>
      </c>
    </row>
    <row r="22" spans="1:3">
      <c r="A22">
        <v>41.76</v>
      </c>
      <c r="B22">
        <v>52.199999999999996</v>
      </c>
      <c r="C22">
        <v>52.199999999999996</v>
      </c>
    </row>
    <row r="23" spans="1:3">
      <c r="A23">
        <v>52.199999999999996</v>
      </c>
      <c r="B23">
        <v>39.15</v>
      </c>
      <c r="C23">
        <v>39.15</v>
      </c>
    </row>
    <row r="24" spans="1:3">
      <c r="A24">
        <v>39.15</v>
      </c>
      <c r="B24">
        <v>53.65</v>
      </c>
      <c r="C24">
        <v>53.65</v>
      </c>
    </row>
    <row r="25" spans="1:3">
      <c r="A25">
        <v>53.65</v>
      </c>
      <c r="B25">
        <v>56.55</v>
      </c>
      <c r="C25">
        <v>56.55</v>
      </c>
    </row>
    <row r="26" spans="1:3">
      <c r="A26">
        <v>56.55</v>
      </c>
      <c r="B26">
        <v>41.6</v>
      </c>
      <c r="C26">
        <v>41.6</v>
      </c>
    </row>
    <row r="27" spans="1:3">
      <c r="A27">
        <v>41.6</v>
      </c>
      <c r="B27">
        <v>43.16</v>
      </c>
      <c r="C27">
        <v>43.16</v>
      </c>
    </row>
    <row r="28" spans="1:3">
      <c r="A28">
        <v>43.16</v>
      </c>
      <c r="B28">
        <v>46.8</v>
      </c>
      <c r="C28">
        <v>46.8</v>
      </c>
    </row>
    <row r="29" spans="1:3">
      <c r="A29">
        <v>46.8</v>
      </c>
      <c r="B29">
        <v>39</v>
      </c>
      <c r="C29">
        <v>39</v>
      </c>
    </row>
    <row r="30" spans="1:3">
      <c r="A30">
        <v>39</v>
      </c>
      <c r="B30">
        <v>133.5</v>
      </c>
      <c r="C30">
        <v>133.5</v>
      </c>
    </row>
    <row r="31" spans="1:3">
      <c r="A31">
        <v>133.5</v>
      </c>
      <c r="B31">
        <v>174.9</v>
      </c>
      <c r="C31">
        <v>174.9</v>
      </c>
    </row>
    <row r="32" spans="1:3">
      <c r="A32">
        <v>174.9</v>
      </c>
      <c r="B32">
        <v>446.98499999999996</v>
      </c>
      <c r="C32">
        <v>446.98499999999996</v>
      </c>
    </row>
    <row r="33" spans="1:3">
      <c r="A33">
        <v>446.98499999999996</v>
      </c>
      <c r="B33">
        <v>540</v>
      </c>
      <c r="C33">
        <v>540</v>
      </c>
    </row>
    <row r="34" spans="1:3">
      <c r="A34">
        <v>540</v>
      </c>
      <c r="B34">
        <v>64</v>
      </c>
      <c r="C34">
        <v>64</v>
      </c>
    </row>
    <row r="35" spans="1:3">
      <c r="A35">
        <v>64</v>
      </c>
      <c r="B35">
        <v>63.8</v>
      </c>
      <c r="C35">
        <v>63.8</v>
      </c>
    </row>
    <row r="36" spans="1:3">
      <c r="A36">
        <v>63.8</v>
      </c>
      <c r="B36">
        <v>261</v>
      </c>
      <c r="C36">
        <v>261</v>
      </c>
    </row>
    <row r="37" spans="1:3">
      <c r="A37">
        <v>261</v>
      </c>
      <c r="B37">
        <v>55.000000000000007</v>
      </c>
      <c r="C37">
        <v>55.000000000000007</v>
      </c>
    </row>
    <row r="38" spans="1:3">
      <c r="A38">
        <v>55.000000000000007</v>
      </c>
      <c r="B38">
        <v>100.80000000000001</v>
      </c>
      <c r="C38">
        <v>100.80000000000001</v>
      </c>
    </row>
    <row r="39" spans="1:3">
      <c r="A39">
        <v>100.80000000000001</v>
      </c>
      <c r="B39">
        <v>100</v>
      </c>
      <c r="C39">
        <v>100</v>
      </c>
    </row>
    <row r="40" spans="1:3">
      <c r="A40">
        <v>100</v>
      </c>
      <c r="B40">
        <v>53.75</v>
      </c>
      <c r="C40">
        <v>53.75</v>
      </c>
    </row>
    <row r="41" spans="1:3">
      <c r="A41">
        <v>53.75</v>
      </c>
      <c r="B41">
        <v>57</v>
      </c>
      <c r="C41">
        <v>57</v>
      </c>
    </row>
    <row r="42" spans="1:3">
      <c r="A42">
        <v>57</v>
      </c>
      <c r="B42">
        <v>63</v>
      </c>
      <c r="C42">
        <v>63</v>
      </c>
    </row>
    <row r="43" spans="1:3">
      <c r="A43">
        <v>63</v>
      </c>
      <c r="B43">
        <v>55.125</v>
      </c>
      <c r="C43">
        <v>55.125</v>
      </c>
    </row>
    <row r="44" spans="1:3">
      <c r="A44">
        <v>55.125</v>
      </c>
      <c r="B44">
        <v>54.76</v>
      </c>
      <c r="C44">
        <v>54.76</v>
      </c>
    </row>
    <row r="45" spans="1:3">
      <c r="A45">
        <v>54.76</v>
      </c>
      <c r="B45">
        <v>68</v>
      </c>
      <c r="C45">
        <v>68</v>
      </c>
    </row>
    <row r="46" spans="1:3">
      <c r="A46">
        <v>68</v>
      </c>
      <c r="B46">
        <v>68.399999999999991</v>
      </c>
      <c r="C46">
        <v>68.399999999999991</v>
      </c>
    </row>
    <row r="47" spans="1:3">
      <c r="A47">
        <v>68.399999999999991</v>
      </c>
      <c r="B47">
        <v>65.55</v>
      </c>
      <c r="C47">
        <v>65.55</v>
      </c>
    </row>
    <row r="48" spans="1:3">
      <c r="A48">
        <v>65.55</v>
      </c>
      <c r="B48">
        <v>2.2879999999999998</v>
      </c>
      <c r="C48">
        <v>2.2879999999999998</v>
      </c>
    </row>
    <row r="49" spans="1:3">
      <c r="A49">
        <v>2.2879999999999998</v>
      </c>
      <c r="B49">
        <v>52</v>
      </c>
      <c r="C49">
        <v>52</v>
      </c>
    </row>
    <row r="50" spans="1:3">
      <c r="A50">
        <v>52</v>
      </c>
      <c r="B50">
        <v>30.779999999999998</v>
      </c>
      <c r="C50">
        <v>30.779999999999998</v>
      </c>
    </row>
    <row r="51" spans="1:3">
      <c r="A51">
        <v>30.779999999999998</v>
      </c>
      <c r="B51">
        <v>57</v>
      </c>
      <c r="C51">
        <v>57</v>
      </c>
    </row>
    <row r="52" spans="1:3">
      <c r="A52">
        <v>57</v>
      </c>
      <c r="B52">
        <v>269.09999999999997</v>
      </c>
      <c r="C52">
        <v>269.09999999999997</v>
      </c>
    </row>
    <row r="53" spans="1:3">
      <c r="A53">
        <v>269.09999999999997</v>
      </c>
      <c r="B53">
        <v>1686.8999999999999</v>
      </c>
      <c r="C53">
        <v>1686.8999999999999</v>
      </c>
    </row>
    <row r="54" spans="1:3">
      <c r="A54">
        <v>1686.8999999999999</v>
      </c>
      <c r="B54">
        <v>50</v>
      </c>
      <c r="C54">
        <v>50</v>
      </c>
    </row>
    <row r="55" spans="1:3">
      <c r="A55">
        <v>50</v>
      </c>
      <c r="B55">
        <v>60</v>
      </c>
      <c r="C55">
        <v>60</v>
      </c>
    </row>
    <row r="56" spans="1:3">
      <c r="A56">
        <v>60</v>
      </c>
      <c r="B56">
        <v>54.6</v>
      </c>
      <c r="C56">
        <v>54.6</v>
      </c>
    </row>
    <row r="57" spans="1:3">
      <c r="A57">
        <v>54.6</v>
      </c>
      <c r="B57">
        <v>99</v>
      </c>
      <c r="C57">
        <v>99</v>
      </c>
    </row>
    <row r="58" spans="1:3">
      <c r="A58">
        <v>99</v>
      </c>
      <c r="B58">
        <v>101</v>
      </c>
      <c r="C58">
        <v>101</v>
      </c>
    </row>
    <row r="59" spans="1:3">
      <c r="A59">
        <v>101</v>
      </c>
      <c r="B59">
        <v>86</v>
      </c>
      <c r="C59">
        <v>86</v>
      </c>
    </row>
    <row r="60" spans="1:3">
      <c r="A60">
        <v>86</v>
      </c>
      <c r="B60">
        <v>161</v>
      </c>
      <c r="C60">
        <v>161</v>
      </c>
    </row>
    <row r="61" spans="1:3">
      <c r="A61">
        <v>161</v>
      </c>
      <c r="B61">
        <v>91</v>
      </c>
      <c r="C61">
        <v>91</v>
      </c>
    </row>
    <row r="62" spans="1:3">
      <c r="A62">
        <v>91</v>
      </c>
      <c r="B62">
        <v>24</v>
      </c>
      <c r="C62">
        <v>24</v>
      </c>
    </row>
    <row r="63" spans="1:3">
      <c r="A63">
        <v>24</v>
      </c>
      <c r="B63">
        <v>73.8</v>
      </c>
      <c r="C63">
        <v>73.8</v>
      </c>
    </row>
    <row r="64" spans="1:3">
      <c r="A64">
        <v>73.8</v>
      </c>
      <c r="B64">
        <v>73.8</v>
      </c>
      <c r="C64">
        <v>73.8</v>
      </c>
    </row>
    <row r="65" spans="1:3">
      <c r="A65">
        <v>73.8</v>
      </c>
      <c r="B65">
        <v>55.000000000000007</v>
      </c>
      <c r="C65">
        <v>55.000000000000007</v>
      </c>
    </row>
    <row r="66" spans="1:3">
      <c r="A66">
        <v>55.000000000000007</v>
      </c>
      <c r="B66">
        <v>69.75</v>
      </c>
      <c r="C66">
        <v>69.75</v>
      </c>
    </row>
    <row r="67" spans="1:3">
      <c r="A67">
        <v>69.75</v>
      </c>
      <c r="B67">
        <v>50.440000000000005</v>
      </c>
      <c r="C67">
        <v>50.440000000000005</v>
      </c>
    </row>
    <row r="68" spans="1:3">
      <c r="A68">
        <v>50.440000000000005</v>
      </c>
      <c r="B68">
        <v>69.325000000000003</v>
      </c>
      <c r="C68">
        <v>69.325000000000003</v>
      </c>
    </row>
    <row r="69" spans="1:3">
      <c r="A69">
        <v>69.325000000000003</v>
      </c>
      <c r="B69">
        <v>59</v>
      </c>
      <c r="C69">
        <v>59</v>
      </c>
    </row>
    <row r="70" spans="1:3">
      <c r="A70">
        <v>59</v>
      </c>
      <c r="B70">
        <v>73</v>
      </c>
      <c r="C70">
        <v>73</v>
      </c>
    </row>
    <row r="71" spans="1:3">
      <c r="A71">
        <v>73</v>
      </c>
      <c r="B71">
        <v>59.625</v>
      </c>
      <c r="C71">
        <v>59.625</v>
      </c>
    </row>
    <row r="72" spans="1:3">
      <c r="A72">
        <v>59.625</v>
      </c>
      <c r="B72">
        <v>53</v>
      </c>
      <c r="C72">
        <v>53</v>
      </c>
    </row>
    <row r="73" spans="1:3">
      <c r="A73">
        <v>53</v>
      </c>
      <c r="B73">
        <v>55.000000000000007</v>
      </c>
      <c r="C73">
        <v>55.000000000000007</v>
      </c>
    </row>
    <row r="74" spans="1:3">
      <c r="A74">
        <v>55.000000000000007</v>
      </c>
      <c r="B74">
        <v>52.800000000000004</v>
      </c>
      <c r="C74">
        <v>52.800000000000004</v>
      </c>
    </row>
    <row r="75" spans="1:3">
      <c r="A75">
        <v>52.800000000000004</v>
      </c>
      <c r="B75">
        <v>42</v>
      </c>
      <c r="C75">
        <v>42</v>
      </c>
    </row>
    <row r="76" spans="1:3">
      <c r="A76">
        <v>42</v>
      </c>
      <c r="B76">
        <v>70</v>
      </c>
      <c r="C76">
        <v>70</v>
      </c>
    </row>
    <row r="77" spans="1:3">
      <c r="A77">
        <v>70</v>
      </c>
      <c r="B77">
        <v>99.8</v>
      </c>
      <c r="C77">
        <v>99.8</v>
      </c>
    </row>
    <row r="78" spans="1:3">
      <c r="A78">
        <v>99.8</v>
      </c>
      <c r="B78">
        <v>505.2</v>
      </c>
      <c r="C78">
        <v>505.2</v>
      </c>
    </row>
    <row r="79" spans="1:3">
      <c r="A79">
        <v>505.2</v>
      </c>
      <c r="B79">
        <v>77</v>
      </c>
      <c r="C79">
        <v>77</v>
      </c>
    </row>
    <row r="80" spans="1:3">
      <c r="A80">
        <v>77</v>
      </c>
      <c r="B80">
        <v>62.22</v>
      </c>
      <c r="C80">
        <v>62.22</v>
      </c>
    </row>
    <row r="81" spans="1:3">
      <c r="A81">
        <v>62.22</v>
      </c>
      <c r="B81">
        <v>58.139999999999993</v>
      </c>
      <c r="C81">
        <v>58.139999999999993</v>
      </c>
    </row>
    <row r="82" spans="1:3">
      <c r="A82">
        <v>58.139999999999993</v>
      </c>
      <c r="B82">
        <v>58.139999999999993</v>
      </c>
      <c r="C82">
        <v>58.139999999999993</v>
      </c>
    </row>
    <row r="83" spans="1:3">
      <c r="A83">
        <v>58.139999999999993</v>
      </c>
      <c r="B83">
        <v>56.58</v>
      </c>
      <c r="C83">
        <v>56.58</v>
      </c>
    </row>
    <row r="84" spans="1:3">
      <c r="A84">
        <v>56.58</v>
      </c>
      <c r="B84">
        <v>53.550000000000004</v>
      </c>
      <c r="C84">
        <v>53.550000000000004</v>
      </c>
    </row>
    <row r="85" spans="1:3">
      <c r="A85">
        <v>53.550000000000004</v>
      </c>
      <c r="B85">
        <v>70.125</v>
      </c>
      <c r="C85">
        <v>70.125</v>
      </c>
    </row>
    <row r="86" spans="1:3">
      <c r="A86">
        <v>70.125</v>
      </c>
      <c r="B86">
        <v>67.2</v>
      </c>
      <c r="C86">
        <v>67.2</v>
      </c>
    </row>
    <row r="87" spans="1:3">
      <c r="A87">
        <v>67.2</v>
      </c>
      <c r="B87">
        <v>75.75</v>
      </c>
      <c r="C87">
        <v>75.75</v>
      </c>
    </row>
    <row r="88" spans="1:3">
      <c r="A88">
        <v>75.75</v>
      </c>
      <c r="B88">
        <v>96</v>
      </c>
      <c r="C88">
        <v>96</v>
      </c>
    </row>
    <row r="89" spans="1:3">
      <c r="A89">
        <v>96</v>
      </c>
      <c r="B89">
        <v>59</v>
      </c>
      <c r="C89">
        <v>59</v>
      </c>
    </row>
    <row r="90" spans="1:3">
      <c r="A90">
        <v>59</v>
      </c>
      <c r="B90">
        <v>55.000000000000007</v>
      </c>
      <c r="C90">
        <v>55.000000000000007</v>
      </c>
    </row>
    <row r="91" spans="1:3">
      <c r="A91">
        <v>55.000000000000007</v>
      </c>
      <c r="B91">
        <v>112</v>
      </c>
      <c r="C91">
        <v>112</v>
      </c>
    </row>
    <row r="92" spans="1:3">
      <c r="A92">
        <v>112</v>
      </c>
      <c r="B92">
        <v>72.38</v>
      </c>
      <c r="C92">
        <v>72.38</v>
      </c>
    </row>
    <row r="93" spans="1:3">
      <c r="A93">
        <v>72.38</v>
      </c>
      <c r="B93">
        <v>98</v>
      </c>
      <c r="C93">
        <v>98</v>
      </c>
    </row>
    <row r="94" spans="1:3">
      <c r="A94">
        <v>98</v>
      </c>
      <c r="B94">
        <v>100</v>
      </c>
      <c r="C94">
        <v>100</v>
      </c>
    </row>
    <row r="95" spans="1:3">
      <c r="A95">
        <v>100</v>
      </c>
      <c r="B95">
        <v>140.6</v>
      </c>
      <c r="C95">
        <v>140.6</v>
      </c>
    </row>
    <row r="96" spans="1:3">
      <c r="A96">
        <v>140.6</v>
      </c>
      <c r="B96">
        <v>102</v>
      </c>
      <c r="C96">
        <v>102</v>
      </c>
    </row>
    <row r="97" spans="1:3">
      <c r="A97">
        <v>102</v>
      </c>
      <c r="B97">
        <v>66.75</v>
      </c>
      <c r="C97">
        <v>66.75</v>
      </c>
    </row>
    <row r="98" spans="1:3">
      <c r="A98">
        <v>66.75</v>
      </c>
      <c r="B98">
        <v>97.679999999999993</v>
      </c>
      <c r="C98">
        <v>97.679999999999993</v>
      </c>
    </row>
    <row r="99" spans="1:3">
      <c r="A99">
        <v>97.679999999999993</v>
      </c>
      <c r="B99">
        <v>1152.03</v>
      </c>
      <c r="C99">
        <v>1152.03</v>
      </c>
    </row>
    <row r="100" spans="1:3">
      <c r="A100">
        <v>1152.03</v>
      </c>
      <c r="B100">
        <v>45.36</v>
      </c>
      <c r="C100">
        <v>45.36</v>
      </c>
    </row>
    <row r="101" spans="1:3">
      <c r="A101">
        <v>45.36</v>
      </c>
      <c r="B101">
        <v>44.800000000000004</v>
      </c>
      <c r="C101">
        <v>44.800000000000004</v>
      </c>
    </row>
    <row r="102" spans="1:3">
      <c r="A102">
        <v>44.800000000000004</v>
      </c>
      <c r="B102">
        <v>28</v>
      </c>
      <c r="C102">
        <v>28</v>
      </c>
    </row>
    <row r="103" spans="1:3">
      <c r="A103">
        <v>28</v>
      </c>
      <c r="B103">
        <v>57.6</v>
      </c>
      <c r="C103">
        <v>57.6</v>
      </c>
    </row>
    <row r="104" spans="1:3">
      <c r="A104">
        <v>57.6</v>
      </c>
      <c r="B104">
        <v>59</v>
      </c>
      <c r="C104">
        <v>59</v>
      </c>
    </row>
    <row r="105" spans="1:3">
      <c r="A105">
        <v>59</v>
      </c>
      <c r="B105">
        <v>166.5</v>
      </c>
      <c r="C105">
        <v>166.5</v>
      </c>
    </row>
    <row r="106" spans="1:3">
      <c r="A106">
        <v>166.5</v>
      </c>
      <c r="B106">
        <v>99.75</v>
      </c>
      <c r="C106">
        <v>99.75</v>
      </c>
    </row>
    <row r="107" spans="1:3">
      <c r="A107">
        <v>99.75</v>
      </c>
      <c r="B107">
        <v>55.199999999999996</v>
      </c>
      <c r="C107">
        <v>55.199999999999996</v>
      </c>
    </row>
    <row r="108" spans="1:3">
      <c r="A108">
        <v>55.199999999999996</v>
      </c>
      <c r="B108">
        <v>54</v>
      </c>
      <c r="C108">
        <v>54</v>
      </c>
    </row>
    <row r="109" spans="1:3">
      <c r="A109">
        <v>54</v>
      </c>
      <c r="B109">
        <v>54.45</v>
      </c>
      <c r="C109">
        <v>54.45</v>
      </c>
    </row>
    <row r="110" spans="1:3">
      <c r="A110">
        <v>54.45</v>
      </c>
      <c r="B110">
        <v>99.8</v>
      </c>
      <c r="C110">
        <v>99.8</v>
      </c>
    </row>
    <row r="111" spans="1:3">
      <c r="A111">
        <v>99.8</v>
      </c>
      <c r="B111">
        <v>38.475000000000001</v>
      </c>
      <c r="C111">
        <v>38.475000000000001</v>
      </c>
    </row>
    <row r="112" spans="1:3">
      <c r="A112">
        <v>38.475000000000001</v>
      </c>
      <c r="B112">
        <v>66.08</v>
      </c>
      <c r="C112">
        <v>66.08</v>
      </c>
    </row>
    <row r="113" spans="1:3">
      <c r="A113">
        <v>66.08</v>
      </c>
      <c r="B113">
        <v>10.4</v>
      </c>
      <c r="C113">
        <v>10.4</v>
      </c>
    </row>
    <row r="114" spans="1:3">
      <c r="A114">
        <v>10.4</v>
      </c>
      <c r="B114">
        <v>34.299999999999997</v>
      </c>
      <c r="C114">
        <v>34.299999999999997</v>
      </c>
    </row>
    <row r="115" spans="1:3">
      <c r="A115">
        <v>34.299999999999997</v>
      </c>
      <c r="B115">
        <v>33</v>
      </c>
      <c r="C115">
        <v>33</v>
      </c>
    </row>
    <row r="116" spans="1:3">
      <c r="A116">
        <v>33</v>
      </c>
      <c r="B116">
        <v>63</v>
      </c>
      <c r="C116">
        <v>63</v>
      </c>
    </row>
    <row r="117" spans="1:3">
      <c r="A117">
        <v>63</v>
      </c>
      <c r="B117">
        <v>186</v>
      </c>
      <c r="C117">
        <v>186</v>
      </c>
    </row>
    <row r="118" spans="1:3">
      <c r="A118">
        <v>186</v>
      </c>
      <c r="B118">
        <v>312</v>
      </c>
      <c r="C118">
        <v>312</v>
      </c>
    </row>
    <row r="119" spans="1:3">
      <c r="A119">
        <v>312</v>
      </c>
      <c r="B119">
        <v>41.25</v>
      </c>
      <c r="C119">
        <v>41.25</v>
      </c>
    </row>
    <row r="120" spans="1:3">
      <c r="A120">
        <v>41.25</v>
      </c>
      <c r="B120">
        <v>68.34</v>
      </c>
      <c r="C120">
        <v>68.34</v>
      </c>
    </row>
    <row r="121" spans="1:3">
      <c r="A121">
        <v>68.34</v>
      </c>
      <c r="B121">
        <v>61.64</v>
      </c>
      <c r="C121">
        <v>61.64</v>
      </c>
    </row>
    <row r="122" spans="1:3">
      <c r="A122">
        <v>61.64</v>
      </c>
      <c r="B122">
        <v>54</v>
      </c>
      <c r="C122">
        <v>54</v>
      </c>
    </row>
    <row r="123" spans="1:3">
      <c r="A123">
        <v>54</v>
      </c>
      <c r="B123">
        <v>130</v>
      </c>
      <c r="C123">
        <v>130</v>
      </c>
    </row>
    <row r="124" spans="1:3">
      <c r="A124">
        <v>130</v>
      </c>
      <c r="B124">
        <v>291.72000000000003</v>
      </c>
      <c r="C124">
        <v>291.72000000000003</v>
      </c>
    </row>
    <row r="125" spans="1:3">
      <c r="A125">
        <v>291.72000000000003</v>
      </c>
      <c r="B125">
        <v>62.92</v>
      </c>
      <c r="C125">
        <v>62.92</v>
      </c>
    </row>
    <row r="126" spans="1:3">
      <c r="A126">
        <v>62.92</v>
      </c>
      <c r="B126">
        <v>56.16</v>
      </c>
      <c r="C126">
        <v>56.16</v>
      </c>
    </row>
    <row r="127" spans="1:3">
      <c r="A127">
        <v>56.16</v>
      </c>
      <c r="B127">
        <v>129</v>
      </c>
      <c r="C127">
        <v>129</v>
      </c>
    </row>
    <row r="128" spans="1:3">
      <c r="A128">
        <v>129</v>
      </c>
      <c r="B128">
        <v>41.23</v>
      </c>
      <c r="C128">
        <v>41.23</v>
      </c>
    </row>
    <row r="129" spans="1:3">
      <c r="A129">
        <v>41.23</v>
      </c>
      <c r="B129">
        <v>90.83</v>
      </c>
      <c r="C129">
        <v>90.83</v>
      </c>
    </row>
    <row r="130" spans="1:3">
      <c r="A130">
        <v>90.83</v>
      </c>
      <c r="B130">
        <v>56.1</v>
      </c>
      <c r="C130">
        <v>56.1</v>
      </c>
    </row>
    <row r="131" spans="1:3">
      <c r="A131">
        <v>56.1</v>
      </c>
      <c r="B131">
        <v>53.04</v>
      </c>
      <c r="C131">
        <v>53.04</v>
      </c>
    </row>
    <row r="132" spans="1:3">
      <c r="A132">
        <v>53.04</v>
      </c>
      <c r="B132">
        <v>56.1</v>
      </c>
      <c r="C132">
        <v>56.1</v>
      </c>
    </row>
    <row r="133" spans="1:3">
      <c r="A133">
        <v>56.1</v>
      </c>
      <c r="B133">
        <v>57.98</v>
      </c>
      <c r="C133">
        <v>57.98</v>
      </c>
    </row>
    <row r="134" spans="1:3">
      <c r="A134">
        <v>57.98</v>
      </c>
      <c r="B134">
        <v>578</v>
      </c>
      <c r="C134">
        <v>578</v>
      </c>
    </row>
    <row r="135" spans="1:3">
      <c r="A135">
        <v>578</v>
      </c>
      <c r="B135">
        <v>901.5</v>
      </c>
      <c r="C135">
        <v>901.5</v>
      </c>
    </row>
    <row r="136" spans="1:3">
      <c r="A136">
        <v>901.5</v>
      </c>
      <c r="B136">
        <v>37</v>
      </c>
      <c r="C136">
        <v>37</v>
      </c>
    </row>
    <row r="137" spans="1:3">
      <c r="A137">
        <v>37</v>
      </c>
      <c r="B137">
        <v>68.319999999999993</v>
      </c>
      <c r="C137">
        <v>68.319999999999993</v>
      </c>
    </row>
    <row r="138" spans="1:3">
      <c r="A138">
        <v>68.319999999999993</v>
      </c>
      <c r="B138">
        <v>171.6</v>
      </c>
      <c r="C138">
        <v>171.6</v>
      </c>
    </row>
    <row r="139" spans="1:3">
      <c r="A139">
        <v>171.6</v>
      </c>
      <c r="B139">
        <v>8.32</v>
      </c>
      <c r="C139">
        <v>8.32</v>
      </c>
    </row>
    <row r="140" spans="1:3">
      <c r="A140">
        <v>8.32</v>
      </c>
      <c r="B140">
        <v>108</v>
      </c>
      <c r="C140">
        <v>108</v>
      </c>
    </row>
    <row r="141" spans="1:3">
      <c r="A141">
        <v>108</v>
      </c>
      <c r="B141">
        <v>56.68</v>
      </c>
      <c r="C141">
        <v>56.68</v>
      </c>
    </row>
    <row r="142" spans="1:3">
      <c r="A142">
        <v>56.68</v>
      </c>
      <c r="B142">
        <v>34</v>
      </c>
      <c r="C142">
        <v>34</v>
      </c>
    </row>
    <row r="143" spans="1:3">
      <c r="A143">
        <v>34</v>
      </c>
      <c r="B143">
        <v>54.34</v>
      </c>
      <c r="C143">
        <v>54.34</v>
      </c>
    </row>
    <row r="144" spans="1:3">
      <c r="A144">
        <v>54.34</v>
      </c>
      <c r="B144">
        <v>62</v>
      </c>
      <c r="C144">
        <v>62</v>
      </c>
    </row>
    <row r="145" spans="1:3">
      <c r="A145">
        <v>62</v>
      </c>
      <c r="B145">
        <v>243.00000000000003</v>
      </c>
      <c r="C145">
        <v>243.00000000000003</v>
      </c>
    </row>
    <row r="146" spans="1:3">
      <c r="A146">
        <v>243.00000000000003</v>
      </c>
      <c r="B146">
        <v>72.625</v>
      </c>
      <c r="C146">
        <v>72.625</v>
      </c>
    </row>
    <row r="147" spans="1:3">
      <c r="A147">
        <v>72.625</v>
      </c>
      <c r="B147">
        <v>33.6</v>
      </c>
      <c r="C147">
        <v>33.6</v>
      </c>
    </row>
    <row r="148" spans="1:3">
      <c r="A148">
        <v>33.6</v>
      </c>
      <c r="B148">
        <v>39</v>
      </c>
      <c r="C148">
        <v>39</v>
      </c>
    </row>
    <row r="149" spans="1:3">
      <c r="A149">
        <v>39</v>
      </c>
      <c r="B149">
        <v>72</v>
      </c>
      <c r="C149">
        <v>72</v>
      </c>
    </row>
    <row r="150" spans="1:3">
      <c r="A150">
        <v>72</v>
      </c>
      <c r="B150">
        <v>60</v>
      </c>
      <c r="C150">
        <v>60</v>
      </c>
    </row>
    <row r="151" spans="1:3">
      <c r="A151">
        <v>60</v>
      </c>
      <c r="B151">
        <v>53.699999999999996</v>
      </c>
      <c r="C151">
        <v>53.699999999999996</v>
      </c>
    </row>
    <row r="152" spans="1:3">
      <c r="A152">
        <v>53.699999999999996</v>
      </c>
      <c r="B152">
        <v>130.79999999999998</v>
      </c>
      <c r="C152">
        <v>130.79999999999998</v>
      </c>
    </row>
    <row r="153" spans="1:3">
      <c r="A153">
        <v>130.79999999999998</v>
      </c>
      <c r="B153">
        <v>46.8</v>
      </c>
      <c r="C153">
        <v>46.8</v>
      </c>
    </row>
    <row r="154" spans="1:3">
      <c r="A154">
        <v>46.8</v>
      </c>
      <c r="B154">
        <v>21.84</v>
      </c>
      <c r="C154">
        <v>21.84</v>
      </c>
    </row>
    <row r="155" spans="1:3">
      <c r="A155">
        <v>21.84</v>
      </c>
      <c r="B155">
        <v>169</v>
      </c>
      <c r="C155">
        <v>169</v>
      </c>
    </row>
    <row r="156" spans="1:3">
      <c r="A156">
        <v>169</v>
      </c>
      <c r="B156">
        <v>142.19999999999999</v>
      </c>
      <c r="C156">
        <v>142.19999999999999</v>
      </c>
    </row>
    <row r="157" spans="1:3">
      <c r="A157">
        <v>142.19999999999999</v>
      </c>
      <c r="B157">
        <v>113.39999999999999</v>
      </c>
      <c r="C157">
        <v>113.39999999999999</v>
      </c>
    </row>
    <row r="158" spans="1:3">
      <c r="A158">
        <v>113.39999999999999</v>
      </c>
      <c r="B158">
        <v>167.77</v>
      </c>
      <c r="C158">
        <v>167.77</v>
      </c>
    </row>
    <row r="159" spans="1:3">
      <c r="A159">
        <v>167.77</v>
      </c>
      <c r="B159">
        <v>100</v>
      </c>
      <c r="C159">
        <v>100</v>
      </c>
    </row>
    <row r="160" spans="1:3">
      <c r="A160">
        <v>100</v>
      </c>
      <c r="B160">
        <v>100</v>
      </c>
      <c r="C160">
        <v>100</v>
      </c>
    </row>
    <row r="161" spans="1:3">
      <c r="A161">
        <v>100</v>
      </c>
      <c r="B161">
        <v>222.29999999999998</v>
      </c>
      <c r="C161">
        <v>222.29999999999998</v>
      </c>
    </row>
    <row r="162" spans="1:3">
      <c r="A162">
        <v>222.29999999999998</v>
      </c>
      <c r="B162">
        <v>78</v>
      </c>
      <c r="C162">
        <v>78</v>
      </c>
    </row>
    <row r="163" spans="1:3">
      <c r="A163">
        <v>78</v>
      </c>
      <c r="B163">
        <v>85</v>
      </c>
      <c r="C163">
        <v>85</v>
      </c>
    </row>
    <row r="164" spans="1:3">
      <c r="A164">
        <v>85</v>
      </c>
      <c r="B164">
        <v>50.4</v>
      </c>
      <c r="C164">
        <v>50.4</v>
      </c>
    </row>
    <row r="165" spans="1:3">
      <c r="A165">
        <v>50.4</v>
      </c>
      <c r="B165">
        <v>299.25</v>
      </c>
      <c r="C165">
        <v>299.25</v>
      </c>
    </row>
    <row r="166" spans="1:3">
      <c r="A166">
        <v>299.25</v>
      </c>
      <c r="B166">
        <v>60.480000000000004</v>
      </c>
      <c r="C166">
        <v>60.480000000000004</v>
      </c>
    </row>
    <row r="167" spans="1:3">
      <c r="A167">
        <v>60.480000000000004</v>
      </c>
      <c r="B167">
        <v>68.040000000000006</v>
      </c>
      <c r="C167">
        <v>68.040000000000006</v>
      </c>
    </row>
    <row r="168" spans="1:3">
      <c r="A168">
        <v>68.040000000000006</v>
      </c>
      <c r="B168">
        <v>67.2</v>
      </c>
      <c r="C168">
        <v>67.2</v>
      </c>
    </row>
    <row r="169" spans="1:3">
      <c r="A169">
        <v>67.2</v>
      </c>
      <c r="B169">
        <v>55.8</v>
      </c>
      <c r="C169">
        <v>55.8</v>
      </c>
    </row>
    <row r="170" spans="1:3">
      <c r="A170">
        <v>55.8</v>
      </c>
      <c r="B170">
        <v>34.840000000000003</v>
      </c>
      <c r="C170">
        <v>34.840000000000003</v>
      </c>
    </row>
    <row r="171" spans="1:3">
      <c r="A171">
        <v>34.840000000000003</v>
      </c>
      <c r="B171">
        <v>195.75</v>
      </c>
      <c r="C171">
        <v>195.75</v>
      </c>
    </row>
    <row r="172" spans="1:3">
      <c r="A172">
        <v>195.75</v>
      </c>
      <c r="B172">
        <v>476.7</v>
      </c>
      <c r="C172">
        <v>476.7</v>
      </c>
    </row>
    <row r="173" spans="1:3">
      <c r="A173">
        <v>476.7</v>
      </c>
      <c r="B173">
        <v>202.21</v>
      </c>
      <c r="C173">
        <v>202.21</v>
      </c>
    </row>
    <row r="174" spans="1:3">
      <c r="A174">
        <v>202.21</v>
      </c>
      <c r="B174">
        <v>83.3</v>
      </c>
      <c r="C174">
        <v>83.3</v>
      </c>
    </row>
    <row r="175" spans="1:3">
      <c r="A175">
        <v>83.3</v>
      </c>
      <c r="B175">
        <v>27</v>
      </c>
      <c r="C175">
        <v>27</v>
      </c>
    </row>
    <row r="176" spans="1:3">
      <c r="A176">
        <v>27</v>
      </c>
      <c r="B176">
        <v>472.5</v>
      </c>
      <c r="C176">
        <v>472.5</v>
      </c>
    </row>
    <row r="177" spans="1:3">
      <c r="A177">
        <v>472.5</v>
      </c>
      <c r="B177">
        <v>225.61999999999998</v>
      </c>
      <c r="C177">
        <v>225.61999999999998</v>
      </c>
    </row>
    <row r="178" spans="1:3">
      <c r="A178">
        <v>225.61999999999998</v>
      </c>
      <c r="B178">
        <v>8.32</v>
      </c>
      <c r="C178">
        <v>8.32</v>
      </c>
    </row>
    <row r="179" spans="1:3">
      <c r="A179">
        <v>8.32</v>
      </c>
      <c r="B179">
        <v>38</v>
      </c>
      <c r="C179">
        <v>38</v>
      </c>
    </row>
    <row r="180" spans="1:3">
      <c r="A180">
        <v>38</v>
      </c>
      <c r="B180">
        <v>49</v>
      </c>
      <c r="C180">
        <v>49</v>
      </c>
    </row>
    <row r="181" spans="1:3">
      <c r="A181">
        <v>49</v>
      </c>
      <c r="B181">
        <v>47</v>
      </c>
      <c r="C181">
        <v>47</v>
      </c>
    </row>
    <row r="182" spans="1:3">
      <c r="A182">
        <v>47</v>
      </c>
      <c r="B182">
        <v>162.80000000000001</v>
      </c>
      <c r="C182">
        <v>162.80000000000001</v>
      </c>
    </row>
    <row r="183" spans="1:3">
      <c r="A183">
        <v>162.80000000000001</v>
      </c>
      <c r="B183">
        <v>154.70000000000002</v>
      </c>
      <c r="C183">
        <v>154.70000000000002</v>
      </c>
    </row>
    <row r="184" spans="1:3">
      <c r="A184">
        <v>154.70000000000002</v>
      </c>
      <c r="B184">
        <v>18</v>
      </c>
      <c r="C184">
        <v>18</v>
      </c>
    </row>
    <row r="185" spans="1:3">
      <c r="A185">
        <v>18</v>
      </c>
      <c r="B185">
        <v>118.04</v>
      </c>
      <c r="C185">
        <v>118.04</v>
      </c>
    </row>
    <row r="186" spans="1:3">
      <c r="A186">
        <v>118.04</v>
      </c>
      <c r="B186">
        <v>180</v>
      </c>
      <c r="C186">
        <v>180</v>
      </c>
    </row>
    <row r="187" spans="1:3">
      <c r="A187">
        <v>180</v>
      </c>
      <c r="B187">
        <v>99</v>
      </c>
      <c r="C187">
        <v>99</v>
      </c>
    </row>
    <row r="188" spans="1:3">
      <c r="A188">
        <v>99</v>
      </c>
      <c r="B188">
        <v>448.5</v>
      </c>
      <c r="C188">
        <v>448.5</v>
      </c>
    </row>
    <row r="189" spans="1:3">
      <c r="A189">
        <v>448.5</v>
      </c>
      <c r="B189">
        <v>75.625</v>
      </c>
      <c r="C189">
        <v>75.625</v>
      </c>
    </row>
    <row r="190" spans="1:3">
      <c r="A190">
        <v>75.625</v>
      </c>
      <c r="B190">
        <v>76.260000000000005</v>
      </c>
      <c r="C190">
        <v>76.260000000000005</v>
      </c>
    </row>
    <row r="191" spans="1:3">
      <c r="A191">
        <v>76.260000000000005</v>
      </c>
      <c r="B191">
        <v>58.5</v>
      </c>
      <c r="C191">
        <v>58.5</v>
      </c>
    </row>
    <row r="192" spans="1:3">
      <c r="A192">
        <v>58.5</v>
      </c>
      <c r="B192">
        <v>191.52</v>
      </c>
      <c r="C192">
        <v>191.52</v>
      </c>
    </row>
    <row r="193" spans="1:3">
      <c r="A193">
        <v>191.52</v>
      </c>
      <c r="B193">
        <v>206.64</v>
      </c>
      <c r="C193">
        <v>206.64</v>
      </c>
    </row>
    <row r="194" spans="1:3">
      <c r="A194">
        <v>206.64</v>
      </c>
      <c r="B194">
        <v>393.36</v>
      </c>
      <c r="C194">
        <v>393.36</v>
      </c>
    </row>
    <row r="195" spans="1:3">
      <c r="A195">
        <v>393.36</v>
      </c>
      <c r="B195">
        <v>71.759999999999991</v>
      </c>
      <c r="C195">
        <v>71.759999999999991</v>
      </c>
    </row>
    <row r="196" spans="1:3">
      <c r="A196">
        <v>71.759999999999991</v>
      </c>
      <c r="B196">
        <v>31.2</v>
      </c>
      <c r="C196">
        <v>31.2</v>
      </c>
    </row>
    <row r="197" spans="1:3">
      <c r="A197">
        <v>31.2</v>
      </c>
      <c r="B197">
        <v>496.37500000000006</v>
      </c>
      <c r="C197">
        <v>496.37500000000006</v>
      </c>
    </row>
    <row r="198" spans="1:3">
      <c r="A198">
        <v>496.37500000000006</v>
      </c>
      <c r="B198">
        <v>199.65</v>
      </c>
      <c r="C198">
        <v>199.65</v>
      </c>
    </row>
    <row r="199" spans="1:3">
      <c r="A199">
        <v>199.65</v>
      </c>
      <c r="B199">
        <v>203.125</v>
      </c>
      <c r="C199">
        <v>203.125</v>
      </c>
    </row>
    <row r="200" spans="1:3">
      <c r="A200">
        <v>203.125</v>
      </c>
      <c r="B200">
        <v>385.125</v>
      </c>
      <c r="C200">
        <v>385.125</v>
      </c>
    </row>
    <row r="201" spans="1:3">
      <c r="A201">
        <v>385.125</v>
      </c>
      <c r="B201">
        <v>274.96000000000004</v>
      </c>
      <c r="C201">
        <v>274.96000000000004</v>
      </c>
    </row>
    <row r="202" spans="1:3">
      <c r="A202">
        <v>274.96000000000004</v>
      </c>
      <c r="B202">
        <v>105</v>
      </c>
      <c r="C202">
        <v>105</v>
      </c>
    </row>
    <row r="203" spans="1:3">
      <c r="A203">
        <v>105</v>
      </c>
      <c r="B203">
        <v>61.2</v>
      </c>
      <c r="C203">
        <v>61.2</v>
      </c>
    </row>
    <row r="204" spans="1:3">
      <c r="A204">
        <v>61.2</v>
      </c>
      <c r="B204">
        <v>64.48</v>
      </c>
      <c r="C204">
        <v>64.48</v>
      </c>
    </row>
    <row r="205" spans="1:3">
      <c r="A205">
        <v>64.48</v>
      </c>
      <c r="B205">
        <v>26.4</v>
      </c>
      <c r="C205">
        <v>26.4</v>
      </c>
    </row>
    <row r="206" spans="1:3">
      <c r="A206">
        <v>26.4</v>
      </c>
      <c r="B206">
        <v>89.28</v>
      </c>
      <c r="C206">
        <v>89.28</v>
      </c>
    </row>
    <row r="207" spans="1:3">
      <c r="A207">
        <v>89.28</v>
      </c>
      <c r="B207">
        <v>56.4</v>
      </c>
      <c r="C207">
        <v>56.4</v>
      </c>
    </row>
    <row r="208" spans="1:3">
      <c r="A208">
        <v>56.4</v>
      </c>
      <c r="B208">
        <v>70.5</v>
      </c>
      <c r="C208">
        <v>70.5</v>
      </c>
    </row>
    <row r="209" spans="1:3">
      <c r="A209">
        <v>70.5</v>
      </c>
      <c r="B209">
        <v>59.4</v>
      </c>
      <c r="C209">
        <v>59.4</v>
      </c>
    </row>
    <row r="210" spans="1:3">
      <c r="A210">
        <v>59.4</v>
      </c>
      <c r="B210">
        <v>78.7</v>
      </c>
      <c r="C210">
        <v>78.7</v>
      </c>
    </row>
    <row r="211" spans="1:3">
      <c r="A211">
        <v>78.7</v>
      </c>
      <c r="B211">
        <v>271.5</v>
      </c>
      <c r="C211">
        <v>271.5</v>
      </c>
    </row>
    <row r="212" spans="1:3">
      <c r="A212">
        <v>271.5</v>
      </c>
      <c r="B212">
        <v>75</v>
      </c>
      <c r="C212">
        <v>75</v>
      </c>
    </row>
    <row r="213" spans="1:3">
      <c r="A213">
        <v>75</v>
      </c>
      <c r="B213">
        <v>112.22500000000001</v>
      </c>
      <c r="C213">
        <v>112.22500000000001</v>
      </c>
    </row>
    <row r="214" spans="1:3">
      <c r="A214">
        <v>112.22500000000001</v>
      </c>
      <c r="B214">
        <v>64.8</v>
      </c>
      <c r="C214">
        <v>64.8</v>
      </c>
    </row>
    <row r="215" spans="1:3">
      <c r="A215">
        <v>64.8</v>
      </c>
      <c r="B215">
        <v>52</v>
      </c>
      <c r="C215">
        <v>52</v>
      </c>
    </row>
    <row r="216" spans="1:3">
      <c r="A216">
        <v>52</v>
      </c>
      <c r="B216">
        <v>53.3</v>
      </c>
      <c r="C216">
        <v>53.3</v>
      </c>
    </row>
    <row r="217" spans="1:3">
      <c r="A217">
        <v>53.3</v>
      </c>
      <c r="B217">
        <v>33.799999999999997</v>
      </c>
      <c r="C217">
        <v>33.799999999999997</v>
      </c>
    </row>
    <row r="218" spans="1:3">
      <c r="A218">
        <v>33.799999999999997</v>
      </c>
      <c r="B218">
        <v>5.2</v>
      </c>
      <c r="C218">
        <v>5.2</v>
      </c>
    </row>
    <row r="219" spans="1:3">
      <c r="A219">
        <v>5.2</v>
      </c>
      <c r="B219">
        <v>161.19999999999999</v>
      </c>
      <c r="C219">
        <v>161.19999999999999</v>
      </c>
    </row>
    <row r="220" spans="1:3">
      <c r="A220">
        <v>161.19999999999999</v>
      </c>
      <c r="B220">
        <v>21.84</v>
      </c>
      <c r="C220">
        <v>21.84</v>
      </c>
    </row>
    <row r="221" spans="1:3">
      <c r="A221">
        <v>21.84</v>
      </c>
      <c r="B221">
        <v>60.39</v>
      </c>
      <c r="C221">
        <v>60.39</v>
      </c>
    </row>
    <row r="222" spans="1:3">
      <c r="A222">
        <v>60.39</v>
      </c>
      <c r="B222">
        <v>67</v>
      </c>
      <c r="C222">
        <v>67</v>
      </c>
    </row>
    <row r="223" spans="1:3">
      <c r="A223">
        <v>67</v>
      </c>
      <c r="B223">
        <v>56.999999999999993</v>
      </c>
      <c r="C223">
        <v>56.999999999999993</v>
      </c>
    </row>
    <row r="224" spans="1:3">
      <c r="A224">
        <v>56.999999999999993</v>
      </c>
      <c r="B224">
        <v>75</v>
      </c>
      <c r="C224">
        <v>75</v>
      </c>
    </row>
    <row r="225" spans="1:3">
      <c r="A225">
        <v>75</v>
      </c>
      <c r="B225">
        <v>78</v>
      </c>
      <c r="C225">
        <v>78</v>
      </c>
    </row>
    <row r="226" spans="1:3">
      <c r="A226">
        <v>78</v>
      </c>
      <c r="B226">
        <v>125.55</v>
      </c>
      <c r="C226">
        <v>125.55</v>
      </c>
    </row>
    <row r="227" spans="1:3">
      <c r="A227">
        <v>125.55</v>
      </c>
      <c r="B227">
        <v>131.625</v>
      </c>
      <c r="C227">
        <v>131.625</v>
      </c>
    </row>
    <row r="228" spans="1:3">
      <c r="A228">
        <v>131.625</v>
      </c>
      <c r="B228">
        <v>38.675000000000004</v>
      </c>
      <c r="C228">
        <v>38.675000000000004</v>
      </c>
    </row>
    <row r="229" spans="1:3">
      <c r="A229">
        <v>38.675000000000004</v>
      </c>
      <c r="B229">
        <v>65</v>
      </c>
      <c r="C229">
        <v>65</v>
      </c>
    </row>
    <row r="230" spans="1:3">
      <c r="A230">
        <v>65</v>
      </c>
      <c r="B230">
        <v>65</v>
      </c>
      <c r="C230">
        <v>65</v>
      </c>
    </row>
    <row r="231" spans="1:3">
      <c r="A231">
        <v>65</v>
      </c>
      <c r="B231">
        <v>99.8</v>
      </c>
      <c r="C231">
        <v>99.8</v>
      </c>
    </row>
    <row r="232" spans="1:3">
      <c r="A232">
        <v>99.8</v>
      </c>
      <c r="B232">
        <v>23.92</v>
      </c>
      <c r="C232">
        <v>23.92</v>
      </c>
    </row>
    <row r="233" spans="1:3">
      <c r="A233">
        <v>23.92</v>
      </c>
      <c r="B233">
        <v>14.56</v>
      </c>
      <c r="C233">
        <v>14.56</v>
      </c>
    </row>
    <row r="234" spans="1:3">
      <c r="A234">
        <v>14.56</v>
      </c>
      <c r="B234">
        <v>70.2</v>
      </c>
      <c r="C234">
        <v>70.2</v>
      </c>
    </row>
    <row r="235" spans="1:3">
      <c r="A235">
        <v>70.2</v>
      </c>
      <c r="B235">
        <v>21.32</v>
      </c>
      <c r="C235">
        <v>21.32</v>
      </c>
    </row>
    <row r="236" spans="1:3">
      <c r="A236">
        <v>21.32</v>
      </c>
      <c r="B236">
        <v>123.28</v>
      </c>
      <c r="C236">
        <v>123.28</v>
      </c>
    </row>
    <row r="237" spans="1:3">
      <c r="A237">
        <v>123.28</v>
      </c>
      <c r="B237">
        <v>67.760000000000005</v>
      </c>
      <c r="C237">
        <v>67.760000000000005</v>
      </c>
    </row>
    <row r="238" spans="1:3">
      <c r="A238">
        <v>67.760000000000005</v>
      </c>
      <c r="B238">
        <v>72</v>
      </c>
      <c r="C238">
        <v>72</v>
      </c>
    </row>
    <row r="239" spans="1:3">
      <c r="A239">
        <v>72</v>
      </c>
      <c r="B239">
        <v>54.06</v>
      </c>
      <c r="C239">
        <v>54.06</v>
      </c>
    </row>
    <row r="240" spans="1:3">
      <c r="A240">
        <v>54.06</v>
      </c>
      <c r="B240">
        <v>54</v>
      </c>
      <c r="C240">
        <v>54</v>
      </c>
    </row>
    <row r="241" spans="1:3">
      <c r="A241">
        <v>54</v>
      </c>
      <c r="B241">
        <v>147.84</v>
      </c>
      <c r="C241">
        <v>147.84</v>
      </c>
    </row>
    <row r="242" spans="1:3">
      <c r="A242">
        <v>147.84</v>
      </c>
      <c r="B242">
        <v>72.5</v>
      </c>
      <c r="C242">
        <v>72.5</v>
      </c>
    </row>
    <row r="243" spans="1:3">
      <c r="A243">
        <v>72.5</v>
      </c>
      <c r="B243">
        <v>53.760000000000005</v>
      </c>
      <c r="C243">
        <v>53.760000000000005</v>
      </c>
    </row>
    <row r="244" spans="1:3">
      <c r="A244">
        <v>53.760000000000005</v>
      </c>
      <c r="B244">
        <v>75.900000000000006</v>
      </c>
      <c r="C244">
        <v>75.900000000000006</v>
      </c>
    </row>
    <row r="245" spans="1:3">
      <c r="A245">
        <v>75.900000000000006</v>
      </c>
      <c r="B245">
        <v>67.5</v>
      </c>
      <c r="C245">
        <v>67.5</v>
      </c>
    </row>
    <row r="246" spans="1:3">
      <c r="A246">
        <v>67.5</v>
      </c>
      <c r="B246">
        <v>72</v>
      </c>
      <c r="C246">
        <v>72</v>
      </c>
    </row>
    <row r="247" spans="1:3">
      <c r="A247">
        <v>72</v>
      </c>
      <c r="B247">
        <v>1193</v>
      </c>
      <c r="C247">
        <v>1193</v>
      </c>
    </row>
    <row r="248" spans="1:3">
      <c r="A248">
        <v>1193</v>
      </c>
      <c r="B248">
        <v>67.34</v>
      </c>
      <c r="C248">
        <v>67.34</v>
      </c>
    </row>
    <row r="249" spans="1:3">
      <c r="A249">
        <v>67.34</v>
      </c>
      <c r="B249">
        <v>95.42</v>
      </c>
      <c r="C249">
        <v>95.42</v>
      </c>
    </row>
    <row r="250" spans="1:3">
      <c r="A250">
        <v>95.42</v>
      </c>
      <c r="B250">
        <v>48</v>
      </c>
      <c r="C250">
        <v>48</v>
      </c>
    </row>
    <row r="251" spans="1:3">
      <c r="A251">
        <v>48</v>
      </c>
      <c r="B251">
        <v>198</v>
      </c>
      <c r="C251">
        <v>198</v>
      </c>
    </row>
    <row r="252" spans="1:3">
      <c r="A252">
        <v>198</v>
      </c>
      <c r="B252">
        <v>91</v>
      </c>
      <c r="C252">
        <v>91</v>
      </c>
    </row>
    <row r="253" spans="1:3">
      <c r="A253">
        <v>91</v>
      </c>
      <c r="B253">
        <v>104</v>
      </c>
      <c r="C253">
        <v>104</v>
      </c>
    </row>
    <row r="254" spans="1:3">
      <c r="A254">
        <v>104</v>
      </c>
      <c r="B254">
        <v>91</v>
      </c>
      <c r="C254">
        <v>91</v>
      </c>
    </row>
    <row r="255" spans="1:3">
      <c r="A255">
        <v>91</v>
      </c>
      <c r="B255">
        <v>181.12</v>
      </c>
      <c r="C255">
        <v>181.12</v>
      </c>
    </row>
    <row r="256" spans="1:3">
      <c r="A256">
        <v>181.12</v>
      </c>
      <c r="B256">
        <v>65.52</v>
      </c>
      <c r="C256">
        <v>65.52</v>
      </c>
    </row>
    <row r="257" spans="1:3">
      <c r="A257">
        <v>65.52</v>
      </c>
      <c r="B257">
        <v>129.36000000000001</v>
      </c>
      <c r="C257">
        <v>129.36000000000001</v>
      </c>
    </row>
    <row r="258" spans="1:3">
      <c r="A258">
        <v>129.36000000000001</v>
      </c>
      <c r="B258">
        <v>123.48000000000002</v>
      </c>
      <c r="C258">
        <v>123.48000000000002</v>
      </c>
    </row>
    <row r="259" spans="1:3">
      <c r="A259">
        <v>123.48000000000002</v>
      </c>
      <c r="B259">
        <v>145.84200000000001</v>
      </c>
      <c r="C259">
        <v>145.84200000000001</v>
      </c>
    </row>
    <row r="260" spans="1:3">
      <c r="A260">
        <v>145.84200000000001</v>
      </c>
      <c r="B260">
        <v>67.709999999999994</v>
      </c>
      <c r="C260">
        <v>67.709999999999994</v>
      </c>
    </row>
    <row r="261" spans="1:3">
      <c r="A261">
        <v>67.709999999999994</v>
      </c>
      <c r="B261">
        <v>77.5</v>
      </c>
      <c r="C261">
        <v>77.5</v>
      </c>
    </row>
    <row r="262" spans="1:3">
      <c r="A262">
        <v>77.5</v>
      </c>
      <c r="B262">
        <v>97.679999999999993</v>
      </c>
      <c r="C262">
        <v>97.679999999999993</v>
      </c>
    </row>
    <row r="263" spans="1:3">
      <c r="A263">
        <v>97.679999999999993</v>
      </c>
      <c r="B263">
        <v>77.7</v>
      </c>
      <c r="C263">
        <v>77.7</v>
      </c>
    </row>
    <row r="264" spans="1:3">
      <c r="A264">
        <v>77.7</v>
      </c>
      <c r="B264">
        <v>99</v>
      </c>
      <c r="C264">
        <v>99</v>
      </c>
    </row>
    <row r="265" spans="1:3">
      <c r="A265">
        <v>99</v>
      </c>
      <c r="B265">
        <v>75.600000000000009</v>
      </c>
      <c r="C265">
        <v>75.600000000000009</v>
      </c>
    </row>
    <row r="266" spans="1:3">
      <c r="A266">
        <v>75.600000000000009</v>
      </c>
      <c r="B266">
        <v>449.90000000000003</v>
      </c>
      <c r="C266">
        <v>449.90000000000003</v>
      </c>
    </row>
    <row r="267" spans="1:3">
      <c r="A267">
        <v>449.90000000000003</v>
      </c>
      <c r="B267">
        <v>66</v>
      </c>
      <c r="C267">
        <v>66</v>
      </c>
    </row>
    <row r="268" spans="1:3">
      <c r="A268">
        <v>66</v>
      </c>
      <c r="B268">
        <v>63</v>
      </c>
      <c r="C268">
        <v>63</v>
      </c>
    </row>
    <row r="269" spans="1:3">
      <c r="A269">
        <v>63</v>
      </c>
      <c r="B269">
        <v>60.750000000000007</v>
      </c>
      <c r="C269">
        <v>60.750000000000007</v>
      </c>
    </row>
    <row r="270" spans="1:3">
      <c r="A270">
        <v>60.750000000000007</v>
      </c>
      <c r="B270">
        <v>83.62</v>
      </c>
      <c r="C270">
        <v>83.62</v>
      </c>
    </row>
    <row r="271" spans="1:3">
      <c r="A271">
        <v>83.62</v>
      </c>
      <c r="B271">
        <v>127.68</v>
      </c>
      <c r="C271">
        <v>127.68</v>
      </c>
    </row>
    <row r="272" spans="1:3">
      <c r="A272">
        <v>127.68</v>
      </c>
      <c r="B272">
        <v>300</v>
      </c>
      <c r="C272">
        <v>300</v>
      </c>
    </row>
    <row r="273" spans="1:3">
      <c r="A273">
        <v>300</v>
      </c>
      <c r="B273">
        <v>23.14</v>
      </c>
      <c r="C273">
        <v>23.14</v>
      </c>
    </row>
    <row r="274" spans="1:3">
      <c r="A274">
        <v>23.14</v>
      </c>
      <c r="B274">
        <v>460.79999999999995</v>
      </c>
      <c r="C274">
        <v>460.79999999999995</v>
      </c>
    </row>
    <row r="275" spans="1:3">
      <c r="A275">
        <v>460.79999999999995</v>
      </c>
      <c r="B275">
        <v>36.85</v>
      </c>
      <c r="C275">
        <v>36.85</v>
      </c>
    </row>
    <row r="276" spans="1:3">
      <c r="A276">
        <v>36.85</v>
      </c>
      <c r="B276">
        <v>77.349999999999994</v>
      </c>
      <c r="C276">
        <v>77.349999999999994</v>
      </c>
    </row>
    <row r="277" spans="1:3">
      <c r="A277">
        <v>77.349999999999994</v>
      </c>
      <c r="B277">
        <v>45.76</v>
      </c>
      <c r="C277">
        <v>45.76</v>
      </c>
    </row>
    <row r="278" spans="1:3">
      <c r="A278">
        <v>45.76</v>
      </c>
      <c r="B278">
        <v>8.84</v>
      </c>
      <c r="C278">
        <v>8.84</v>
      </c>
    </row>
    <row r="279" spans="1:3">
      <c r="A279">
        <v>8.84</v>
      </c>
      <c r="B279">
        <v>60.06</v>
      </c>
      <c r="C279">
        <v>60.06</v>
      </c>
    </row>
    <row r="280" spans="1:3">
      <c r="A280">
        <v>60.06</v>
      </c>
      <c r="B280">
        <v>100</v>
      </c>
      <c r="C280">
        <v>100</v>
      </c>
    </row>
    <row r="281" spans="1:3">
      <c r="A281">
        <v>100</v>
      </c>
      <c r="B281">
        <v>55.000000000000007</v>
      </c>
      <c r="C281">
        <v>55.000000000000007</v>
      </c>
    </row>
    <row r="282" spans="1:3">
      <c r="A282">
        <v>55.000000000000007</v>
      </c>
      <c r="B282">
        <v>113.39999999999999</v>
      </c>
      <c r="C282">
        <v>113.39999999999999</v>
      </c>
    </row>
    <row r="283" spans="1:3">
      <c r="A283">
        <v>113.39999999999999</v>
      </c>
      <c r="B283">
        <v>145.5</v>
      </c>
      <c r="C283">
        <v>145.5</v>
      </c>
    </row>
    <row r="284" spans="1:3">
      <c r="A284">
        <v>145.5</v>
      </c>
      <c r="B284">
        <v>155.4</v>
      </c>
      <c r="C284">
        <v>155.4</v>
      </c>
    </row>
    <row r="285" spans="1:3">
      <c r="A285">
        <v>155.4</v>
      </c>
      <c r="B285">
        <v>3.12</v>
      </c>
      <c r="C285">
        <v>3.12</v>
      </c>
    </row>
    <row r="286" spans="1:3">
      <c r="A286">
        <v>3.12</v>
      </c>
      <c r="B286">
        <v>39</v>
      </c>
      <c r="C286">
        <v>39</v>
      </c>
    </row>
    <row r="287" spans="1:3">
      <c r="A287">
        <v>39</v>
      </c>
      <c r="B287">
        <v>298.08000000000004</v>
      </c>
      <c r="C287">
        <v>298.08000000000004</v>
      </c>
    </row>
    <row r="288" spans="1:3">
      <c r="A288">
        <v>298.08000000000004</v>
      </c>
      <c r="B288">
        <v>272.25</v>
      </c>
      <c r="C288">
        <v>272.25</v>
      </c>
    </row>
    <row r="289" spans="1:3">
      <c r="A289">
        <v>272.25</v>
      </c>
      <c r="B289">
        <v>198.55</v>
      </c>
      <c r="C289">
        <v>198.55</v>
      </c>
    </row>
    <row r="290" spans="1:3">
      <c r="A290">
        <v>198.55</v>
      </c>
      <c r="B290">
        <v>100</v>
      </c>
      <c r="C290">
        <v>100</v>
      </c>
    </row>
    <row r="291" spans="1:3">
      <c r="A291">
        <v>100</v>
      </c>
      <c r="B291">
        <v>85</v>
      </c>
      <c r="C291">
        <v>85</v>
      </c>
    </row>
    <row r="292" spans="1:3">
      <c r="A292">
        <v>85</v>
      </c>
      <c r="B292">
        <v>90</v>
      </c>
      <c r="C292">
        <v>90</v>
      </c>
    </row>
    <row r="293" spans="1:3">
      <c r="A293">
        <v>90</v>
      </c>
      <c r="B293">
        <v>73</v>
      </c>
      <c r="C293">
        <v>73</v>
      </c>
    </row>
    <row r="294" spans="1:3">
      <c r="A294">
        <v>73</v>
      </c>
      <c r="B294">
        <v>22.62</v>
      </c>
      <c r="C294">
        <v>22.62</v>
      </c>
    </row>
    <row r="295" spans="1:3">
      <c r="A295">
        <v>22.62</v>
      </c>
      <c r="B295">
        <v>138.6</v>
      </c>
      <c r="C295">
        <v>138.6</v>
      </c>
    </row>
    <row r="296" spans="1:3">
      <c r="A296">
        <v>138.6</v>
      </c>
      <c r="B296">
        <v>199.66000000000003</v>
      </c>
      <c r="C296">
        <v>199.66000000000003</v>
      </c>
    </row>
    <row r="297" spans="1:3">
      <c r="A297">
        <v>199.66000000000003</v>
      </c>
      <c r="B297">
        <v>347.548</v>
      </c>
      <c r="C297">
        <v>347.548</v>
      </c>
    </row>
    <row r="298" spans="1:3">
      <c r="A298">
        <v>347.548</v>
      </c>
      <c r="B298">
        <v>105</v>
      </c>
      <c r="C298">
        <v>105</v>
      </c>
    </row>
    <row r="299" spans="1:3">
      <c r="A299">
        <v>105</v>
      </c>
      <c r="B299">
        <v>208.6</v>
      </c>
      <c r="C299">
        <v>208.6</v>
      </c>
    </row>
    <row r="300" spans="1:3">
      <c r="A300">
        <v>208.6</v>
      </c>
      <c r="B300">
        <v>138.6</v>
      </c>
      <c r="C300">
        <v>138.6</v>
      </c>
    </row>
    <row r="301" spans="1:3">
      <c r="A301">
        <v>138.6</v>
      </c>
      <c r="B301">
        <v>70.2</v>
      </c>
      <c r="C301">
        <v>70.2</v>
      </c>
    </row>
    <row r="302" spans="1:3">
      <c r="A302">
        <v>70.2</v>
      </c>
      <c r="B302">
        <v>75.599999999999994</v>
      </c>
      <c r="C302">
        <v>75.599999999999994</v>
      </c>
    </row>
    <row r="303" spans="1:3">
      <c r="A303">
        <v>75.599999999999994</v>
      </c>
      <c r="B303">
        <v>55</v>
      </c>
      <c r="C303">
        <v>55</v>
      </c>
    </row>
    <row r="304" spans="1:3">
      <c r="A304">
        <v>55</v>
      </c>
      <c r="B304">
        <v>54</v>
      </c>
      <c r="C304">
        <v>54</v>
      </c>
    </row>
    <row r="305" spans="1:3">
      <c r="A305">
        <v>54</v>
      </c>
      <c r="B305">
        <v>36</v>
      </c>
      <c r="C305">
        <v>36</v>
      </c>
    </row>
    <row r="306" spans="1:3">
      <c r="A306">
        <v>36</v>
      </c>
      <c r="B306">
        <v>112.5</v>
      </c>
      <c r="C306">
        <v>112.5</v>
      </c>
    </row>
    <row r="307" spans="1:3">
      <c r="A307">
        <v>112.5</v>
      </c>
      <c r="B307">
        <v>37</v>
      </c>
      <c r="C307">
        <v>37</v>
      </c>
    </row>
    <row r="308" spans="1:3">
      <c r="A308">
        <v>37</v>
      </c>
      <c r="B308">
        <v>115.50000000000001</v>
      </c>
      <c r="C308">
        <v>115.50000000000001</v>
      </c>
    </row>
    <row r="309" spans="1:3">
      <c r="A309">
        <v>115.50000000000001</v>
      </c>
      <c r="B309">
        <v>149</v>
      </c>
      <c r="C309">
        <v>149</v>
      </c>
    </row>
    <row r="310" spans="1:3">
      <c r="A310">
        <v>149</v>
      </c>
      <c r="B310">
        <v>59.400000000000006</v>
      </c>
      <c r="C310">
        <v>59.400000000000006</v>
      </c>
    </row>
    <row r="311" spans="1:3">
      <c r="A311">
        <v>59.400000000000006</v>
      </c>
      <c r="B311">
        <v>107.25000000000001</v>
      </c>
      <c r="C311">
        <v>107.25000000000001</v>
      </c>
    </row>
    <row r="312" spans="1:3">
      <c r="A312">
        <v>107.25000000000001</v>
      </c>
      <c r="B312">
        <v>164.45000000000002</v>
      </c>
      <c r="C312">
        <v>164.45000000000002</v>
      </c>
    </row>
    <row r="313" spans="1:3">
      <c r="A313">
        <v>164.45000000000002</v>
      </c>
      <c r="B313">
        <v>159.5</v>
      </c>
      <c r="C313">
        <v>159.5</v>
      </c>
    </row>
    <row r="314" spans="1:3">
      <c r="A314">
        <v>159.5</v>
      </c>
      <c r="B314">
        <v>81.600000000000009</v>
      </c>
      <c r="C314">
        <v>81.600000000000009</v>
      </c>
    </row>
    <row r="315" spans="1:3">
      <c r="A315">
        <v>81.600000000000009</v>
      </c>
      <c r="B315">
        <v>50.49</v>
      </c>
      <c r="C315">
        <v>50.49</v>
      </c>
    </row>
    <row r="316" spans="1:3">
      <c r="A316">
        <v>50.49</v>
      </c>
      <c r="B316">
        <v>76.5</v>
      </c>
      <c r="C316">
        <v>76.5</v>
      </c>
    </row>
    <row r="317" spans="1:3">
      <c r="A317">
        <v>76.5</v>
      </c>
      <c r="B317">
        <v>67.5</v>
      </c>
      <c r="C317">
        <v>67.5</v>
      </c>
    </row>
    <row r="318" spans="1:3">
      <c r="A318">
        <v>67.5</v>
      </c>
      <c r="B318">
        <v>100.03999999999999</v>
      </c>
      <c r="C318">
        <v>100.03999999999999</v>
      </c>
    </row>
    <row r="319" spans="1:3">
      <c r="A319">
        <v>100.03999999999999</v>
      </c>
      <c r="B319">
        <v>54</v>
      </c>
      <c r="C319">
        <v>54</v>
      </c>
    </row>
    <row r="320" spans="1:3">
      <c r="A320">
        <v>54</v>
      </c>
      <c r="B320">
        <v>100</v>
      </c>
      <c r="C320">
        <v>100</v>
      </c>
    </row>
    <row r="321" spans="1:3">
      <c r="A321">
        <v>100</v>
      </c>
      <c r="B321">
        <v>184.67999999999998</v>
      </c>
      <c r="C321">
        <v>184.67999999999998</v>
      </c>
    </row>
    <row r="322" spans="1:3">
      <c r="A322">
        <v>184.67999999999998</v>
      </c>
      <c r="B322">
        <v>51.8</v>
      </c>
      <c r="C322">
        <v>51.8</v>
      </c>
    </row>
    <row r="323" spans="1:3">
      <c r="A323">
        <v>51.8</v>
      </c>
      <c r="B323">
        <v>56.615000000000002</v>
      </c>
      <c r="C323">
        <v>56.615000000000002</v>
      </c>
    </row>
    <row r="324" spans="1:3">
      <c r="A324">
        <v>56.615000000000002</v>
      </c>
      <c r="B324">
        <v>138</v>
      </c>
      <c r="C324">
        <v>138</v>
      </c>
    </row>
    <row r="325" spans="1:3">
      <c r="A325">
        <v>138</v>
      </c>
      <c r="B325">
        <v>48.675000000000004</v>
      </c>
      <c r="C325">
        <v>48.675000000000004</v>
      </c>
    </row>
    <row r="326" spans="1:3">
      <c r="A326">
        <v>48.675000000000004</v>
      </c>
      <c r="B326">
        <v>76</v>
      </c>
      <c r="C326">
        <v>76</v>
      </c>
    </row>
    <row r="327" spans="1:3">
      <c r="A327">
        <v>76</v>
      </c>
      <c r="B327">
        <v>42</v>
      </c>
      <c r="C327">
        <v>42</v>
      </c>
    </row>
    <row r="328" spans="1:3">
      <c r="A328">
        <v>42</v>
      </c>
      <c r="B328">
        <v>90</v>
      </c>
      <c r="C328">
        <v>90</v>
      </c>
    </row>
    <row r="329" spans="1:3">
      <c r="A329">
        <v>90</v>
      </c>
      <c r="B329">
        <v>9.84</v>
      </c>
      <c r="C329">
        <v>9.84</v>
      </c>
    </row>
    <row r="330" spans="1:3">
      <c r="A330">
        <v>9.84</v>
      </c>
      <c r="B330">
        <v>246.52499999999998</v>
      </c>
      <c r="C330">
        <v>246.52499999999998</v>
      </c>
    </row>
    <row r="331" spans="1:3">
      <c r="A331">
        <v>246.52499999999998</v>
      </c>
      <c r="B331">
        <v>91.52</v>
      </c>
      <c r="C331">
        <v>91.52</v>
      </c>
    </row>
    <row r="332" spans="1:3">
      <c r="A332">
        <v>91.52</v>
      </c>
      <c r="B332">
        <v>63.8</v>
      </c>
      <c r="C332">
        <v>63.8</v>
      </c>
    </row>
    <row r="333" spans="1:3">
      <c r="A333">
        <v>63.8</v>
      </c>
      <c r="B333">
        <v>274</v>
      </c>
      <c r="C333">
        <v>274</v>
      </c>
    </row>
    <row r="334" spans="1:3">
      <c r="A334">
        <v>274</v>
      </c>
      <c r="B334">
        <v>114.48</v>
      </c>
      <c r="C334">
        <v>114.48</v>
      </c>
    </row>
    <row r="335" spans="1:3">
      <c r="A335">
        <v>114.48</v>
      </c>
      <c r="B335">
        <v>68.399999999999991</v>
      </c>
      <c r="C335">
        <v>68.399999999999991</v>
      </c>
    </row>
    <row r="336" spans="1:3">
      <c r="A336">
        <v>68.399999999999991</v>
      </c>
      <c r="B336">
        <v>63.000000000000007</v>
      </c>
      <c r="C336">
        <v>63.000000000000007</v>
      </c>
    </row>
    <row r="337" spans="1:3">
      <c r="A337">
        <v>63.000000000000007</v>
      </c>
      <c r="B337">
        <v>87.779999999999987</v>
      </c>
      <c r="C337">
        <v>87.779999999999987</v>
      </c>
    </row>
    <row r="338" spans="1:3">
      <c r="A338">
        <v>87.779999999999987</v>
      </c>
      <c r="B338">
        <v>50.4</v>
      </c>
      <c r="C338">
        <v>50.4</v>
      </c>
    </row>
    <row r="339" spans="1:3">
      <c r="A339">
        <v>50.4</v>
      </c>
      <c r="B339">
        <v>22.5</v>
      </c>
      <c r="C339">
        <v>22.5</v>
      </c>
    </row>
    <row r="340" spans="1:3">
      <c r="A340">
        <v>22.5</v>
      </c>
      <c r="B340">
        <v>7.15</v>
      </c>
      <c r="C340">
        <v>7.15</v>
      </c>
    </row>
    <row r="341" spans="1:3">
      <c r="A341">
        <v>7.15</v>
      </c>
      <c r="B341">
        <v>54</v>
      </c>
      <c r="C341">
        <v>54</v>
      </c>
    </row>
    <row r="342" spans="1:3">
      <c r="A342">
        <v>54</v>
      </c>
      <c r="B342">
        <v>77.72</v>
      </c>
      <c r="C342">
        <v>77.72</v>
      </c>
    </row>
    <row r="343" spans="1:3">
      <c r="A343">
        <v>77.72</v>
      </c>
      <c r="B343">
        <v>99.8</v>
      </c>
      <c r="C343">
        <v>99.8</v>
      </c>
    </row>
    <row r="344" spans="1:3">
      <c r="A344">
        <v>99.8</v>
      </c>
      <c r="B344">
        <v>159</v>
      </c>
      <c r="C344">
        <v>159</v>
      </c>
    </row>
    <row r="345" spans="1:3">
      <c r="A345">
        <v>159</v>
      </c>
      <c r="B345">
        <v>143</v>
      </c>
      <c r="C345">
        <v>143</v>
      </c>
    </row>
    <row r="346" spans="1:3">
      <c r="A346">
        <v>143</v>
      </c>
      <c r="B346">
        <v>48.96</v>
      </c>
      <c r="C346">
        <v>48.96</v>
      </c>
    </row>
    <row r="347" spans="1:3">
      <c r="A347">
        <v>48.96</v>
      </c>
      <c r="B347">
        <v>51</v>
      </c>
      <c r="C347">
        <v>51</v>
      </c>
    </row>
    <row r="348" spans="1:3">
      <c r="A348">
        <v>51</v>
      </c>
      <c r="B348">
        <v>51</v>
      </c>
      <c r="C348">
        <v>51</v>
      </c>
    </row>
    <row r="349" spans="1:3">
      <c r="A349">
        <v>51</v>
      </c>
      <c r="B349">
        <v>214.50000000000003</v>
      </c>
      <c r="C349">
        <v>214.50000000000003</v>
      </c>
    </row>
    <row r="350" spans="1:3">
      <c r="A350">
        <v>214.50000000000003</v>
      </c>
      <c r="B350">
        <v>36.96</v>
      </c>
      <c r="C350">
        <v>36.96</v>
      </c>
    </row>
    <row r="351" spans="1:3">
      <c r="A351">
        <v>36.96</v>
      </c>
      <c r="B351">
        <v>34.199999999999996</v>
      </c>
      <c r="C351">
        <v>34.199999999999996</v>
      </c>
    </row>
    <row r="352" spans="1:3">
      <c r="A352">
        <v>34.199999999999996</v>
      </c>
      <c r="B352">
        <v>78</v>
      </c>
      <c r="C352">
        <v>78</v>
      </c>
    </row>
    <row r="353" spans="1:3">
      <c r="A353">
        <v>78</v>
      </c>
      <c r="B353">
        <v>215.45999999999998</v>
      </c>
      <c r="C353">
        <v>215.45999999999998</v>
      </c>
    </row>
    <row r="354" spans="1:3">
      <c r="A354">
        <v>215.45999999999998</v>
      </c>
      <c r="B354">
        <v>226.79999999999998</v>
      </c>
      <c r="C354">
        <v>226.79999999999998</v>
      </c>
    </row>
    <row r="355" spans="1:3">
      <c r="A355">
        <v>226.79999999999998</v>
      </c>
      <c r="B355">
        <v>58.994999999999997</v>
      </c>
      <c r="C355">
        <v>58.994999999999997</v>
      </c>
    </row>
    <row r="356" spans="1:3">
      <c r="A356">
        <v>58.994999999999997</v>
      </c>
      <c r="B356">
        <v>280</v>
      </c>
      <c r="C356">
        <v>280</v>
      </c>
    </row>
    <row r="357" spans="1:3">
      <c r="A357">
        <v>280</v>
      </c>
      <c r="B357">
        <v>66</v>
      </c>
      <c r="C357">
        <v>66</v>
      </c>
    </row>
    <row r="358" spans="1:3">
      <c r="A358">
        <v>66</v>
      </c>
      <c r="B358">
        <v>96.464999999999989</v>
      </c>
      <c r="C358">
        <v>96.464999999999989</v>
      </c>
    </row>
    <row r="359" spans="1:3">
      <c r="A359">
        <v>96.464999999999989</v>
      </c>
      <c r="B359">
        <v>58</v>
      </c>
      <c r="C359">
        <v>58</v>
      </c>
    </row>
    <row r="360" spans="1:3">
      <c r="A360">
        <v>58</v>
      </c>
      <c r="B360">
        <v>85</v>
      </c>
      <c r="C360">
        <v>85</v>
      </c>
    </row>
    <row r="361" spans="1:3">
      <c r="A361">
        <v>85</v>
      </c>
      <c r="B361">
        <v>100.125</v>
      </c>
      <c r="C361">
        <v>100.125</v>
      </c>
    </row>
    <row r="362" spans="1:3">
      <c r="A362">
        <v>100.125</v>
      </c>
      <c r="B362">
        <v>168.85000000000002</v>
      </c>
      <c r="C362">
        <v>168.85000000000002</v>
      </c>
    </row>
    <row r="363" spans="1:3">
      <c r="A363">
        <v>168.85000000000002</v>
      </c>
      <c r="B363">
        <v>56.000000000000007</v>
      </c>
      <c r="C363">
        <v>56.000000000000007</v>
      </c>
    </row>
    <row r="364" spans="1:3">
      <c r="A364">
        <v>56.000000000000007</v>
      </c>
      <c r="B364">
        <v>75</v>
      </c>
      <c r="C364">
        <v>75</v>
      </c>
    </row>
    <row r="365" spans="1:3">
      <c r="A365">
        <v>75</v>
      </c>
      <c r="B365">
        <v>90.72</v>
      </c>
      <c r="C365">
        <v>90.72</v>
      </c>
    </row>
    <row r="366" spans="1:3">
      <c r="A366">
        <v>90.72</v>
      </c>
      <c r="B366">
        <v>99.75</v>
      </c>
      <c r="C366">
        <v>99.75</v>
      </c>
    </row>
    <row r="367" spans="1:3">
      <c r="A367">
        <v>99.75</v>
      </c>
      <c r="B367">
        <v>78.75</v>
      </c>
      <c r="C367">
        <v>78.75</v>
      </c>
    </row>
    <row r="368" spans="1:3">
      <c r="A368">
        <v>78.75</v>
      </c>
      <c r="B368">
        <v>57</v>
      </c>
      <c r="C368">
        <v>57</v>
      </c>
    </row>
    <row r="369" spans="1:3">
      <c r="A369">
        <v>57</v>
      </c>
      <c r="B369">
        <v>37</v>
      </c>
      <c r="C369">
        <v>37</v>
      </c>
    </row>
    <row r="370" spans="1:3">
      <c r="A370">
        <v>37</v>
      </c>
      <c r="B370">
        <v>17.16</v>
      </c>
      <c r="C370">
        <v>17.16</v>
      </c>
    </row>
    <row r="371" spans="1:3">
      <c r="A371">
        <v>17.16</v>
      </c>
      <c r="B371">
        <v>16.64</v>
      </c>
      <c r="C371">
        <v>16.64</v>
      </c>
    </row>
    <row r="372" spans="1:3">
      <c r="A372">
        <v>16.64</v>
      </c>
      <c r="B372">
        <v>71</v>
      </c>
      <c r="C372">
        <v>71</v>
      </c>
    </row>
    <row r="373" spans="1:3">
      <c r="A373">
        <v>71</v>
      </c>
      <c r="B373">
        <v>108.16</v>
      </c>
      <c r="C373">
        <v>108.16</v>
      </c>
    </row>
    <row r="374" spans="1:3">
      <c r="A374">
        <v>108.16</v>
      </c>
      <c r="B374">
        <v>74</v>
      </c>
      <c r="C374">
        <v>74</v>
      </c>
    </row>
    <row r="375" spans="1:3">
      <c r="A375">
        <v>74</v>
      </c>
      <c r="B375">
        <v>80</v>
      </c>
      <c r="C375">
        <v>80</v>
      </c>
    </row>
    <row r="376" spans="1:3">
      <c r="A376">
        <v>80</v>
      </c>
      <c r="B376">
        <v>213.2</v>
      </c>
      <c r="C376">
        <v>213.2</v>
      </c>
    </row>
    <row r="377" spans="1:3">
      <c r="A377">
        <v>213.2</v>
      </c>
      <c r="B377">
        <v>56.1</v>
      </c>
      <c r="C377">
        <v>56.1</v>
      </c>
    </row>
    <row r="378" spans="1:3">
      <c r="A378">
        <v>56.1</v>
      </c>
      <c r="B378">
        <v>101</v>
      </c>
      <c r="C378">
        <v>101</v>
      </c>
    </row>
    <row r="379" spans="1:3">
      <c r="A379">
        <v>101</v>
      </c>
      <c r="B379">
        <v>80</v>
      </c>
      <c r="C379">
        <v>80</v>
      </c>
    </row>
    <row r="380" spans="1:3">
      <c r="A380">
        <v>80</v>
      </c>
      <c r="B380">
        <v>60</v>
      </c>
      <c r="C380">
        <v>60</v>
      </c>
    </row>
    <row r="381" spans="1:3">
      <c r="A381">
        <v>60</v>
      </c>
      <c r="B381">
        <v>114.18</v>
      </c>
      <c r="C381">
        <v>114.18</v>
      </c>
    </row>
    <row r="382" spans="1:3">
      <c r="A382">
        <v>114.18</v>
      </c>
      <c r="B382">
        <v>54</v>
      </c>
      <c r="C382">
        <v>54</v>
      </c>
    </row>
    <row r="383" spans="1:3">
      <c r="A383">
        <v>54</v>
      </c>
      <c r="B383">
        <v>28.499999999999996</v>
      </c>
      <c r="C383">
        <v>28.499999999999996</v>
      </c>
    </row>
    <row r="384" spans="1:3">
      <c r="A384">
        <v>28.499999999999996</v>
      </c>
      <c r="B384">
        <v>73.440000000000012</v>
      </c>
      <c r="C384">
        <v>73.440000000000012</v>
      </c>
    </row>
    <row r="385" spans="1:3">
      <c r="A385">
        <v>73.440000000000012</v>
      </c>
      <c r="B385">
        <v>86.45</v>
      </c>
      <c r="C385">
        <v>86.45</v>
      </c>
    </row>
    <row r="386" spans="1:3">
      <c r="A386">
        <v>86.45</v>
      </c>
      <c r="B386">
        <v>83.72</v>
      </c>
      <c r="C386">
        <v>83.72</v>
      </c>
    </row>
    <row r="387" spans="1:3">
      <c r="A387">
        <v>83.72</v>
      </c>
      <c r="B387">
        <v>409.76</v>
      </c>
      <c r="C387">
        <v>409.76</v>
      </c>
    </row>
    <row r="388" spans="1:3">
      <c r="A388">
        <v>409.76</v>
      </c>
      <c r="B388">
        <v>177.66000000000003</v>
      </c>
      <c r="C388">
        <v>177.66000000000003</v>
      </c>
    </row>
    <row r="389" spans="1:3">
      <c r="A389">
        <v>177.66000000000003</v>
      </c>
      <c r="B389">
        <v>79.680000000000007</v>
      </c>
      <c r="C389">
        <v>79.680000000000007</v>
      </c>
    </row>
    <row r="390" spans="1:3">
      <c r="A390">
        <v>79.680000000000007</v>
      </c>
      <c r="B390">
        <v>99.8</v>
      </c>
      <c r="C390">
        <v>99.8</v>
      </c>
    </row>
    <row r="391" spans="1:3">
      <c r="A391">
        <v>99.8</v>
      </c>
      <c r="B391">
        <v>99.8</v>
      </c>
      <c r="C391">
        <v>99.8</v>
      </c>
    </row>
    <row r="392" spans="1:3">
      <c r="A392">
        <v>99.8</v>
      </c>
      <c r="B392">
        <v>156.75</v>
      </c>
      <c r="C392">
        <v>156.75</v>
      </c>
    </row>
    <row r="393" spans="1:3">
      <c r="A393">
        <v>156.75</v>
      </c>
      <c r="B393">
        <v>181.17000000000002</v>
      </c>
      <c r="C393">
        <v>181.17000000000002</v>
      </c>
    </row>
    <row r="394" spans="1:3">
      <c r="A394">
        <v>181.17000000000002</v>
      </c>
      <c r="B394">
        <v>51</v>
      </c>
      <c r="C394">
        <v>51</v>
      </c>
    </row>
    <row r="395" spans="1:3">
      <c r="A395">
        <v>51</v>
      </c>
      <c r="B395">
        <v>100.5</v>
      </c>
      <c r="C395">
        <v>100.5</v>
      </c>
    </row>
    <row r="396" spans="1:3">
      <c r="A396">
        <v>100.5</v>
      </c>
      <c r="B396">
        <v>99</v>
      </c>
      <c r="C396">
        <v>99</v>
      </c>
    </row>
    <row r="397" spans="1:3">
      <c r="A397">
        <v>99</v>
      </c>
      <c r="B397">
        <v>60</v>
      </c>
      <c r="C397">
        <v>60</v>
      </c>
    </row>
    <row r="398" spans="1:3">
      <c r="A398">
        <v>60</v>
      </c>
      <c r="B398">
        <v>60</v>
      </c>
      <c r="C398">
        <v>60</v>
      </c>
    </row>
    <row r="399" spans="1:3">
      <c r="A399">
        <v>60</v>
      </c>
      <c r="B399">
        <v>105.4</v>
      </c>
      <c r="C399">
        <v>105.4</v>
      </c>
    </row>
    <row r="400" spans="1:3">
      <c r="A400">
        <v>105.4</v>
      </c>
      <c r="B400">
        <v>1430.3999999999999</v>
      </c>
      <c r="C400">
        <v>1430.3999999999999</v>
      </c>
    </row>
    <row r="401" spans="1:3">
      <c r="A401">
        <v>1430.3999999999999</v>
      </c>
      <c r="B401">
        <v>77</v>
      </c>
      <c r="C401">
        <v>77</v>
      </c>
    </row>
    <row r="402" spans="1:3">
      <c r="A402">
        <v>77</v>
      </c>
      <c r="B402">
        <v>80.190000000000012</v>
      </c>
      <c r="C402">
        <v>80.190000000000012</v>
      </c>
    </row>
    <row r="403" spans="1:3">
      <c r="A403">
        <v>80.190000000000012</v>
      </c>
      <c r="B403">
        <v>42.75</v>
      </c>
      <c r="C403">
        <v>42.75</v>
      </c>
    </row>
    <row r="404" spans="1:3">
      <c r="A404">
        <v>42.75</v>
      </c>
      <c r="B404">
        <v>71.25</v>
      </c>
      <c r="C404">
        <v>71.25</v>
      </c>
    </row>
    <row r="405" spans="1:3">
      <c r="A405">
        <v>71.25</v>
      </c>
      <c r="B405">
        <v>35.64</v>
      </c>
      <c r="C405">
        <v>35.64</v>
      </c>
    </row>
    <row r="406" spans="1:3">
      <c r="A406">
        <v>35.64</v>
      </c>
      <c r="B406">
        <v>553</v>
      </c>
      <c r="C406">
        <v>553</v>
      </c>
    </row>
    <row r="407" spans="1:3">
      <c r="A407">
        <v>553</v>
      </c>
      <c r="B407">
        <v>115.99999999999999</v>
      </c>
      <c r="C407">
        <v>115.99999999999999</v>
      </c>
    </row>
    <row r="408" spans="1:3">
      <c r="A408">
        <v>115.99999999999999</v>
      </c>
      <c r="B408">
        <v>31</v>
      </c>
      <c r="C408">
        <v>31</v>
      </c>
    </row>
    <row r="409" spans="1:3">
      <c r="A409">
        <v>31</v>
      </c>
      <c r="B409">
        <v>56.999999999999993</v>
      </c>
      <c r="C409">
        <v>56.999999999999993</v>
      </c>
    </row>
    <row r="410" spans="1:3">
      <c r="A410">
        <v>56.999999999999993</v>
      </c>
      <c r="B410">
        <v>260</v>
      </c>
      <c r="C410">
        <v>260</v>
      </c>
    </row>
    <row r="411" spans="1:3">
      <c r="A411">
        <v>260</v>
      </c>
      <c r="B411">
        <v>29.2</v>
      </c>
      <c r="C411">
        <v>29.2</v>
      </c>
    </row>
    <row r="412" spans="1:3">
      <c r="A412">
        <v>29.2</v>
      </c>
      <c r="B412">
        <v>130.5</v>
      </c>
      <c r="C412">
        <v>130.5</v>
      </c>
    </row>
    <row r="413" spans="1:3">
      <c r="A413">
        <v>130.5</v>
      </c>
      <c r="B413">
        <v>92.784999999999997</v>
      </c>
      <c r="C413">
        <v>92.784999999999997</v>
      </c>
    </row>
    <row r="414" spans="1:3">
      <c r="A414">
        <v>92.784999999999997</v>
      </c>
      <c r="B414">
        <v>67.5</v>
      </c>
      <c r="C414">
        <v>67.5</v>
      </c>
    </row>
    <row r="415" spans="1:3">
      <c r="A415">
        <v>67.5</v>
      </c>
      <c r="B415">
        <v>97.99</v>
      </c>
      <c r="C415">
        <v>97.99</v>
      </c>
    </row>
    <row r="416" spans="1:3">
      <c r="A416">
        <v>97.99</v>
      </c>
      <c r="B416">
        <v>237.6</v>
      </c>
      <c r="C416">
        <v>237.6</v>
      </c>
    </row>
    <row r="417" spans="1:3">
      <c r="A417">
        <v>237.6</v>
      </c>
      <c r="B417">
        <v>160.80000000000001</v>
      </c>
      <c r="C417">
        <v>160.80000000000001</v>
      </c>
    </row>
    <row r="418" spans="1:3">
      <c r="A418">
        <v>160.80000000000001</v>
      </c>
      <c r="B418">
        <v>812.5</v>
      </c>
      <c r="C418">
        <v>812.5</v>
      </c>
    </row>
    <row r="419" spans="1:3">
      <c r="A419">
        <v>812.5</v>
      </c>
      <c r="B419">
        <v>75</v>
      </c>
      <c r="C419">
        <v>75</v>
      </c>
    </row>
    <row r="420" spans="1:3">
      <c r="A420">
        <v>75</v>
      </c>
      <c r="B420">
        <v>100</v>
      </c>
      <c r="C420">
        <v>100</v>
      </c>
    </row>
    <row r="421" spans="1:3">
      <c r="A421">
        <v>100</v>
      </c>
      <c r="B421">
        <v>68.75</v>
      </c>
      <c r="C421">
        <v>68.75</v>
      </c>
    </row>
    <row r="422" spans="1:3">
      <c r="A422">
        <v>68.75</v>
      </c>
      <c r="B422">
        <v>27.500000000000004</v>
      </c>
      <c r="C422">
        <v>27.500000000000004</v>
      </c>
    </row>
    <row r="423" spans="1:3">
      <c r="A423">
        <v>27.500000000000004</v>
      </c>
      <c r="B423">
        <v>620</v>
      </c>
      <c r="C423">
        <v>620</v>
      </c>
    </row>
    <row r="424" spans="1:3">
      <c r="A424">
        <v>620</v>
      </c>
      <c r="B424">
        <v>72.849999999999994</v>
      </c>
      <c r="C424">
        <v>72.849999999999994</v>
      </c>
    </row>
    <row r="425" spans="1:3">
      <c r="A425">
        <v>72.849999999999994</v>
      </c>
      <c r="B425">
        <v>185.76000000000002</v>
      </c>
      <c r="C425">
        <v>185.76000000000002</v>
      </c>
    </row>
    <row r="426" spans="1:3">
      <c r="A426">
        <v>185.76000000000002</v>
      </c>
      <c r="B426">
        <v>107.92</v>
      </c>
      <c r="C426">
        <v>107.92</v>
      </c>
    </row>
    <row r="427" spans="1:3">
      <c r="A427">
        <v>107.92</v>
      </c>
      <c r="B427">
        <v>51.2</v>
      </c>
      <c r="C427">
        <v>51.2</v>
      </c>
    </row>
    <row r="428" spans="1:3">
      <c r="A428">
        <v>51.2</v>
      </c>
      <c r="B428">
        <v>52.93</v>
      </c>
      <c r="C428">
        <v>52.93</v>
      </c>
    </row>
    <row r="429" spans="1:3">
      <c r="A429">
        <v>52.93</v>
      </c>
      <c r="B429">
        <v>79.5</v>
      </c>
      <c r="C429">
        <v>79.5</v>
      </c>
    </row>
    <row r="430" spans="1:3">
      <c r="A430">
        <v>79.5</v>
      </c>
      <c r="B430">
        <v>73.5</v>
      </c>
      <c r="C430">
        <v>73.5</v>
      </c>
    </row>
    <row r="431" spans="1:3">
      <c r="A431">
        <v>73.5</v>
      </c>
      <c r="B431">
        <v>116.16000000000001</v>
      </c>
      <c r="C431">
        <v>116.16000000000001</v>
      </c>
    </row>
    <row r="432" spans="1:3">
      <c r="A432">
        <v>116.16000000000001</v>
      </c>
      <c r="B432">
        <v>87.48</v>
      </c>
      <c r="C432">
        <v>87.48</v>
      </c>
    </row>
    <row r="433" spans="1:3">
      <c r="A433">
        <v>87.48</v>
      </c>
      <c r="B433">
        <v>85.499999999999986</v>
      </c>
      <c r="C433">
        <v>85.499999999999986</v>
      </c>
    </row>
    <row r="434" spans="1:3">
      <c r="A434">
        <v>85.499999999999986</v>
      </c>
      <c r="B434">
        <v>76.38</v>
      </c>
      <c r="C434">
        <v>76.38</v>
      </c>
    </row>
    <row r="435" spans="1:3">
      <c r="A435">
        <v>76.38</v>
      </c>
      <c r="B435">
        <v>396.00000000000006</v>
      </c>
      <c r="C435">
        <v>396.00000000000006</v>
      </c>
    </row>
    <row r="436" spans="1:3">
      <c r="A436">
        <v>396.00000000000006</v>
      </c>
      <c r="B436">
        <v>69.58</v>
      </c>
      <c r="C436">
        <v>69.58</v>
      </c>
    </row>
    <row r="437" spans="1:3">
      <c r="A437">
        <v>69.58</v>
      </c>
      <c r="B437">
        <v>92.8</v>
      </c>
      <c r="C437">
        <v>92.8</v>
      </c>
    </row>
    <row r="438" spans="1:3">
      <c r="A438">
        <v>92.8</v>
      </c>
      <c r="B438">
        <v>243</v>
      </c>
      <c r="C438">
        <v>243</v>
      </c>
    </row>
    <row r="439" spans="1:3">
      <c r="A439">
        <v>243</v>
      </c>
      <c r="B439">
        <v>168.655</v>
      </c>
      <c r="C439">
        <v>168.655</v>
      </c>
    </row>
    <row r="440" spans="1:3">
      <c r="A440">
        <v>168.655</v>
      </c>
      <c r="B440">
        <v>75</v>
      </c>
      <c r="C440">
        <v>75</v>
      </c>
    </row>
    <row r="441" spans="1:3">
      <c r="A441">
        <v>75</v>
      </c>
      <c r="B441">
        <v>294.89999999999998</v>
      </c>
      <c r="C441">
        <v>294.89999999999998</v>
      </c>
    </row>
    <row r="442" spans="1:3">
      <c r="A442">
        <v>294.89999999999998</v>
      </c>
      <c r="B442">
        <v>91.26</v>
      </c>
      <c r="C442">
        <v>91.26</v>
      </c>
    </row>
    <row r="443" spans="1:3">
      <c r="A443">
        <v>91.26</v>
      </c>
      <c r="B443">
        <v>47.84</v>
      </c>
      <c r="C443">
        <v>47.84</v>
      </c>
    </row>
    <row r="444" spans="1:3">
      <c r="A444">
        <v>47.84</v>
      </c>
      <c r="B444">
        <v>56</v>
      </c>
      <c r="C444">
        <v>56</v>
      </c>
    </row>
    <row r="445" spans="1:3">
      <c r="A445">
        <v>56</v>
      </c>
      <c r="B445">
        <v>70.490000000000009</v>
      </c>
      <c r="C445">
        <v>70.490000000000009</v>
      </c>
    </row>
    <row r="446" spans="1:3">
      <c r="A446">
        <v>70.490000000000009</v>
      </c>
      <c r="B446">
        <v>118.27499999999999</v>
      </c>
      <c r="C446">
        <v>118.27499999999999</v>
      </c>
    </row>
    <row r="447" spans="1:3">
      <c r="A447">
        <v>118.27499999999999</v>
      </c>
      <c r="B447">
        <v>8.75</v>
      </c>
      <c r="C447">
        <v>8.75</v>
      </c>
    </row>
    <row r="448" spans="1:3">
      <c r="A448">
        <v>8.75</v>
      </c>
      <c r="B448">
        <v>81.600000000000009</v>
      </c>
      <c r="C448">
        <v>81.600000000000009</v>
      </c>
    </row>
    <row r="449" spans="1:3">
      <c r="A449">
        <v>81.600000000000009</v>
      </c>
      <c r="B449">
        <v>81.600000000000009</v>
      </c>
      <c r="C449">
        <v>81.600000000000009</v>
      </c>
    </row>
    <row r="450" spans="1:3">
      <c r="A450">
        <v>81.600000000000009</v>
      </c>
      <c r="B450">
        <v>30</v>
      </c>
      <c r="C450">
        <v>30</v>
      </c>
    </row>
    <row r="451" spans="1:3">
      <c r="A451">
        <v>30</v>
      </c>
      <c r="B451">
        <v>44.4</v>
      </c>
      <c r="C451">
        <v>44.4</v>
      </c>
    </row>
    <row r="452" spans="1:3">
      <c r="A452">
        <v>44.4</v>
      </c>
      <c r="B452">
        <v>71.25</v>
      </c>
      <c r="C452">
        <v>71.25</v>
      </c>
    </row>
    <row r="453" spans="1:3">
      <c r="A453">
        <v>71.25</v>
      </c>
      <c r="B453">
        <v>73.529999999999987</v>
      </c>
      <c r="C453">
        <v>73.529999999999987</v>
      </c>
    </row>
    <row r="454" spans="1:3">
      <c r="A454">
        <v>73.529999999999987</v>
      </c>
      <c r="B454">
        <v>77</v>
      </c>
      <c r="C454">
        <v>77</v>
      </c>
    </row>
    <row r="455" spans="1:3">
      <c r="A455">
        <v>77</v>
      </c>
      <c r="B455">
        <v>65</v>
      </c>
      <c r="C455">
        <v>65</v>
      </c>
    </row>
    <row r="456" spans="1:3">
      <c r="A456">
        <v>65</v>
      </c>
      <c r="B456">
        <v>114.67999999999999</v>
      </c>
      <c r="C456">
        <v>114.67999999999999</v>
      </c>
    </row>
    <row r="457" spans="1:3">
      <c r="A457">
        <v>114.67999999999999</v>
      </c>
      <c r="B457">
        <v>57</v>
      </c>
      <c r="C457">
        <v>57</v>
      </c>
    </row>
    <row r="458" spans="1:3">
      <c r="A458">
        <v>57</v>
      </c>
      <c r="B458">
        <v>497.61</v>
      </c>
      <c r="C458">
        <v>497.61</v>
      </c>
    </row>
    <row r="459" spans="1:3">
      <c r="A459">
        <v>497.61</v>
      </c>
      <c r="B459">
        <v>44.2</v>
      </c>
      <c r="C459">
        <v>44.2</v>
      </c>
    </row>
    <row r="460" spans="1:3">
      <c r="A460">
        <v>44.2</v>
      </c>
      <c r="B460">
        <v>240</v>
      </c>
      <c r="C460">
        <v>240</v>
      </c>
    </row>
    <row r="461" spans="1:3">
      <c r="A461">
        <v>240</v>
      </c>
      <c r="B461">
        <v>178.20000000000002</v>
      </c>
      <c r="C461">
        <v>178.20000000000002</v>
      </c>
    </row>
    <row r="462" spans="1:3">
      <c r="A462">
        <v>178.20000000000002</v>
      </c>
      <c r="B462">
        <v>115.29</v>
      </c>
      <c r="C462">
        <v>115.29</v>
      </c>
    </row>
    <row r="463" spans="1:3">
      <c r="A463">
        <v>115.29</v>
      </c>
      <c r="B463">
        <v>120</v>
      </c>
      <c r="C463">
        <v>120</v>
      </c>
    </row>
    <row r="464" spans="1:3">
      <c r="A464">
        <v>120</v>
      </c>
      <c r="B464">
        <v>52.5</v>
      </c>
      <c r="C464">
        <v>52.5</v>
      </c>
    </row>
    <row r="465" spans="1:3">
      <c r="A465">
        <v>52.5</v>
      </c>
      <c r="B465">
        <v>97.44</v>
      </c>
      <c r="C465">
        <v>97.44</v>
      </c>
    </row>
    <row r="466" spans="1:3">
      <c r="A466">
        <v>97.44</v>
      </c>
      <c r="B466">
        <v>29.12</v>
      </c>
      <c r="C466">
        <v>29.12</v>
      </c>
    </row>
    <row r="467" spans="1:3">
      <c r="A467">
        <v>29.12</v>
      </c>
      <c r="B467">
        <v>16.8</v>
      </c>
      <c r="C467">
        <v>16.8</v>
      </c>
    </row>
    <row r="468" spans="1:3">
      <c r="A468">
        <v>16.8</v>
      </c>
      <c r="B468">
        <v>81.2</v>
      </c>
      <c r="C468">
        <v>81.2</v>
      </c>
    </row>
    <row r="469" spans="1:3">
      <c r="A469">
        <v>81.2</v>
      </c>
      <c r="B469">
        <v>162</v>
      </c>
      <c r="C469">
        <v>162</v>
      </c>
    </row>
    <row r="470" spans="1:3">
      <c r="A470">
        <v>162</v>
      </c>
      <c r="B470">
        <v>81</v>
      </c>
      <c r="C470">
        <v>81</v>
      </c>
    </row>
    <row r="471" spans="1:3">
      <c r="A471">
        <v>81</v>
      </c>
      <c r="B471">
        <v>99</v>
      </c>
      <c r="C471">
        <v>99</v>
      </c>
    </row>
    <row r="472" spans="1:3">
      <c r="A472">
        <v>99</v>
      </c>
      <c r="B472">
        <v>91</v>
      </c>
      <c r="C472">
        <v>91</v>
      </c>
    </row>
    <row r="473" spans="1:3">
      <c r="A473">
        <v>91</v>
      </c>
      <c r="B473">
        <v>157.19999999999999</v>
      </c>
      <c r="C473">
        <v>157.19999999999999</v>
      </c>
    </row>
    <row r="474" spans="1:3">
      <c r="A474">
        <v>157.19999999999999</v>
      </c>
      <c r="B474">
        <v>84.6</v>
      </c>
      <c r="C474">
        <v>84.6</v>
      </c>
    </row>
    <row r="475" spans="1:3">
      <c r="A475">
        <v>84.6</v>
      </c>
      <c r="B475">
        <v>54</v>
      </c>
      <c r="C475">
        <v>54</v>
      </c>
    </row>
    <row r="476" spans="1:3">
      <c r="A476">
        <v>54</v>
      </c>
      <c r="B476">
        <v>54</v>
      </c>
      <c r="C476">
        <v>54</v>
      </c>
    </row>
    <row r="477" spans="1:3">
      <c r="A477">
        <v>54</v>
      </c>
      <c r="B477">
        <v>144.18</v>
      </c>
      <c r="C477">
        <v>144.18</v>
      </c>
    </row>
    <row r="478" spans="1:3">
      <c r="A478">
        <v>144.18</v>
      </c>
      <c r="B478">
        <v>80.7</v>
      </c>
      <c r="C478">
        <v>80.7</v>
      </c>
    </row>
    <row r="479" spans="1:3">
      <c r="A479">
        <v>80.7</v>
      </c>
      <c r="B479">
        <v>184.005</v>
      </c>
      <c r="C479">
        <v>184.005</v>
      </c>
    </row>
    <row r="480" spans="1:3">
      <c r="A480">
        <v>184.005</v>
      </c>
      <c r="B480">
        <v>418</v>
      </c>
      <c r="C480">
        <v>418</v>
      </c>
    </row>
    <row r="481" spans="1:3">
      <c r="A481">
        <v>418</v>
      </c>
      <c r="B481">
        <v>166.4</v>
      </c>
      <c r="C481">
        <v>166.4</v>
      </c>
    </row>
    <row r="482" spans="1:3">
      <c r="A482">
        <v>166.4</v>
      </c>
      <c r="B482">
        <v>97.28</v>
      </c>
      <c r="C482">
        <v>97.28</v>
      </c>
    </row>
    <row r="483" spans="1:3">
      <c r="A483">
        <v>97.28</v>
      </c>
      <c r="B483">
        <v>98.8</v>
      </c>
      <c r="C483">
        <v>98.8</v>
      </c>
    </row>
    <row r="484" spans="1:3">
      <c r="A484">
        <v>98.8</v>
      </c>
      <c r="B484">
        <v>5.5</v>
      </c>
      <c r="C484">
        <v>5.5</v>
      </c>
    </row>
    <row r="485" spans="1:3">
      <c r="A485">
        <v>5.5</v>
      </c>
      <c r="B485">
        <v>72.5</v>
      </c>
      <c r="C485">
        <v>72.5</v>
      </c>
    </row>
    <row r="486" spans="1:3">
      <c r="A486">
        <v>72.5</v>
      </c>
      <c r="B486">
        <v>140.29999999999998</v>
      </c>
      <c r="C486">
        <v>140.29999999999998</v>
      </c>
    </row>
    <row r="487" spans="1:3">
      <c r="A487">
        <v>140.29999999999998</v>
      </c>
      <c r="B487">
        <v>99</v>
      </c>
      <c r="C487">
        <v>99</v>
      </c>
    </row>
    <row r="488" spans="1:3">
      <c r="A488">
        <v>99</v>
      </c>
      <c r="B488">
        <v>48.36</v>
      </c>
      <c r="C488">
        <v>48.36</v>
      </c>
    </row>
    <row r="489" spans="1:3">
      <c r="A489">
        <v>48.36</v>
      </c>
      <c r="B489">
        <v>52.525000000000006</v>
      </c>
      <c r="C489">
        <v>52.525000000000006</v>
      </c>
    </row>
    <row r="490" spans="1:3">
      <c r="A490">
        <v>52.525000000000006</v>
      </c>
      <c r="B490">
        <v>60</v>
      </c>
      <c r="C490">
        <v>60</v>
      </c>
    </row>
    <row r="491" spans="1:3">
      <c r="A491">
        <v>60</v>
      </c>
      <c r="B491">
        <v>60</v>
      </c>
      <c r="C491">
        <v>60</v>
      </c>
    </row>
    <row r="492" spans="1:3">
      <c r="A492">
        <v>60</v>
      </c>
      <c r="B492">
        <v>112.32</v>
      </c>
      <c r="C492">
        <v>112.32</v>
      </c>
    </row>
    <row r="493" spans="1:3">
      <c r="A493">
        <v>112.32</v>
      </c>
      <c r="B493">
        <v>67.2</v>
      </c>
      <c r="C493">
        <v>67.2</v>
      </c>
    </row>
    <row r="494" spans="1:3">
      <c r="A494">
        <v>67.2</v>
      </c>
      <c r="B494">
        <v>82.17</v>
      </c>
      <c r="C494">
        <v>82.17</v>
      </c>
    </row>
    <row r="495" spans="1:3">
      <c r="A495">
        <v>82.17</v>
      </c>
      <c r="B495">
        <v>62.720000000000006</v>
      </c>
      <c r="C495">
        <v>62.720000000000006</v>
      </c>
    </row>
    <row r="496" spans="1:3">
      <c r="A496">
        <v>62.720000000000006</v>
      </c>
      <c r="B496">
        <v>61.600000000000009</v>
      </c>
      <c r="C496">
        <v>61.600000000000009</v>
      </c>
    </row>
    <row r="497" spans="1:3">
      <c r="A497">
        <v>61.600000000000009</v>
      </c>
      <c r="B497">
        <v>480</v>
      </c>
      <c r="C497">
        <v>480</v>
      </c>
    </row>
    <row r="498" spans="1:3">
      <c r="A498">
        <v>480</v>
      </c>
      <c r="B498">
        <v>347.68</v>
      </c>
      <c r="C498">
        <v>347.68</v>
      </c>
    </row>
    <row r="499" spans="1:3">
      <c r="A499">
        <v>347.68</v>
      </c>
      <c r="B499">
        <v>56.43</v>
      </c>
      <c r="C499">
        <v>56.43</v>
      </c>
    </row>
    <row r="500" spans="1:3">
      <c r="A500">
        <v>56.43</v>
      </c>
      <c r="B500">
        <v>102.00000000000001</v>
      </c>
      <c r="C500">
        <v>102.00000000000001</v>
      </c>
    </row>
    <row r="501" spans="1:3">
      <c r="A501">
        <v>102.00000000000001</v>
      </c>
      <c r="B501">
        <v>201.6</v>
      </c>
      <c r="C501">
        <v>201.6</v>
      </c>
    </row>
    <row r="502" spans="1:3">
      <c r="A502">
        <v>201.6</v>
      </c>
      <c r="B502">
        <v>74.400000000000006</v>
      </c>
      <c r="C502">
        <v>74.400000000000006</v>
      </c>
    </row>
    <row r="503" spans="1:3">
      <c r="A503">
        <v>74.400000000000006</v>
      </c>
      <c r="B503">
        <v>70.5</v>
      </c>
      <c r="C503">
        <v>70.5</v>
      </c>
    </row>
    <row r="504" spans="1:3">
      <c r="A504">
        <v>70.5</v>
      </c>
      <c r="B504">
        <v>99.4</v>
      </c>
      <c r="C504">
        <v>99.4</v>
      </c>
    </row>
    <row r="505" spans="1:3">
      <c r="A505">
        <v>99.4</v>
      </c>
      <c r="B505">
        <v>97.5</v>
      </c>
      <c r="C505">
        <v>97.5</v>
      </c>
    </row>
    <row r="506" spans="1:3">
      <c r="A506">
        <v>97.5</v>
      </c>
      <c r="B506">
        <v>74.400000000000006</v>
      </c>
      <c r="C506">
        <v>74.400000000000006</v>
      </c>
    </row>
    <row r="507" spans="1:3">
      <c r="A507">
        <v>74.400000000000006</v>
      </c>
      <c r="B507">
        <v>68.2</v>
      </c>
      <c r="C507">
        <v>68.2</v>
      </c>
    </row>
    <row r="508" spans="1:3">
      <c r="A508">
        <v>68.2</v>
      </c>
      <c r="B508">
        <v>97.5</v>
      </c>
      <c r="C508">
        <v>97.5</v>
      </c>
    </row>
    <row r="509" spans="1:3">
      <c r="A509">
        <v>97.5</v>
      </c>
      <c r="B509">
        <v>92.96</v>
      </c>
      <c r="C509">
        <v>92.96</v>
      </c>
    </row>
    <row r="510" spans="1:3">
      <c r="A510">
        <v>92.96</v>
      </c>
      <c r="B510">
        <v>515</v>
      </c>
      <c r="C510">
        <v>515</v>
      </c>
    </row>
    <row r="511" spans="1:3">
      <c r="A511">
        <v>515</v>
      </c>
      <c r="B511">
        <v>161.5</v>
      </c>
      <c r="C511">
        <v>161.5</v>
      </c>
    </row>
    <row r="512" spans="1:3">
      <c r="A512">
        <v>161.5</v>
      </c>
      <c r="B512">
        <v>428.09999999999997</v>
      </c>
      <c r="C512">
        <v>428.09999999999997</v>
      </c>
    </row>
    <row r="513" spans="1:3">
      <c r="A513">
        <v>428.09999999999997</v>
      </c>
      <c r="B513">
        <v>728</v>
      </c>
      <c r="C513">
        <v>728</v>
      </c>
    </row>
    <row r="514" spans="1:3">
      <c r="A514">
        <v>728</v>
      </c>
      <c r="B514">
        <v>931</v>
      </c>
      <c r="C514">
        <v>931</v>
      </c>
    </row>
    <row r="515" spans="1:3">
      <c r="A515">
        <v>931</v>
      </c>
      <c r="B515">
        <v>56</v>
      </c>
      <c r="C515">
        <v>56</v>
      </c>
    </row>
    <row r="516" spans="1:3">
      <c r="A516">
        <v>56</v>
      </c>
      <c r="B516">
        <v>55.199999999999996</v>
      </c>
      <c r="C516">
        <v>55.199999999999996</v>
      </c>
    </row>
    <row r="517" spans="1:3">
      <c r="A517">
        <v>55.199999999999996</v>
      </c>
      <c r="B517">
        <v>555.29999999999995</v>
      </c>
      <c r="C517">
        <v>555.29999999999995</v>
      </c>
    </row>
    <row r="518" spans="1:3">
      <c r="A518">
        <v>555.29999999999995</v>
      </c>
      <c r="B518">
        <v>140</v>
      </c>
      <c r="C518">
        <v>140</v>
      </c>
    </row>
    <row r="519" spans="1:3">
      <c r="A519">
        <v>140</v>
      </c>
      <c r="B519">
        <v>104</v>
      </c>
      <c r="C519">
        <v>104</v>
      </c>
    </row>
    <row r="520" spans="1:3">
      <c r="A520">
        <v>104</v>
      </c>
      <c r="B520">
        <v>411.59999999999997</v>
      </c>
      <c r="C520">
        <v>411.59999999999997</v>
      </c>
    </row>
    <row r="521" spans="1:3">
      <c r="A521">
        <v>411.59999999999997</v>
      </c>
      <c r="B521">
        <v>47.1</v>
      </c>
      <c r="C521">
        <v>47.1</v>
      </c>
    </row>
    <row r="522" spans="1:3">
      <c r="A522">
        <v>47.1</v>
      </c>
      <c r="B522">
        <v>15</v>
      </c>
      <c r="C522">
        <v>15</v>
      </c>
    </row>
    <row r="523" spans="1:3">
      <c r="A523">
        <v>15</v>
      </c>
      <c r="B523">
        <v>98</v>
      </c>
      <c r="C523">
        <v>98</v>
      </c>
    </row>
    <row r="524" spans="1:3">
      <c r="A524">
        <v>98</v>
      </c>
      <c r="B524">
        <v>88.2</v>
      </c>
      <c r="C524">
        <v>88.2</v>
      </c>
    </row>
    <row r="525" spans="1:3">
      <c r="A525">
        <v>88.2</v>
      </c>
      <c r="B525">
        <v>76</v>
      </c>
      <c r="C525">
        <v>76</v>
      </c>
    </row>
    <row r="526" spans="1:3">
      <c r="A526">
        <v>76</v>
      </c>
      <c r="B526">
        <v>90</v>
      </c>
      <c r="C526">
        <v>90</v>
      </c>
    </row>
    <row r="527" spans="1:3">
      <c r="A527">
        <v>90</v>
      </c>
      <c r="B527">
        <v>205.8</v>
      </c>
      <c r="C527">
        <v>205.8</v>
      </c>
    </row>
    <row r="528" spans="1:3">
      <c r="A528">
        <v>205.8</v>
      </c>
      <c r="B528">
        <v>40.96</v>
      </c>
      <c r="C528">
        <v>40.96</v>
      </c>
    </row>
    <row r="529" spans="1:3">
      <c r="A529">
        <v>40.96</v>
      </c>
      <c r="B529">
        <v>99.2</v>
      </c>
      <c r="C529">
        <v>99.2</v>
      </c>
    </row>
    <row r="530" spans="1:3">
      <c r="A530">
        <v>99.2</v>
      </c>
      <c r="B530">
        <v>144</v>
      </c>
      <c r="C530">
        <v>144</v>
      </c>
    </row>
    <row r="531" spans="1:3">
      <c r="A531">
        <v>144</v>
      </c>
      <c r="B531">
        <v>59.4</v>
      </c>
      <c r="C531">
        <v>59.4</v>
      </c>
    </row>
    <row r="532" spans="1:3">
      <c r="A532">
        <v>59.4</v>
      </c>
      <c r="B532">
        <v>91</v>
      </c>
      <c r="C532">
        <v>91</v>
      </c>
    </row>
    <row r="533" spans="1:3">
      <c r="A533">
        <v>91</v>
      </c>
      <c r="B533">
        <v>83.2</v>
      </c>
      <c r="C533">
        <v>83.2</v>
      </c>
    </row>
    <row r="534" spans="1:3">
      <c r="A534">
        <v>83.2</v>
      </c>
      <c r="B534">
        <v>90.72</v>
      </c>
      <c r="C534">
        <v>90.72</v>
      </c>
    </row>
    <row r="535" spans="1:3">
      <c r="A535">
        <v>90.72</v>
      </c>
      <c r="B535">
        <v>28</v>
      </c>
      <c r="C535">
        <v>28</v>
      </c>
    </row>
    <row r="536" spans="1:3">
      <c r="A536">
        <v>28</v>
      </c>
      <c r="B536">
        <v>67.5</v>
      </c>
      <c r="C536">
        <v>67.5</v>
      </c>
    </row>
    <row r="537" spans="1:3">
      <c r="A537">
        <v>67.5</v>
      </c>
      <c r="B537">
        <v>41.08</v>
      </c>
      <c r="C537">
        <v>41.08</v>
      </c>
    </row>
    <row r="538" spans="1:3">
      <c r="A538">
        <v>41.08</v>
      </c>
      <c r="B538">
        <v>1743</v>
      </c>
      <c r="C538">
        <v>1743</v>
      </c>
    </row>
    <row r="539" spans="1:3">
      <c r="A539">
        <v>1743</v>
      </c>
      <c r="B539">
        <v>512</v>
      </c>
      <c r="C539">
        <v>512</v>
      </c>
    </row>
    <row r="540" spans="1:3">
      <c r="A540">
        <v>512</v>
      </c>
      <c r="B540">
        <v>1347</v>
      </c>
      <c r="C540">
        <v>1347</v>
      </c>
    </row>
    <row r="541" spans="1:3">
      <c r="A541">
        <v>1347</v>
      </c>
      <c r="B541">
        <v>357</v>
      </c>
      <c r="C541">
        <v>357</v>
      </c>
    </row>
    <row r="542" spans="1:3">
      <c r="A542">
        <v>357</v>
      </c>
      <c r="B542">
        <v>308</v>
      </c>
      <c r="C542">
        <v>308</v>
      </c>
    </row>
    <row r="543" spans="1:3">
      <c r="A543">
        <v>308</v>
      </c>
      <c r="B543">
        <v>89.910000000000011</v>
      </c>
      <c r="C543">
        <v>89.910000000000011</v>
      </c>
    </row>
    <row r="544" spans="1:3">
      <c r="A544">
        <v>89.910000000000011</v>
      </c>
      <c r="B544">
        <v>129.6</v>
      </c>
      <c r="C544">
        <v>129.6</v>
      </c>
    </row>
    <row r="545" spans="1:3">
      <c r="A545">
        <v>129.6</v>
      </c>
      <c r="B545">
        <v>79.2</v>
      </c>
      <c r="C545">
        <v>79.2</v>
      </c>
    </row>
    <row r="546" spans="1:3">
      <c r="A546">
        <v>79.2</v>
      </c>
      <c r="B546">
        <v>38</v>
      </c>
      <c r="C546">
        <v>38</v>
      </c>
    </row>
    <row r="547" spans="1:3">
      <c r="A547">
        <v>38</v>
      </c>
      <c r="B547">
        <v>5.46</v>
      </c>
      <c r="C547">
        <v>5.46</v>
      </c>
    </row>
    <row r="548" spans="1:3">
      <c r="A548">
        <v>5.46</v>
      </c>
      <c r="B548">
        <v>4.9400000000000004</v>
      </c>
      <c r="C548">
        <v>4.9400000000000004</v>
      </c>
    </row>
    <row r="549" spans="1:3">
      <c r="A549">
        <v>4.9400000000000004</v>
      </c>
      <c r="B549">
        <v>62.4</v>
      </c>
      <c r="C549">
        <v>62.4</v>
      </c>
    </row>
    <row r="550" spans="1:3">
      <c r="A550">
        <v>62.4</v>
      </c>
      <c r="B550">
        <v>354.33</v>
      </c>
      <c r="C550">
        <v>354.33</v>
      </c>
    </row>
    <row r="551" spans="1:3">
      <c r="A551">
        <v>354.33</v>
      </c>
      <c r="B551">
        <v>80.62</v>
      </c>
      <c r="C551">
        <v>80.62</v>
      </c>
    </row>
    <row r="552" spans="1:3">
      <c r="A552">
        <v>80.62</v>
      </c>
      <c r="B552">
        <v>74</v>
      </c>
      <c r="C552">
        <v>74</v>
      </c>
    </row>
    <row r="553" spans="1:3">
      <c r="A553">
        <v>74</v>
      </c>
      <c r="B553">
        <v>75</v>
      </c>
      <c r="C553">
        <v>75</v>
      </c>
    </row>
    <row r="554" spans="1:3">
      <c r="A554">
        <v>75</v>
      </c>
      <c r="B554">
        <v>58</v>
      </c>
      <c r="C554">
        <v>58</v>
      </c>
    </row>
    <row r="555" spans="1:3">
      <c r="A555">
        <v>58</v>
      </c>
      <c r="B555">
        <v>36.96</v>
      </c>
      <c r="C555">
        <v>36.96</v>
      </c>
    </row>
    <row r="556" spans="1:3">
      <c r="A556">
        <v>36.96</v>
      </c>
      <c r="B556">
        <v>71</v>
      </c>
      <c r="C556">
        <v>71</v>
      </c>
    </row>
    <row r="557" spans="1:3">
      <c r="A557">
        <v>71</v>
      </c>
      <c r="B557">
        <v>820.8</v>
      </c>
      <c r="C557">
        <v>820.8</v>
      </c>
    </row>
    <row r="558" spans="1:3">
      <c r="A558">
        <v>820.8</v>
      </c>
      <c r="B558">
        <v>59</v>
      </c>
      <c r="C558">
        <v>59</v>
      </c>
    </row>
    <row r="559" spans="1:3">
      <c r="A559">
        <v>59</v>
      </c>
      <c r="B559">
        <v>43.550000000000004</v>
      </c>
      <c r="C559">
        <v>43.550000000000004</v>
      </c>
    </row>
    <row r="560" spans="1:3">
      <c r="A560">
        <v>43.550000000000004</v>
      </c>
      <c r="B560">
        <v>40.535000000000004</v>
      </c>
      <c r="C560">
        <v>40.535000000000004</v>
      </c>
    </row>
    <row r="561" spans="1:3">
      <c r="A561">
        <v>40.535000000000004</v>
      </c>
      <c r="B561">
        <v>60.970000000000006</v>
      </c>
      <c r="C561">
        <v>60.970000000000006</v>
      </c>
    </row>
    <row r="562" spans="1:3">
      <c r="A562">
        <v>60.970000000000006</v>
      </c>
      <c r="B562">
        <v>59</v>
      </c>
      <c r="C562">
        <v>59</v>
      </c>
    </row>
    <row r="563" spans="1:3">
      <c r="A563">
        <v>59</v>
      </c>
      <c r="B563">
        <v>83.475000000000009</v>
      </c>
      <c r="C563">
        <v>83.475000000000009</v>
      </c>
    </row>
    <row r="564" spans="1:3">
      <c r="A564">
        <v>83.475000000000009</v>
      </c>
      <c r="B564">
        <v>58.760000000000005</v>
      </c>
      <c r="C564">
        <v>58.760000000000005</v>
      </c>
    </row>
    <row r="565" spans="1:3">
      <c r="A565">
        <v>58.760000000000005</v>
      </c>
      <c r="B565">
        <v>480</v>
      </c>
      <c r="C565">
        <v>480</v>
      </c>
    </row>
    <row r="566" spans="1:3">
      <c r="A566">
        <v>480</v>
      </c>
      <c r="B566">
        <v>99</v>
      </c>
      <c r="C566">
        <v>99</v>
      </c>
    </row>
    <row r="567" spans="1:3">
      <c r="A567">
        <v>99</v>
      </c>
      <c r="B567">
        <v>39.44</v>
      </c>
      <c r="C567">
        <v>39.44</v>
      </c>
    </row>
    <row r="568" spans="1:3">
      <c r="A568">
        <v>39.44</v>
      </c>
      <c r="B568">
        <v>88</v>
      </c>
      <c r="C568">
        <v>88</v>
      </c>
    </row>
    <row r="569" spans="1:3">
      <c r="A569">
        <v>88</v>
      </c>
      <c r="B569">
        <v>99.4</v>
      </c>
      <c r="C569">
        <v>99.4</v>
      </c>
    </row>
    <row r="570" spans="1:3">
      <c r="A570">
        <v>99.4</v>
      </c>
      <c r="B570">
        <v>89</v>
      </c>
      <c r="C570">
        <v>89</v>
      </c>
    </row>
    <row r="571" spans="1:3">
      <c r="A571">
        <v>89</v>
      </c>
      <c r="B571">
        <v>86</v>
      </c>
      <c r="C571">
        <v>86</v>
      </c>
    </row>
    <row r="572" spans="1:3">
      <c r="A572">
        <v>86</v>
      </c>
      <c r="B572">
        <v>56.16</v>
      </c>
      <c r="C572">
        <v>56.16</v>
      </c>
    </row>
    <row r="573" spans="1:3">
      <c r="A573">
        <v>56.16</v>
      </c>
      <c r="B573">
        <v>169.79999999999998</v>
      </c>
      <c r="C573">
        <v>169.79999999999998</v>
      </c>
    </row>
    <row r="574" spans="1:3">
      <c r="A574">
        <v>169.79999999999998</v>
      </c>
      <c r="B574">
        <v>29</v>
      </c>
      <c r="C574">
        <v>29</v>
      </c>
    </row>
    <row r="575" spans="1:3">
      <c r="A575">
        <v>29</v>
      </c>
      <c r="B575">
        <v>71.760000000000005</v>
      </c>
      <c r="C575">
        <v>71.760000000000005</v>
      </c>
    </row>
    <row r="576" spans="1:3">
      <c r="A576">
        <v>71.760000000000005</v>
      </c>
      <c r="B576">
        <v>307.2</v>
      </c>
      <c r="C576">
        <v>307.2</v>
      </c>
    </row>
    <row r="577" spans="1:3">
      <c r="A577">
        <v>307.2</v>
      </c>
      <c r="B577">
        <v>95.68</v>
      </c>
      <c r="C577">
        <v>95.68</v>
      </c>
    </row>
    <row r="578" spans="1:3">
      <c r="A578">
        <v>95.68</v>
      </c>
      <c r="B578">
        <v>30.9</v>
      </c>
      <c r="C578">
        <v>30.9</v>
      </c>
    </row>
    <row r="579" spans="1:3">
      <c r="A579">
        <v>30.9</v>
      </c>
      <c r="B579">
        <v>111.63</v>
      </c>
      <c r="C579">
        <v>111.63</v>
      </c>
    </row>
    <row r="580" spans="1:3">
      <c r="A580">
        <v>111.63</v>
      </c>
      <c r="B580">
        <v>65.88</v>
      </c>
      <c r="C580">
        <v>65.88</v>
      </c>
    </row>
    <row r="581" spans="1:3">
      <c r="A581">
        <v>65.88</v>
      </c>
      <c r="B581">
        <v>119.56</v>
      </c>
      <c r="C581">
        <v>119.56</v>
      </c>
    </row>
    <row r="582" spans="1:3">
      <c r="A582">
        <v>119.56</v>
      </c>
      <c r="B582">
        <v>170</v>
      </c>
      <c r="C582">
        <v>170</v>
      </c>
    </row>
    <row r="583" spans="1:3">
      <c r="A583">
        <v>170</v>
      </c>
      <c r="B583">
        <v>39.04</v>
      </c>
      <c r="C583">
        <v>39.04</v>
      </c>
    </row>
    <row r="584" spans="1:3">
      <c r="A584">
        <v>39.04</v>
      </c>
      <c r="B584">
        <v>33</v>
      </c>
      <c r="C584">
        <v>33</v>
      </c>
    </row>
    <row r="585" spans="1:3">
      <c r="A585">
        <v>33</v>
      </c>
      <c r="B585">
        <v>66</v>
      </c>
      <c r="C585">
        <v>66</v>
      </c>
    </row>
    <row r="586" spans="1:3">
      <c r="A586">
        <v>66</v>
      </c>
      <c r="B586">
        <v>70.56</v>
      </c>
      <c r="C586">
        <v>70.56</v>
      </c>
    </row>
    <row r="587" spans="1:3">
      <c r="A587">
        <v>70.56</v>
      </c>
      <c r="B587">
        <v>75.48</v>
      </c>
      <c r="C587">
        <v>75.48</v>
      </c>
    </row>
    <row r="588" spans="1:3">
      <c r="A588">
        <v>75.48</v>
      </c>
      <c r="B588">
        <v>14.56</v>
      </c>
      <c r="C588">
        <v>14.56</v>
      </c>
    </row>
    <row r="589" spans="1:3">
      <c r="A589">
        <v>14.56</v>
      </c>
      <c r="B589">
        <v>27.56</v>
      </c>
      <c r="C589">
        <v>27.56</v>
      </c>
    </row>
    <row r="590" spans="1:3">
      <c r="A590">
        <v>27.56</v>
      </c>
      <c r="B590">
        <v>413.09999999999997</v>
      </c>
      <c r="C590">
        <v>413.09999999999997</v>
      </c>
    </row>
    <row r="591" spans="1:3">
      <c r="A591">
        <v>413.09999999999997</v>
      </c>
      <c r="B591">
        <v>34.86</v>
      </c>
      <c r="C591">
        <v>34.86</v>
      </c>
    </row>
    <row r="592" spans="1:3">
      <c r="A592">
        <v>34.86</v>
      </c>
      <c r="B592">
        <v>53.6</v>
      </c>
      <c r="C592">
        <v>53.6</v>
      </c>
    </row>
    <row r="593" spans="1:3">
      <c r="A593">
        <v>53.6</v>
      </c>
      <c r="B593">
        <v>42.6</v>
      </c>
      <c r="C593">
        <v>42.6</v>
      </c>
    </row>
    <row r="594" spans="1:3">
      <c r="A594">
        <v>42.6</v>
      </c>
      <c r="B594">
        <v>86.25</v>
      </c>
      <c r="C594">
        <v>86.25</v>
      </c>
    </row>
    <row r="595" spans="1:3">
      <c r="A595">
        <v>86.25</v>
      </c>
      <c r="B595">
        <v>77.400000000000006</v>
      </c>
      <c r="C595">
        <v>77.400000000000006</v>
      </c>
    </row>
    <row r="596" spans="1:3">
      <c r="A596">
        <v>77.400000000000006</v>
      </c>
      <c r="B596">
        <v>61.2</v>
      </c>
      <c r="C596">
        <v>61.2</v>
      </c>
    </row>
    <row r="597" spans="1:3">
      <c r="A597">
        <v>61.2</v>
      </c>
      <c r="B597">
        <v>78</v>
      </c>
      <c r="C597">
        <v>78</v>
      </c>
    </row>
    <row r="598" spans="1:3">
      <c r="A598">
        <v>78</v>
      </c>
      <c r="B598">
        <v>57.6</v>
      </c>
      <c r="C598">
        <v>57.6</v>
      </c>
    </row>
    <row r="599" spans="1:3">
      <c r="A599">
        <v>57.6</v>
      </c>
      <c r="B599">
        <v>103.52999999999999</v>
      </c>
      <c r="C599">
        <v>103.52999999999999</v>
      </c>
    </row>
    <row r="600" spans="1:3">
      <c r="A600">
        <v>103.52999999999999</v>
      </c>
      <c r="B600">
        <v>14.7</v>
      </c>
      <c r="C600">
        <v>14.7</v>
      </c>
    </row>
    <row r="601" spans="1:3">
      <c r="A601">
        <v>14.7</v>
      </c>
      <c r="B601">
        <v>31.2</v>
      </c>
      <c r="C601">
        <v>31.2</v>
      </c>
    </row>
    <row r="602" spans="1:3">
      <c r="A602">
        <v>31.2</v>
      </c>
      <c r="B602">
        <v>278.72999999999996</v>
      </c>
      <c r="C602">
        <v>278.72999999999996</v>
      </c>
    </row>
    <row r="603" spans="1:3">
      <c r="A603">
        <v>278.72999999999996</v>
      </c>
      <c r="B603">
        <v>75.69</v>
      </c>
      <c r="C603">
        <v>75.69</v>
      </c>
    </row>
    <row r="604" spans="1:3">
      <c r="A604">
        <v>75.69</v>
      </c>
      <c r="B604">
        <v>47.7</v>
      </c>
      <c r="C604">
        <v>47.7</v>
      </c>
    </row>
    <row r="605" spans="1:3">
      <c r="A605">
        <v>47.7</v>
      </c>
      <c r="B605">
        <v>87.42</v>
      </c>
      <c r="C605">
        <v>87.42</v>
      </c>
    </row>
    <row r="606" spans="1:3">
      <c r="A606">
        <v>87.42</v>
      </c>
      <c r="B606">
        <v>40.659999999999997</v>
      </c>
      <c r="C606">
        <v>40.659999999999997</v>
      </c>
    </row>
    <row r="607" spans="1:3">
      <c r="A607">
        <v>40.659999999999997</v>
      </c>
      <c r="B607">
        <v>66.25</v>
      </c>
      <c r="C607">
        <v>66.25</v>
      </c>
    </row>
    <row r="608" spans="1:3">
      <c r="A608">
        <v>66.25</v>
      </c>
      <c r="B608">
        <v>6.48</v>
      </c>
      <c r="C608">
        <v>6.48</v>
      </c>
    </row>
    <row r="609" spans="1:3">
      <c r="A609">
        <v>6.48</v>
      </c>
      <c r="B609">
        <v>63.96</v>
      </c>
      <c r="C609">
        <v>63.96</v>
      </c>
    </row>
    <row r="610" spans="1:3">
      <c r="A610">
        <v>63.96</v>
      </c>
      <c r="B610">
        <v>225.6</v>
      </c>
      <c r="C610">
        <v>225.6</v>
      </c>
    </row>
    <row r="611" spans="1:3">
      <c r="A611">
        <v>225.6</v>
      </c>
      <c r="B611">
        <v>48.06</v>
      </c>
      <c r="C611">
        <v>48.06</v>
      </c>
    </row>
    <row r="612" spans="1:3">
      <c r="A612">
        <v>48.06</v>
      </c>
      <c r="B612">
        <v>48.06</v>
      </c>
      <c r="C612">
        <v>48.06</v>
      </c>
    </row>
    <row r="613" spans="1:3">
      <c r="A613">
        <v>48.06</v>
      </c>
      <c r="B613">
        <v>103.95</v>
      </c>
      <c r="C613">
        <v>103.95</v>
      </c>
    </row>
    <row r="614" spans="1:3">
      <c r="A614">
        <v>103.95</v>
      </c>
      <c r="B614">
        <v>54</v>
      </c>
      <c r="C614">
        <v>54</v>
      </c>
    </row>
    <row r="615" spans="1:3">
      <c r="A615">
        <v>3029.7400000000002</v>
      </c>
      <c r="B615">
        <v>134.4</v>
      </c>
      <c r="C615">
        <v>134.4</v>
      </c>
    </row>
    <row r="616" spans="1:3">
      <c r="A616">
        <v>54</v>
      </c>
      <c r="B616">
        <v>22.8</v>
      </c>
      <c r="C616">
        <v>22.8</v>
      </c>
    </row>
    <row r="617" spans="1:3">
      <c r="A617">
        <v>134.4</v>
      </c>
      <c r="B617">
        <v>64.800000000000011</v>
      </c>
      <c r="C617">
        <v>64.800000000000011</v>
      </c>
    </row>
    <row r="618" spans="1:3">
      <c r="A618">
        <v>22.8</v>
      </c>
      <c r="B618">
        <v>35.36</v>
      </c>
      <c r="C618">
        <v>35.36</v>
      </c>
    </row>
    <row r="619" spans="1:3">
      <c r="A619">
        <v>64.800000000000011</v>
      </c>
      <c r="B619">
        <v>40.96</v>
      </c>
      <c r="C619">
        <v>40.96</v>
      </c>
    </row>
    <row r="620" spans="1:3">
      <c r="A620">
        <v>35.36</v>
      </c>
      <c r="B620">
        <v>41.6</v>
      </c>
      <c r="C620">
        <v>41.6</v>
      </c>
    </row>
    <row r="621" spans="1:3">
      <c r="A621">
        <v>40.96</v>
      </c>
      <c r="B621">
        <v>72.960000000000008</v>
      </c>
      <c r="C621">
        <v>72.960000000000008</v>
      </c>
    </row>
    <row r="622" spans="1:3">
      <c r="A622">
        <v>41.6</v>
      </c>
      <c r="B622">
        <v>65.28</v>
      </c>
      <c r="C622">
        <v>65.28</v>
      </c>
    </row>
    <row r="623" spans="1:3">
      <c r="A623">
        <v>72.960000000000008</v>
      </c>
      <c r="B623">
        <v>46.28</v>
      </c>
      <c r="C623">
        <v>46.28</v>
      </c>
    </row>
    <row r="624" spans="1:3">
      <c r="A624">
        <v>65.28</v>
      </c>
      <c r="B624">
        <v>51.024999999999999</v>
      </c>
      <c r="C624">
        <v>51.024999999999999</v>
      </c>
    </row>
    <row r="625" spans="1:3">
      <c r="A625">
        <v>46.28</v>
      </c>
      <c r="B625">
        <v>65.960000000000008</v>
      </c>
      <c r="C625">
        <v>65.960000000000008</v>
      </c>
    </row>
    <row r="626" spans="1:3">
      <c r="A626">
        <v>51.024999999999999</v>
      </c>
      <c r="B626">
        <v>74.800000000000011</v>
      </c>
      <c r="C626">
        <v>74.800000000000011</v>
      </c>
    </row>
    <row r="627" spans="1:3">
      <c r="A627">
        <v>65.960000000000008</v>
      </c>
      <c r="B627">
        <v>40.950000000000003</v>
      </c>
      <c r="C627">
        <v>40.950000000000003</v>
      </c>
    </row>
    <row r="628" spans="1:3">
      <c r="A628">
        <v>74.800000000000011</v>
      </c>
      <c r="B628">
        <v>416.84000000000003</v>
      </c>
      <c r="C628">
        <v>416.84000000000003</v>
      </c>
    </row>
    <row r="629" spans="1:3">
      <c r="A629">
        <v>40.950000000000003</v>
      </c>
      <c r="B629">
        <v>124.8</v>
      </c>
      <c r="C629">
        <v>124.8</v>
      </c>
    </row>
    <row r="630" spans="1:3">
      <c r="A630">
        <v>416.84000000000003</v>
      </c>
      <c r="B630">
        <v>212.3</v>
      </c>
      <c r="C630">
        <v>212.3</v>
      </c>
    </row>
    <row r="631" spans="1:3">
      <c r="A631">
        <v>124.8</v>
      </c>
      <c r="B631">
        <v>203.43</v>
      </c>
      <c r="C631">
        <v>203.43</v>
      </c>
    </row>
    <row r="632" spans="1:3">
      <c r="A632">
        <v>212.3</v>
      </c>
      <c r="B632">
        <v>10.88</v>
      </c>
      <c r="C632">
        <v>10.88</v>
      </c>
    </row>
    <row r="633" spans="1:3">
      <c r="A633">
        <v>203.43</v>
      </c>
      <c r="B633">
        <v>27.84</v>
      </c>
      <c r="C633">
        <v>27.84</v>
      </c>
    </row>
    <row r="634" spans="1:3">
      <c r="A634">
        <v>10.88</v>
      </c>
      <c r="B634">
        <v>25</v>
      </c>
      <c r="C634">
        <v>25</v>
      </c>
    </row>
    <row r="635" spans="1:3">
      <c r="A635">
        <v>27.84</v>
      </c>
      <c r="B635">
        <v>41.54</v>
      </c>
      <c r="C635">
        <v>41.54</v>
      </c>
    </row>
    <row r="636" spans="1:3">
      <c r="A636">
        <v>25</v>
      </c>
      <c r="B636">
        <v>31.96</v>
      </c>
      <c r="C636">
        <v>31.96</v>
      </c>
    </row>
    <row r="637" spans="1:3">
      <c r="A637">
        <v>41.54</v>
      </c>
      <c r="B637">
        <v>36.92</v>
      </c>
      <c r="C637">
        <v>36.92</v>
      </c>
    </row>
    <row r="638" spans="1:3">
      <c r="A638">
        <v>31.96</v>
      </c>
      <c r="B638">
        <v>153.99</v>
      </c>
      <c r="C638">
        <v>153.99</v>
      </c>
    </row>
    <row r="639" spans="1:3">
      <c r="A639">
        <v>36.92</v>
      </c>
      <c r="B639">
        <v>47.5</v>
      </c>
      <c r="C639">
        <v>47.5</v>
      </c>
    </row>
    <row r="640" spans="1:3">
      <c r="A640">
        <v>153.99</v>
      </c>
      <c r="B640">
        <v>30</v>
      </c>
      <c r="C640">
        <v>30</v>
      </c>
    </row>
    <row r="641" spans="1:3">
      <c r="A641">
        <v>47.5</v>
      </c>
      <c r="B641">
        <v>87.5</v>
      </c>
      <c r="C641">
        <v>87.5</v>
      </c>
    </row>
    <row r="642" spans="1:3">
      <c r="A642">
        <v>30</v>
      </c>
      <c r="B642">
        <v>16.899999999999999</v>
      </c>
      <c r="C642">
        <v>16.899999999999999</v>
      </c>
    </row>
    <row r="643" spans="1:3">
      <c r="A643">
        <v>87.5</v>
      </c>
      <c r="B643">
        <v>162</v>
      </c>
      <c r="C643">
        <v>162</v>
      </c>
    </row>
    <row r="644" spans="1:3">
      <c r="A644">
        <v>16.899999999999999</v>
      </c>
      <c r="B644">
        <v>28.5</v>
      </c>
      <c r="C644">
        <v>28.5</v>
      </c>
    </row>
    <row r="645" spans="1:3">
      <c r="A645">
        <v>162</v>
      </c>
      <c r="B645">
        <v>4.92</v>
      </c>
      <c r="C645">
        <v>4.92</v>
      </c>
    </row>
    <row r="646" spans="1:3">
      <c r="A646">
        <v>28.5</v>
      </c>
      <c r="B646">
        <v>37.5</v>
      </c>
      <c r="C646">
        <v>37.5</v>
      </c>
    </row>
    <row r="647" spans="1:3">
      <c r="A647">
        <v>4.92</v>
      </c>
      <c r="B647">
        <v>64.86</v>
      </c>
      <c r="C647">
        <v>64.86</v>
      </c>
    </row>
    <row r="648" spans="1:3">
      <c r="A648">
        <v>37.5</v>
      </c>
      <c r="B648">
        <v>74</v>
      </c>
      <c r="C648">
        <v>74</v>
      </c>
    </row>
    <row r="649" spans="1:3">
      <c r="A649">
        <v>64.86</v>
      </c>
      <c r="B649">
        <v>72</v>
      </c>
      <c r="C649">
        <v>72</v>
      </c>
    </row>
    <row r="650" spans="1:3">
      <c r="A650">
        <v>74</v>
      </c>
      <c r="B650">
        <v>23.56</v>
      </c>
      <c r="C650">
        <v>23.56</v>
      </c>
    </row>
    <row r="651" spans="1:3">
      <c r="A651">
        <v>72</v>
      </c>
      <c r="B651">
        <v>55</v>
      </c>
      <c r="C651">
        <v>55</v>
      </c>
    </row>
    <row r="652" spans="1:3">
      <c r="A652">
        <v>23.56</v>
      </c>
      <c r="B652">
        <v>264.75</v>
      </c>
      <c r="C652">
        <v>264.75</v>
      </c>
    </row>
    <row r="653" spans="1:3">
      <c r="A653">
        <v>55</v>
      </c>
      <c r="B653">
        <v>89.600000000000009</v>
      </c>
      <c r="C653">
        <v>89.600000000000009</v>
      </c>
    </row>
    <row r="654" spans="1:3">
      <c r="A654">
        <v>264.75</v>
      </c>
      <c r="B654">
        <v>84</v>
      </c>
      <c r="C654">
        <v>84</v>
      </c>
    </row>
    <row r="655" spans="1:3">
      <c r="A655">
        <v>89.600000000000009</v>
      </c>
      <c r="B655">
        <v>21.84</v>
      </c>
      <c r="C655">
        <v>21.84</v>
      </c>
    </row>
    <row r="656" spans="1:3">
      <c r="A656">
        <v>84</v>
      </c>
      <c r="B656">
        <v>13</v>
      </c>
      <c r="C656">
        <v>13</v>
      </c>
    </row>
    <row r="657" spans="1:3">
      <c r="A657">
        <v>21.84</v>
      </c>
      <c r="B657">
        <v>21.58</v>
      </c>
      <c r="C657">
        <v>21.58</v>
      </c>
    </row>
    <row r="658" spans="1:3">
      <c r="A658">
        <v>13</v>
      </c>
      <c r="B658">
        <v>64.5</v>
      </c>
      <c r="C658">
        <v>64.5</v>
      </c>
    </row>
    <row r="659" spans="1:3">
      <c r="A659">
        <v>21.58</v>
      </c>
      <c r="B659">
        <v>80.25</v>
      </c>
      <c r="C659">
        <v>80.25</v>
      </c>
    </row>
    <row r="660" spans="1:3">
      <c r="A660">
        <v>64.5</v>
      </c>
      <c r="B660">
        <v>152.30500000000001</v>
      </c>
      <c r="C660">
        <v>152.30500000000001</v>
      </c>
    </row>
    <row r="661" spans="1:3">
      <c r="A661">
        <v>80.25</v>
      </c>
      <c r="B661">
        <v>70.400000000000006</v>
      </c>
      <c r="C661">
        <v>70.400000000000006</v>
      </c>
    </row>
    <row r="662" spans="1:3">
      <c r="A662">
        <v>152.30500000000001</v>
      </c>
      <c r="B662">
        <v>161.28</v>
      </c>
      <c r="C662">
        <v>161.28</v>
      </c>
    </row>
    <row r="663" spans="1:3">
      <c r="A663">
        <v>70.400000000000006</v>
      </c>
      <c r="B663">
        <v>61.5</v>
      </c>
      <c r="C663">
        <v>61.5</v>
      </c>
    </row>
    <row r="664" spans="1:3">
      <c r="A664">
        <v>161.28</v>
      </c>
      <c r="B664">
        <v>128.71</v>
      </c>
      <c r="C664">
        <v>128.71</v>
      </c>
    </row>
    <row r="665" spans="1:3">
      <c r="A665">
        <v>61.5</v>
      </c>
      <c r="B665">
        <v>370.42500000000001</v>
      </c>
      <c r="C665">
        <v>370.42500000000001</v>
      </c>
    </row>
    <row r="666" spans="1:3">
      <c r="A666">
        <v>128.71</v>
      </c>
      <c r="B666">
        <v>75.399999999999991</v>
      </c>
      <c r="C666">
        <v>75.399999999999991</v>
      </c>
    </row>
    <row r="667" spans="1:3">
      <c r="A667">
        <v>370.42500000000001</v>
      </c>
      <c r="B667">
        <v>72</v>
      </c>
      <c r="C667">
        <v>72</v>
      </c>
    </row>
    <row r="668" spans="1:3">
      <c r="A668">
        <v>75.399999999999991</v>
      </c>
      <c r="B668">
        <v>153.72</v>
      </c>
      <c r="C668">
        <v>153.72</v>
      </c>
    </row>
    <row r="669" spans="1:3">
      <c r="A669">
        <v>72</v>
      </c>
      <c r="B669">
        <v>66</v>
      </c>
      <c r="C669">
        <v>66</v>
      </c>
    </row>
    <row r="670" spans="1:3">
      <c r="A670">
        <v>153.72</v>
      </c>
      <c r="B670">
        <v>267.71999999999997</v>
      </c>
      <c r="C670">
        <v>267.71999999999997</v>
      </c>
    </row>
    <row r="671" spans="1:3">
      <c r="A671">
        <v>66</v>
      </c>
      <c r="B671">
        <v>81.599999999999994</v>
      </c>
      <c r="C671">
        <v>81.599999999999994</v>
      </c>
    </row>
    <row r="672" spans="1:3">
      <c r="A672">
        <v>267.71999999999997</v>
      </c>
      <c r="B672">
        <v>313.95</v>
      </c>
      <c r="C672">
        <v>313.95</v>
      </c>
    </row>
    <row r="673" spans="1:3">
      <c r="A673">
        <v>81.599999999999994</v>
      </c>
      <c r="B673">
        <v>213.59</v>
      </c>
      <c r="C673">
        <v>213.59</v>
      </c>
    </row>
    <row r="674" spans="1:3">
      <c r="A674">
        <v>313.95</v>
      </c>
      <c r="B674">
        <v>67.86</v>
      </c>
      <c r="C674">
        <v>67.86</v>
      </c>
    </row>
    <row r="675" spans="1:3">
      <c r="A675">
        <v>213.59</v>
      </c>
      <c r="B675">
        <v>81.320000000000007</v>
      </c>
      <c r="C675">
        <v>81.320000000000007</v>
      </c>
    </row>
    <row r="676" spans="1:3">
      <c r="A676">
        <v>67.86</v>
      </c>
      <c r="B676">
        <v>68.02</v>
      </c>
      <c r="C676">
        <v>68.02</v>
      </c>
    </row>
    <row r="677" spans="1:3">
      <c r="A677">
        <v>81.320000000000007</v>
      </c>
      <c r="B677">
        <v>27.5</v>
      </c>
      <c r="C677">
        <v>27.5</v>
      </c>
    </row>
    <row r="678" spans="1:3">
      <c r="A678">
        <v>68.02</v>
      </c>
      <c r="B678">
        <v>253.79999999999998</v>
      </c>
      <c r="C678">
        <v>253.79999999999998</v>
      </c>
    </row>
    <row r="679" spans="1:3">
      <c r="A679">
        <v>27.5</v>
      </c>
      <c r="B679">
        <v>65</v>
      </c>
      <c r="C679">
        <v>65</v>
      </c>
    </row>
    <row r="680" spans="1:3">
      <c r="A680">
        <v>253.79999999999998</v>
      </c>
      <c r="B680">
        <v>14</v>
      </c>
      <c r="C680">
        <v>14</v>
      </c>
    </row>
    <row r="681" spans="1:3">
      <c r="A681">
        <v>65</v>
      </c>
      <c r="B681">
        <v>28.885000000000002</v>
      </c>
      <c r="C681">
        <v>28.885000000000002</v>
      </c>
    </row>
    <row r="682" spans="1:3">
      <c r="A682">
        <v>14</v>
      </c>
      <c r="B682">
        <v>10.6</v>
      </c>
      <c r="C682">
        <v>10.6</v>
      </c>
    </row>
    <row r="683" spans="1:3">
      <c r="A683">
        <v>28.885000000000002</v>
      </c>
      <c r="B683">
        <v>51</v>
      </c>
      <c r="C683">
        <v>51</v>
      </c>
    </row>
    <row r="684" spans="1:3">
      <c r="A684">
        <v>10.6</v>
      </c>
      <c r="B684">
        <v>72.08</v>
      </c>
      <c r="C684">
        <v>72.08</v>
      </c>
    </row>
    <row r="685" spans="1:3">
      <c r="A685">
        <v>51</v>
      </c>
      <c r="B685">
        <v>76.8</v>
      </c>
      <c r="C685">
        <v>76.8</v>
      </c>
    </row>
    <row r="686" spans="1:3">
      <c r="A686">
        <v>72.08</v>
      </c>
      <c r="B686">
        <v>26.24</v>
      </c>
      <c r="C686">
        <v>26.24</v>
      </c>
    </row>
    <row r="687" spans="1:3">
      <c r="A687">
        <v>76.8</v>
      </c>
      <c r="B687">
        <v>268</v>
      </c>
      <c r="C687">
        <v>268</v>
      </c>
    </row>
    <row r="688" spans="1:3">
      <c r="A688">
        <v>26.24</v>
      </c>
      <c r="B688">
        <v>72.08</v>
      </c>
      <c r="C688">
        <v>72.08</v>
      </c>
    </row>
    <row r="689" spans="1:3">
      <c r="A689">
        <v>268</v>
      </c>
      <c r="B689">
        <v>78.08</v>
      </c>
      <c r="C689">
        <v>78.08</v>
      </c>
    </row>
    <row r="690" spans="1:3">
      <c r="A690">
        <v>72.08</v>
      </c>
      <c r="B690">
        <v>56.7</v>
      </c>
      <c r="C690">
        <v>56.7</v>
      </c>
    </row>
    <row r="691" spans="1:3">
      <c r="A691">
        <v>78.08</v>
      </c>
      <c r="B691">
        <v>55.68</v>
      </c>
      <c r="C691">
        <v>55.68</v>
      </c>
    </row>
    <row r="692" spans="1:3">
      <c r="A692">
        <v>56.7</v>
      </c>
      <c r="B692">
        <v>60</v>
      </c>
      <c r="C692">
        <v>60</v>
      </c>
    </row>
    <row r="693" spans="1:3">
      <c r="A693">
        <v>55.68</v>
      </c>
      <c r="B693">
        <v>43.199999999999996</v>
      </c>
      <c r="C693">
        <v>43.199999999999996</v>
      </c>
    </row>
    <row r="694" spans="1:3">
      <c r="A694">
        <v>60</v>
      </c>
      <c r="B694">
        <v>51</v>
      </c>
      <c r="C694">
        <v>51</v>
      </c>
    </row>
    <row r="695" spans="1:3">
      <c r="A695">
        <v>43.199999999999996</v>
      </c>
      <c r="B695">
        <v>27.225000000000001</v>
      </c>
      <c r="C695">
        <v>27.225000000000001</v>
      </c>
    </row>
    <row r="696" spans="1:3">
      <c r="A696">
        <v>51</v>
      </c>
      <c r="B696">
        <v>216.16000000000003</v>
      </c>
      <c r="C696">
        <v>216.16000000000003</v>
      </c>
    </row>
    <row r="697" spans="1:3">
      <c r="A697">
        <v>27.225000000000001</v>
      </c>
      <c r="B697">
        <v>147.84</v>
      </c>
      <c r="C697">
        <v>147.84</v>
      </c>
    </row>
    <row r="698" spans="1:3">
      <c r="A698">
        <v>216.16000000000003</v>
      </c>
      <c r="B698">
        <v>85.25</v>
      </c>
      <c r="C698">
        <v>85.25</v>
      </c>
    </row>
    <row r="699" spans="1:3">
      <c r="A699">
        <v>147.84</v>
      </c>
      <c r="B699">
        <v>75.075000000000003</v>
      </c>
      <c r="C699">
        <v>75.075000000000003</v>
      </c>
    </row>
    <row r="700" spans="1:3">
      <c r="A700">
        <v>85.25</v>
      </c>
      <c r="B700">
        <v>115.5</v>
      </c>
      <c r="C700">
        <v>115.5</v>
      </c>
    </row>
    <row r="701" spans="1:3">
      <c r="A701">
        <v>75.075000000000003</v>
      </c>
      <c r="B701">
        <v>43.5</v>
      </c>
      <c r="C701">
        <v>43.5</v>
      </c>
    </row>
    <row r="702" spans="1:3">
      <c r="A702">
        <v>115.5</v>
      </c>
      <c r="B702">
        <v>74</v>
      </c>
      <c r="C702">
        <v>74</v>
      </c>
    </row>
    <row r="703" spans="1:3">
      <c r="A703">
        <v>43.5</v>
      </c>
      <c r="B703">
        <v>37.699999999999996</v>
      </c>
      <c r="C703">
        <v>37.699999999999996</v>
      </c>
    </row>
    <row r="704" spans="1:3">
      <c r="A704">
        <v>74</v>
      </c>
      <c r="B704">
        <v>49.3</v>
      </c>
      <c r="C704">
        <v>49.3</v>
      </c>
    </row>
    <row r="705" spans="1:3">
      <c r="A705">
        <v>37.699999999999996</v>
      </c>
      <c r="B705">
        <v>594</v>
      </c>
      <c r="C705">
        <v>594</v>
      </c>
    </row>
    <row r="706" spans="1:3">
      <c r="A706">
        <v>49.3</v>
      </c>
      <c r="B706">
        <v>133</v>
      </c>
      <c r="C706">
        <v>133</v>
      </c>
    </row>
    <row r="707" spans="1:3">
      <c r="A707">
        <v>594</v>
      </c>
      <c r="B707">
        <v>173.7</v>
      </c>
      <c r="C707">
        <v>173.7</v>
      </c>
    </row>
    <row r="708" spans="1:3">
      <c r="A708">
        <v>133</v>
      </c>
      <c r="B708">
        <v>60</v>
      </c>
      <c r="C708">
        <v>60</v>
      </c>
    </row>
    <row r="709" spans="1:3">
      <c r="A709">
        <v>173.7</v>
      </c>
      <c r="B709">
        <v>68.399999999999991</v>
      </c>
      <c r="C709">
        <v>68.399999999999991</v>
      </c>
    </row>
    <row r="710" spans="1:3">
      <c r="A710">
        <v>60</v>
      </c>
      <c r="B710">
        <v>137.5</v>
      </c>
      <c r="C710">
        <v>137.5</v>
      </c>
    </row>
    <row r="711" spans="1:3">
      <c r="A711">
        <v>68.399999999999991</v>
      </c>
      <c r="B711">
        <v>181.48</v>
      </c>
      <c r="C711">
        <v>181.48</v>
      </c>
    </row>
    <row r="712" spans="1:3">
      <c r="A712">
        <v>137.5</v>
      </c>
      <c r="B712">
        <v>40</v>
      </c>
      <c r="C712">
        <v>40</v>
      </c>
    </row>
    <row r="713" spans="1:3">
      <c r="A713">
        <v>181.48</v>
      </c>
      <c r="B713">
        <v>299.7</v>
      </c>
      <c r="C713">
        <v>299.7</v>
      </c>
    </row>
    <row r="714" spans="1:3">
      <c r="A714">
        <v>40</v>
      </c>
      <c r="B714">
        <v>169.2</v>
      </c>
      <c r="C714">
        <v>169.2</v>
      </c>
    </row>
    <row r="715" spans="1:3">
      <c r="A715">
        <v>299.7</v>
      </c>
      <c r="B715">
        <v>70.72</v>
      </c>
      <c r="C715">
        <v>70.72</v>
      </c>
    </row>
    <row r="716" spans="1:3">
      <c r="A716">
        <v>169.2</v>
      </c>
      <c r="B716">
        <v>44.82</v>
      </c>
      <c r="C716">
        <v>44.82</v>
      </c>
    </row>
    <row r="717" spans="1:3">
      <c r="A717">
        <v>70.72</v>
      </c>
      <c r="B717">
        <v>109.2</v>
      </c>
      <c r="C717">
        <v>109.2</v>
      </c>
    </row>
    <row r="718" spans="1:3">
      <c r="A718">
        <v>44.82</v>
      </c>
      <c r="B718">
        <v>174.25</v>
      </c>
      <c r="C718">
        <v>174.25</v>
      </c>
    </row>
    <row r="719" spans="1:3">
      <c r="A719">
        <v>109.2</v>
      </c>
      <c r="B719">
        <v>249.86500000000001</v>
      </c>
      <c r="C719">
        <v>249.86500000000001</v>
      </c>
    </row>
    <row r="720" spans="1:3">
      <c r="A720">
        <v>174.25</v>
      </c>
      <c r="B720">
        <v>300.3</v>
      </c>
      <c r="C720">
        <v>300.3</v>
      </c>
    </row>
    <row r="721" spans="1:3">
      <c r="A721">
        <v>249.86500000000001</v>
      </c>
      <c r="B721">
        <v>86.399999999999991</v>
      </c>
      <c r="C721">
        <v>86.399999999999991</v>
      </c>
    </row>
    <row r="722" spans="1:3">
      <c r="A722">
        <v>300.3</v>
      </c>
      <c r="B722">
        <v>194</v>
      </c>
      <c r="C722">
        <v>194</v>
      </c>
    </row>
    <row r="723" spans="1:3">
      <c r="A723">
        <v>86.399999999999991</v>
      </c>
      <c r="B723">
        <v>62.4</v>
      </c>
      <c r="C723">
        <v>62.4</v>
      </c>
    </row>
    <row r="724" spans="1:3">
      <c r="A724">
        <v>194</v>
      </c>
      <c r="B724">
        <v>54.34</v>
      </c>
      <c r="C724">
        <v>54.34</v>
      </c>
    </row>
    <row r="725" spans="1:3">
      <c r="A725">
        <v>62.4</v>
      </c>
      <c r="B725">
        <v>90</v>
      </c>
      <c r="C725">
        <v>90</v>
      </c>
    </row>
    <row r="726" spans="1:3">
      <c r="A726">
        <v>54.34</v>
      </c>
      <c r="B726">
        <v>60</v>
      </c>
      <c r="C726">
        <v>60</v>
      </c>
    </row>
    <row r="727" spans="1:3">
      <c r="A727">
        <v>90</v>
      </c>
      <c r="B727">
        <v>81</v>
      </c>
      <c r="C727">
        <v>81</v>
      </c>
    </row>
    <row r="728" spans="1:3">
      <c r="A728">
        <v>60</v>
      </c>
      <c r="B728">
        <v>162</v>
      </c>
      <c r="C728">
        <v>162</v>
      </c>
    </row>
    <row r="729" spans="1:3">
      <c r="A729">
        <v>81</v>
      </c>
      <c r="B729">
        <v>62.720000000000006</v>
      </c>
      <c r="C729">
        <v>62.720000000000006</v>
      </c>
    </row>
    <row r="730" spans="1:3">
      <c r="A730">
        <v>162</v>
      </c>
      <c r="B730">
        <v>27.200000000000003</v>
      </c>
      <c r="C730">
        <v>27.200000000000003</v>
      </c>
    </row>
    <row r="731" spans="1:3">
      <c r="A731">
        <v>62.720000000000006</v>
      </c>
      <c r="B731">
        <v>64.38</v>
      </c>
      <c r="C731">
        <v>64.38</v>
      </c>
    </row>
    <row r="732" spans="1:3">
      <c r="A732">
        <v>27.200000000000003</v>
      </c>
      <c r="B732">
        <v>11.7</v>
      </c>
      <c r="C732">
        <v>11.7</v>
      </c>
    </row>
    <row r="733" spans="1:3">
      <c r="A733">
        <v>64.38</v>
      </c>
      <c r="B733">
        <v>28.05</v>
      </c>
      <c r="C733">
        <v>28.05</v>
      </c>
    </row>
    <row r="734" spans="1:3">
      <c r="A734">
        <v>11.7</v>
      </c>
      <c r="B734">
        <v>68</v>
      </c>
      <c r="C734">
        <v>68</v>
      </c>
    </row>
    <row r="735" spans="1:3">
      <c r="A735">
        <v>28.05</v>
      </c>
      <c r="B735">
        <v>54.06</v>
      </c>
      <c r="C735">
        <v>54.06</v>
      </c>
    </row>
    <row r="736" spans="1:3">
      <c r="A736">
        <v>68</v>
      </c>
      <c r="B736">
        <v>100.5</v>
      </c>
      <c r="C736">
        <v>100.5</v>
      </c>
    </row>
    <row r="737" spans="1:3">
      <c r="A737">
        <v>54.06</v>
      </c>
      <c r="B737">
        <v>55.055</v>
      </c>
      <c r="C737">
        <v>55.055</v>
      </c>
    </row>
    <row r="738" spans="1:3">
      <c r="A738">
        <v>100.5</v>
      </c>
      <c r="B738">
        <v>70.72</v>
      </c>
      <c r="C738">
        <v>70.72</v>
      </c>
    </row>
    <row r="739" spans="1:3">
      <c r="A739">
        <v>55.055</v>
      </c>
      <c r="B739">
        <v>96.279999999999987</v>
      </c>
      <c r="C739">
        <v>96.279999999999987</v>
      </c>
    </row>
    <row r="740" spans="1:3">
      <c r="A740">
        <v>70.72</v>
      </c>
      <c r="B740">
        <v>78.944999999999993</v>
      </c>
      <c r="C740">
        <v>78.944999999999993</v>
      </c>
    </row>
    <row r="741" spans="1:3">
      <c r="A741">
        <v>96.279999999999987</v>
      </c>
      <c r="B741">
        <v>246.23999999999998</v>
      </c>
      <c r="C741">
        <v>246.23999999999998</v>
      </c>
    </row>
    <row r="742" spans="1:3">
      <c r="A742">
        <v>78.944999999999993</v>
      </c>
      <c r="B742">
        <v>73.36999999999999</v>
      </c>
      <c r="C742">
        <v>73.36999999999999</v>
      </c>
    </row>
    <row r="743" spans="1:3">
      <c r="A743">
        <v>246.23999999999998</v>
      </c>
      <c r="B743">
        <v>41</v>
      </c>
      <c r="C743">
        <v>41</v>
      </c>
    </row>
    <row r="744" spans="1:3">
      <c r="A744">
        <v>73.36999999999999</v>
      </c>
      <c r="B744">
        <v>67</v>
      </c>
      <c r="C744">
        <v>67</v>
      </c>
    </row>
    <row r="745" spans="1:3">
      <c r="A745">
        <v>41</v>
      </c>
      <c r="B745">
        <v>81</v>
      </c>
      <c r="C745">
        <v>81</v>
      </c>
    </row>
    <row r="746" spans="1:3">
      <c r="A746">
        <v>67</v>
      </c>
      <c r="B746">
        <v>80.185000000000002</v>
      </c>
      <c r="C746">
        <v>80.185000000000002</v>
      </c>
    </row>
    <row r="747" spans="1:3">
      <c r="A747">
        <v>81</v>
      </c>
      <c r="B747">
        <v>36.6</v>
      </c>
      <c r="C747">
        <v>36.6</v>
      </c>
    </row>
    <row r="748" spans="1:3">
      <c r="A748">
        <v>80.185000000000002</v>
      </c>
      <c r="B748">
        <v>95.16</v>
      </c>
      <c r="C748">
        <v>95.16</v>
      </c>
    </row>
    <row r="749" spans="1:3">
      <c r="A749">
        <v>36.6</v>
      </c>
      <c r="B749">
        <v>96.32</v>
      </c>
      <c r="C749">
        <v>96.32</v>
      </c>
    </row>
    <row r="750" spans="1:3">
      <c r="A750">
        <v>95.16</v>
      </c>
      <c r="B750">
        <v>62</v>
      </c>
      <c r="C750">
        <v>62</v>
      </c>
    </row>
    <row r="751" spans="1:3">
      <c r="A751">
        <v>96.32</v>
      </c>
      <c r="B751">
        <v>119.07000000000001</v>
      </c>
      <c r="C751">
        <v>119.07000000000001</v>
      </c>
    </row>
    <row r="752" spans="1:3">
      <c r="A752">
        <v>62</v>
      </c>
      <c r="B752">
        <v>40</v>
      </c>
      <c r="C752">
        <v>40</v>
      </c>
    </row>
    <row r="753" spans="1:3">
      <c r="A753">
        <v>119.07000000000001</v>
      </c>
      <c r="B753">
        <v>55</v>
      </c>
      <c r="C753">
        <v>55</v>
      </c>
    </row>
    <row r="754" spans="1:3">
      <c r="A754">
        <v>40</v>
      </c>
      <c r="B754">
        <v>137.94</v>
      </c>
      <c r="C754">
        <v>137.94</v>
      </c>
    </row>
    <row r="755" spans="1:3">
      <c r="A755">
        <v>55</v>
      </c>
      <c r="B755">
        <v>440.60999999999996</v>
      </c>
      <c r="C755">
        <v>440.60999999999996</v>
      </c>
    </row>
    <row r="756" spans="1:3">
      <c r="A756">
        <v>137.94</v>
      </c>
      <c r="B756">
        <v>146.16000000000003</v>
      </c>
      <c r="C756">
        <v>146.16000000000003</v>
      </c>
    </row>
    <row r="757" spans="1:3">
      <c r="A757">
        <v>440.60999999999996</v>
      </c>
      <c r="B757">
        <v>504.03000000000003</v>
      </c>
      <c r="C757">
        <v>504.03000000000003</v>
      </c>
    </row>
    <row r="758" spans="1:3">
      <c r="A758">
        <v>146.16000000000003</v>
      </c>
      <c r="B758">
        <v>66</v>
      </c>
      <c r="C758">
        <v>66</v>
      </c>
    </row>
    <row r="759" spans="1:3">
      <c r="A759">
        <v>504.03000000000003</v>
      </c>
      <c r="B759">
        <v>68.75</v>
      </c>
      <c r="C759">
        <v>68.75</v>
      </c>
    </row>
    <row r="760" spans="1:3">
      <c r="A760">
        <v>66</v>
      </c>
      <c r="B760">
        <v>68.75</v>
      </c>
      <c r="C760">
        <v>68.75</v>
      </c>
    </row>
    <row r="761" spans="1:3">
      <c r="A761">
        <v>68.75</v>
      </c>
      <c r="B761">
        <v>207</v>
      </c>
      <c r="C761">
        <v>207</v>
      </c>
    </row>
    <row r="762" spans="1:3">
      <c r="A762">
        <v>68.75</v>
      </c>
      <c r="B762">
        <v>66.150000000000006</v>
      </c>
      <c r="C762">
        <v>66.150000000000006</v>
      </c>
    </row>
    <row r="763" spans="1:3">
      <c r="A763">
        <v>207</v>
      </c>
      <c r="B763">
        <v>83</v>
      </c>
      <c r="C763">
        <v>83</v>
      </c>
    </row>
    <row r="764" spans="1:3">
      <c r="A764">
        <v>66.150000000000006</v>
      </c>
      <c r="B764">
        <v>67.2</v>
      </c>
      <c r="C764">
        <v>67.2</v>
      </c>
    </row>
    <row r="765" spans="1:3">
      <c r="A765">
        <v>83</v>
      </c>
      <c r="B765">
        <v>79</v>
      </c>
      <c r="C765">
        <v>79</v>
      </c>
    </row>
    <row r="766" spans="1:3">
      <c r="A766">
        <v>67.2</v>
      </c>
      <c r="B766">
        <v>74</v>
      </c>
      <c r="C766">
        <v>74</v>
      </c>
    </row>
    <row r="767" spans="1:3">
      <c r="A767">
        <v>79</v>
      </c>
      <c r="B767">
        <v>50.37</v>
      </c>
      <c r="C767">
        <v>50.37</v>
      </c>
    </row>
    <row r="768" spans="1:3">
      <c r="A768">
        <v>74</v>
      </c>
      <c r="B768">
        <v>238.00000000000003</v>
      </c>
      <c r="C768">
        <v>238.00000000000003</v>
      </c>
    </row>
    <row r="769" spans="1:3">
      <c r="A769">
        <v>50.37</v>
      </c>
      <c r="B769">
        <v>319.5</v>
      </c>
      <c r="C769">
        <v>319.5</v>
      </c>
    </row>
    <row r="770" spans="1:3">
      <c r="A770">
        <v>238.00000000000003</v>
      </c>
      <c r="B770">
        <v>256</v>
      </c>
      <c r="C770">
        <v>256</v>
      </c>
    </row>
    <row r="771" spans="1:3">
      <c r="A771">
        <v>319.5</v>
      </c>
      <c r="B771">
        <v>89.42</v>
      </c>
      <c r="C771">
        <v>89.42</v>
      </c>
    </row>
    <row r="772" spans="1:3">
      <c r="A772">
        <v>256</v>
      </c>
      <c r="B772">
        <v>46</v>
      </c>
      <c r="C772">
        <v>46</v>
      </c>
    </row>
    <row r="773" spans="1:3">
      <c r="A773">
        <v>89.42</v>
      </c>
      <c r="B773">
        <v>225.375</v>
      </c>
      <c r="C773">
        <v>225.375</v>
      </c>
    </row>
    <row r="774" spans="1:3">
      <c r="A774">
        <v>46</v>
      </c>
      <c r="B774">
        <v>58</v>
      </c>
      <c r="C774">
        <v>58</v>
      </c>
    </row>
    <row r="775" spans="1:3">
      <c r="A775">
        <v>225.375</v>
      </c>
      <c r="B775">
        <v>69</v>
      </c>
      <c r="C775">
        <v>69</v>
      </c>
    </row>
    <row r="776" spans="1:3">
      <c r="A776">
        <v>58</v>
      </c>
      <c r="B776">
        <v>228</v>
      </c>
      <c r="C776">
        <v>228</v>
      </c>
    </row>
    <row r="777" spans="1:3">
      <c r="A777">
        <v>69</v>
      </c>
      <c r="B777">
        <v>72.150000000000006</v>
      </c>
      <c r="C777">
        <v>72.150000000000006</v>
      </c>
    </row>
    <row r="778" spans="1:3">
      <c r="A778">
        <v>228</v>
      </c>
      <c r="B778">
        <v>86.58</v>
      </c>
      <c r="C778">
        <v>86.58</v>
      </c>
    </row>
    <row r="779" spans="1:3">
      <c r="A779">
        <v>72.150000000000006</v>
      </c>
      <c r="B779">
        <v>180.88000000000002</v>
      </c>
      <c r="C779">
        <v>180.88000000000002</v>
      </c>
    </row>
    <row r="780" spans="1:3">
      <c r="A780">
        <v>86.58</v>
      </c>
      <c r="B780">
        <v>90.72</v>
      </c>
      <c r="C780">
        <v>90.72</v>
      </c>
    </row>
    <row r="781" spans="1:3">
      <c r="A781">
        <v>180.88000000000002</v>
      </c>
      <c r="B781">
        <v>260.64</v>
      </c>
      <c r="C781">
        <v>260.64</v>
      </c>
    </row>
    <row r="782" spans="1:3">
      <c r="A782">
        <v>90.72</v>
      </c>
      <c r="B782">
        <v>82.08</v>
      </c>
      <c r="C782">
        <v>82.08</v>
      </c>
    </row>
    <row r="783" spans="1:3">
      <c r="A783">
        <v>260.64</v>
      </c>
      <c r="B783">
        <v>241.92</v>
      </c>
      <c r="C783">
        <v>241.92</v>
      </c>
    </row>
    <row r="784" spans="1:3">
      <c r="A784">
        <v>82.08</v>
      </c>
      <c r="B784">
        <v>149.4</v>
      </c>
      <c r="C784">
        <v>149.4</v>
      </c>
    </row>
    <row r="785" spans="1:3">
      <c r="A785">
        <v>241.92</v>
      </c>
      <c r="B785">
        <v>82.88</v>
      </c>
      <c r="C785">
        <v>82.88</v>
      </c>
    </row>
    <row r="786" spans="1:3">
      <c r="A786">
        <v>149.4</v>
      </c>
      <c r="B786">
        <v>85.91</v>
      </c>
      <c r="C786">
        <v>85.91</v>
      </c>
    </row>
    <row r="787" spans="1:3">
      <c r="A787">
        <v>82.88</v>
      </c>
      <c r="B787">
        <v>290</v>
      </c>
      <c r="C787">
        <v>290</v>
      </c>
    </row>
    <row r="788" spans="1:3">
      <c r="A788">
        <v>85.91</v>
      </c>
      <c r="B788">
        <v>296</v>
      </c>
      <c r="C788">
        <v>296</v>
      </c>
    </row>
    <row r="789" spans="1:3">
      <c r="A789">
        <v>290</v>
      </c>
      <c r="B789">
        <v>1325</v>
      </c>
      <c r="C789">
        <v>1325</v>
      </c>
    </row>
    <row r="790" spans="1:3">
      <c r="A790">
        <v>296</v>
      </c>
      <c r="B790">
        <v>61.199999999999996</v>
      </c>
      <c r="C790">
        <v>61.199999999999996</v>
      </c>
    </row>
    <row r="791" spans="1:3">
      <c r="A791">
        <v>1325</v>
      </c>
      <c r="B791">
        <v>226.8</v>
      </c>
      <c r="C791">
        <v>226.8</v>
      </c>
    </row>
    <row r="792" spans="1:3">
      <c r="A792">
        <v>61.199999999999996</v>
      </c>
      <c r="B792">
        <v>306.36</v>
      </c>
      <c r="C792">
        <v>306.36</v>
      </c>
    </row>
    <row r="793" spans="1:3">
      <c r="A793">
        <v>226.8</v>
      </c>
      <c r="B793">
        <v>85</v>
      </c>
      <c r="C793">
        <v>85</v>
      </c>
    </row>
    <row r="794" spans="1:3">
      <c r="A794">
        <v>306.36</v>
      </c>
      <c r="B794">
        <v>104.39999999999999</v>
      </c>
      <c r="C794">
        <v>104.39999999999999</v>
      </c>
    </row>
    <row r="795" spans="1:3">
      <c r="A795">
        <v>85</v>
      </c>
      <c r="B795">
        <v>53.72</v>
      </c>
      <c r="C795">
        <v>53.72</v>
      </c>
    </row>
    <row r="796" spans="1:3">
      <c r="A796">
        <v>104.39999999999999</v>
      </c>
      <c r="B796">
        <v>177.32</v>
      </c>
      <c r="C796">
        <v>177.32</v>
      </c>
    </row>
    <row r="797" spans="1:3">
      <c r="A797">
        <v>53.72</v>
      </c>
      <c r="B797">
        <v>67.2</v>
      </c>
      <c r="C797">
        <v>67.2</v>
      </c>
    </row>
    <row r="798" spans="1:3">
      <c r="A798">
        <v>177.32</v>
      </c>
      <c r="B798">
        <v>235.6</v>
      </c>
      <c r="C798">
        <v>235.6</v>
      </c>
    </row>
    <row r="799" spans="1:3">
      <c r="A799">
        <v>67.2</v>
      </c>
      <c r="B799">
        <v>253.33</v>
      </c>
      <c r="C799">
        <v>253.33</v>
      </c>
    </row>
    <row r="800" spans="1:3">
      <c r="A800">
        <v>235.6</v>
      </c>
      <c r="B800">
        <v>91.77</v>
      </c>
      <c r="C800">
        <v>91.77</v>
      </c>
    </row>
    <row r="801" spans="1:3">
      <c r="A801">
        <v>253.33</v>
      </c>
      <c r="B801">
        <v>79.2</v>
      </c>
      <c r="C801">
        <v>79.2</v>
      </c>
    </row>
    <row r="802" spans="1:3">
      <c r="A802">
        <v>91.77</v>
      </c>
      <c r="B802">
        <v>104.675</v>
      </c>
      <c r="C802">
        <v>104.675</v>
      </c>
    </row>
    <row r="803" spans="1:3">
      <c r="A803">
        <v>79.2</v>
      </c>
      <c r="B803">
        <v>258.72500000000002</v>
      </c>
      <c r="C803">
        <v>258.72500000000002</v>
      </c>
    </row>
    <row r="804" spans="1:3">
      <c r="A804">
        <v>104.675</v>
      </c>
      <c r="B804">
        <v>92.201999999999998</v>
      </c>
      <c r="C804">
        <v>92.201999999999998</v>
      </c>
    </row>
    <row r="805" spans="1:3">
      <c r="A805">
        <v>258.72500000000002</v>
      </c>
      <c r="B805">
        <v>212.97900000000001</v>
      </c>
      <c r="C805">
        <v>212.97900000000001</v>
      </c>
    </row>
    <row r="806" spans="1:3">
      <c r="A806">
        <v>92.201999999999998</v>
      </c>
      <c r="B806">
        <v>99.375</v>
      </c>
      <c r="C806">
        <v>99.375</v>
      </c>
    </row>
    <row r="807" spans="1:3">
      <c r="A807">
        <v>212.97900000000001</v>
      </c>
      <c r="B807">
        <v>193.5</v>
      </c>
      <c r="C807">
        <v>193.5</v>
      </c>
    </row>
    <row r="808" spans="1:3">
      <c r="A808">
        <v>99.375</v>
      </c>
      <c r="B808">
        <v>98.415000000000006</v>
      </c>
      <c r="C808">
        <v>98.415000000000006</v>
      </c>
    </row>
    <row r="809" spans="1:3">
      <c r="A809">
        <v>193.5</v>
      </c>
      <c r="B809">
        <v>100.5</v>
      </c>
      <c r="C809">
        <v>100.5</v>
      </c>
    </row>
    <row r="810" spans="1:3">
      <c r="A810">
        <v>98.415000000000006</v>
      </c>
      <c r="B810">
        <v>107.2</v>
      </c>
      <c r="C810">
        <v>107.2</v>
      </c>
    </row>
    <row r="811" spans="1:3">
      <c r="A811">
        <v>100.5</v>
      </c>
      <c r="B811">
        <v>113.28</v>
      </c>
      <c r="C811">
        <v>113.28</v>
      </c>
    </row>
    <row r="812" spans="1:3">
      <c r="A812">
        <v>107.2</v>
      </c>
      <c r="B812">
        <v>475.08499999999998</v>
      </c>
      <c r="C812">
        <v>475.08499999999998</v>
      </c>
    </row>
    <row r="813" spans="1:3">
      <c r="A813">
        <v>113.28</v>
      </c>
      <c r="B813">
        <v>273.59999999999997</v>
      </c>
      <c r="C813">
        <v>273.59999999999997</v>
      </c>
    </row>
    <row r="814" spans="1:3">
      <c r="A814">
        <v>475.08499999999998</v>
      </c>
      <c r="B814">
        <v>89.28</v>
      </c>
      <c r="C814">
        <v>89.28</v>
      </c>
    </row>
    <row r="815" spans="1:3">
      <c r="A815">
        <v>273.59999999999997</v>
      </c>
      <c r="B815">
        <v>82.17</v>
      </c>
      <c r="C815">
        <v>82.17</v>
      </c>
    </row>
    <row r="816" spans="1:3">
      <c r="A816">
        <v>89.28</v>
      </c>
      <c r="B816">
        <v>239.39999999999998</v>
      </c>
      <c r="C816">
        <v>239.39999999999998</v>
      </c>
    </row>
    <row r="817" spans="1:3">
      <c r="A817">
        <v>82.17</v>
      </c>
      <c r="B817">
        <v>314.5</v>
      </c>
      <c r="C817">
        <v>314.5</v>
      </c>
    </row>
    <row r="818" spans="1:3">
      <c r="A818">
        <v>239.39999999999998</v>
      </c>
      <c r="B818">
        <v>88.2</v>
      </c>
      <c r="C818">
        <v>88.2</v>
      </c>
    </row>
    <row r="819" spans="1:3">
      <c r="A819">
        <v>314.5</v>
      </c>
      <c r="B819">
        <v>72.5</v>
      </c>
      <c r="C819">
        <v>72.5</v>
      </c>
    </row>
    <row r="820" spans="1:3">
      <c r="A820">
        <v>88.2</v>
      </c>
      <c r="B820">
        <v>652.80000000000007</v>
      </c>
      <c r="C820">
        <v>652.80000000000007</v>
      </c>
    </row>
    <row r="821" spans="1:3">
      <c r="A821">
        <v>72.5</v>
      </c>
      <c r="B821">
        <v>95</v>
      </c>
      <c r="C821">
        <v>95</v>
      </c>
    </row>
    <row r="822" spans="1:3">
      <c r="A822">
        <v>652.80000000000007</v>
      </c>
      <c r="B822">
        <v>250</v>
      </c>
      <c r="C822">
        <v>250</v>
      </c>
    </row>
    <row r="823" spans="1:3">
      <c r="A823">
        <v>95</v>
      </c>
      <c r="B823">
        <v>86</v>
      </c>
      <c r="C823">
        <v>86</v>
      </c>
    </row>
    <row r="824" spans="1:3">
      <c r="A824">
        <v>250</v>
      </c>
      <c r="B824">
        <v>86</v>
      </c>
      <c r="C824">
        <v>86</v>
      </c>
    </row>
    <row r="825" spans="1:3">
      <c r="A825">
        <v>86</v>
      </c>
      <c r="B825">
        <v>128.75</v>
      </c>
      <c r="C825">
        <v>128.75</v>
      </c>
    </row>
    <row r="826" spans="1:3">
      <c r="A826">
        <v>86</v>
      </c>
      <c r="B826">
        <v>249.6</v>
      </c>
      <c r="C826">
        <v>249.6</v>
      </c>
    </row>
    <row r="827" spans="1:3">
      <c r="A827">
        <v>128.75</v>
      </c>
      <c r="B827">
        <v>250</v>
      </c>
      <c r="C827">
        <v>250</v>
      </c>
    </row>
    <row r="828" spans="1:3">
      <c r="A828">
        <v>249.6</v>
      </c>
      <c r="B828">
        <v>95</v>
      </c>
      <c r="C828">
        <v>95</v>
      </c>
    </row>
    <row r="829" spans="1:3">
      <c r="A829">
        <v>250</v>
      </c>
      <c r="B829">
        <v>92</v>
      </c>
      <c r="C829">
        <v>92</v>
      </c>
    </row>
    <row r="830" spans="1:3">
      <c r="A830">
        <v>95</v>
      </c>
      <c r="B830">
        <v>132</v>
      </c>
      <c r="C830">
        <v>132</v>
      </c>
    </row>
    <row r="831" spans="1:3">
      <c r="A831">
        <v>92</v>
      </c>
      <c r="B831">
        <v>91.64</v>
      </c>
      <c r="C831">
        <v>91.64</v>
      </c>
    </row>
    <row r="832" spans="1:3">
      <c r="A832">
        <v>132</v>
      </c>
      <c r="B832">
        <v>103.88500000000001</v>
      </c>
      <c r="C832">
        <v>103.88500000000001</v>
      </c>
    </row>
    <row r="833" spans="1:3">
      <c r="A833">
        <v>91.64</v>
      </c>
      <c r="B833">
        <v>77.385000000000005</v>
      </c>
      <c r="C833">
        <v>77.385000000000005</v>
      </c>
    </row>
    <row r="834" spans="1:3">
      <c r="A834">
        <v>103.88500000000001</v>
      </c>
      <c r="B834">
        <v>861</v>
      </c>
      <c r="C834">
        <v>861</v>
      </c>
    </row>
    <row r="835" spans="1:3">
      <c r="A835">
        <v>77.385000000000005</v>
      </c>
      <c r="B835">
        <v>355</v>
      </c>
      <c r="C835">
        <v>355</v>
      </c>
    </row>
    <row r="836" spans="1:3">
      <c r="A836">
        <v>861</v>
      </c>
      <c r="B836">
        <v>61.600000000000009</v>
      </c>
      <c r="C836">
        <v>61.600000000000009</v>
      </c>
    </row>
    <row r="837" spans="1:3">
      <c r="A837">
        <v>355</v>
      </c>
      <c r="B837">
        <v>54</v>
      </c>
      <c r="C837">
        <v>54</v>
      </c>
    </row>
    <row r="838" spans="1:3">
      <c r="A838">
        <v>61.600000000000009</v>
      </c>
      <c r="B838">
        <v>45.599999999999994</v>
      </c>
      <c r="C838">
        <v>45.599999999999994</v>
      </c>
    </row>
    <row r="839" spans="1:3">
      <c r="A839">
        <v>54</v>
      </c>
      <c r="B839">
        <v>100</v>
      </c>
      <c r="C839">
        <v>100</v>
      </c>
    </row>
    <row r="840" spans="1:3">
      <c r="A840">
        <v>45.599999999999994</v>
      </c>
      <c r="B840">
        <v>202.00500000000002</v>
      </c>
      <c r="C840">
        <v>202.00500000000002</v>
      </c>
    </row>
    <row r="841" spans="1:3">
      <c r="A841">
        <v>100</v>
      </c>
      <c r="B841">
        <v>75.040000000000006</v>
      </c>
      <c r="C841">
        <v>75.040000000000006</v>
      </c>
    </row>
    <row r="842" spans="1:3">
      <c r="A842">
        <v>202.00500000000002</v>
      </c>
      <c r="B842">
        <v>120</v>
      </c>
      <c r="C842">
        <v>120</v>
      </c>
    </row>
    <row r="843" spans="1:3">
      <c r="A843">
        <v>75.040000000000006</v>
      </c>
      <c r="B843">
        <v>64.8</v>
      </c>
      <c r="C843">
        <v>64.8</v>
      </c>
    </row>
    <row r="844" spans="1:3">
      <c r="A844">
        <v>120</v>
      </c>
      <c r="B844">
        <v>108.9</v>
      </c>
      <c r="C844">
        <v>108.9</v>
      </c>
    </row>
    <row r="845" spans="1:3">
      <c r="A845">
        <v>64.8</v>
      </c>
      <c r="B845">
        <v>66.599999999999994</v>
      </c>
      <c r="C845">
        <v>66.599999999999994</v>
      </c>
    </row>
    <row r="846" spans="1:3">
      <c r="A846">
        <v>108.9</v>
      </c>
      <c r="B846">
        <v>78</v>
      </c>
      <c r="C846">
        <v>78</v>
      </c>
    </row>
    <row r="847" spans="1:3">
      <c r="A847">
        <v>66.599999999999994</v>
      </c>
      <c r="B847">
        <v>123.42</v>
      </c>
      <c r="C847">
        <v>123.42</v>
      </c>
    </row>
    <row r="848" spans="1:3">
      <c r="A848">
        <v>78</v>
      </c>
      <c r="B848">
        <v>57.599999999999994</v>
      </c>
      <c r="C848">
        <v>57.599999999999994</v>
      </c>
    </row>
    <row r="849" spans="1:3">
      <c r="A849">
        <v>123.42</v>
      </c>
      <c r="B849">
        <v>621.16000000000008</v>
      </c>
      <c r="C849">
        <v>621.16000000000008</v>
      </c>
    </row>
    <row r="850" spans="1:3">
      <c r="A850">
        <v>57.599999999999994</v>
      </c>
      <c r="B850">
        <v>54</v>
      </c>
      <c r="C850">
        <v>54</v>
      </c>
    </row>
    <row r="851" spans="1:3">
      <c r="A851">
        <v>621.16000000000008</v>
      </c>
      <c r="B851">
        <v>273</v>
      </c>
      <c r="C851">
        <v>273</v>
      </c>
    </row>
    <row r="852" spans="1:3">
      <c r="A852">
        <v>54</v>
      </c>
      <c r="B852">
        <v>203</v>
      </c>
      <c r="C852">
        <v>203</v>
      </c>
    </row>
    <row r="853" spans="1:3">
      <c r="A853">
        <v>273</v>
      </c>
      <c r="B853">
        <v>79.5</v>
      </c>
      <c r="C853">
        <v>79.5</v>
      </c>
    </row>
    <row r="854" spans="1:3">
      <c r="A854">
        <v>203</v>
      </c>
      <c r="B854">
        <v>15.6</v>
      </c>
      <c r="C854">
        <v>15.6</v>
      </c>
    </row>
    <row r="855" spans="1:3">
      <c r="A855">
        <v>79.5</v>
      </c>
      <c r="B855">
        <v>20.8</v>
      </c>
      <c r="C855">
        <v>20.8</v>
      </c>
    </row>
    <row r="856" spans="1:3">
      <c r="A856">
        <v>15.6</v>
      </c>
      <c r="B856">
        <v>117</v>
      </c>
      <c r="C856">
        <v>117</v>
      </c>
    </row>
    <row r="857" spans="1:3">
      <c r="A857">
        <v>20.8</v>
      </c>
      <c r="B857">
        <v>250.12</v>
      </c>
      <c r="C857">
        <v>250.12</v>
      </c>
    </row>
    <row r="858" spans="1:3">
      <c r="A858">
        <v>117</v>
      </c>
      <c r="B858">
        <v>70.349999999999994</v>
      </c>
      <c r="C858">
        <v>70.349999999999994</v>
      </c>
    </row>
    <row r="859" spans="1:3">
      <c r="A859">
        <v>250.12</v>
      </c>
      <c r="B859">
        <v>77.399999999999991</v>
      </c>
      <c r="C859">
        <v>77.399999999999991</v>
      </c>
    </row>
    <row r="860" spans="1:3">
      <c r="A860">
        <v>70.349999999999994</v>
      </c>
      <c r="B860">
        <v>50.35</v>
      </c>
      <c r="C860">
        <v>50.35</v>
      </c>
    </row>
    <row r="861" spans="1:3">
      <c r="A861">
        <v>77.399999999999991</v>
      </c>
      <c r="B861">
        <v>318.63</v>
      </c>
      <c r="C861">
        <v>318.63</v>
      </c>
    </row>
    <row r="862" spans="1:3">
      <c r="A862">
        <v>50.35</v>
      </c>
      <c r="B862">
        <v>54</v>
      </c>
      <c r="C862">
        <v>54</v>
      </c>
    </row>
    <row r="863" spans="1:3">
      <c r="A863">
        <v>318.63</v>
      </c>
      <c r="B863">
        <v>58.320000000000007</v>
      </c>
      <c r="C863">
        <v>58.320000000000007</v>
      </c>
    </row>
    <row r="864" spans="1:3">
      <c r="A864">
        <v>54</v>
      </c>
      <c r="B864">
        <v>67.86</v>
      </c>
      <c r="C864">
        <v>67.86</v>
      </c>
    </row>
    <row r="865" spans="1:3">
      <c r="A865">
        <v>58.320000000000007</v>
      </c>
      <c r="B865">
        <v>90</v>
      </c>
      <c r="C865">
        <v>90</v>
      </c>
    </row>
    <row r="866" spans="1:3">
      <c r="A866">
        <v>67.86</v>
      </c>
      <c r="B866">
        <v>82.224999999999994</v>
      </c>
      <c r="C866">
        <v>82.224999999999994</v>
      </c>
    </row>
    <row r="867" spans="1:3">
      <c r="A867">
        <v>90</v>
      </c>
      <c r="B867">
        <v>81</v>
      </c>
      <c r="C867">
        <v>81</v>
      </c>
    </row>
    <row r="868" spans="1:3">
      <c r="A868">
        <v>82.224999999999994</v>
      </c>
      <c r="B868">
        <v>62.4</v>
      </c>
      <c r="C868">
        <v>62.4</v>
      </c>
    </row>
    <row r="869" spans="1:3">
      <c r="A869">
        <v>81</v>
      </c>
      <c r="B869">
        <v>121</v>
      </c>
      <c r="C869">
        <v>121</v>
      </c>
    </row>
    <row r="870" spans="1:3">
      <c r="A870">
        <v>62.4</v>
      </c>
      <c r="B870">
        <v>75</v>
      </c>
      <c r="C870">
        <v>75</v>
      </c>
    </row>
    <row r="871" spans="1:3">
      <c r="A871">
        <v>121</v>
      </c>
      <c r="B871">
        <v>76.16</v>
      </c>
      <c r="C871">
        <v>76.16</v>
      </c>
    </row>
    <row r="872" spans="1:3">
      <c r="A872">
        <v>75</v>
      </c>
      <c r="B872">
        <v>18.72</v>
      </c>
      <c r="C872">
        <v>18.72</v>
      </c>
    </row>
    <row r="873" spans="1:3">
      <c r="A873">
        <v>76.16</v>
      </c>
      <c r="B873">
        <v>423.36</v>
      </c>
      <c r="C873">
        <v>423.36</v>
      </c>
    </row>
    <row r="874" spans="1:3">
      <c r="A874">
        <v>18.72</v>
      </c>
      <c r="B874">
        <v>50.4</v>
      </c>
      <c r="C874">
        <v>50.4</v>
      </c>
    </row>
    <row r="875" spans="1:3">
      <c r="A875">
        <v>423.36</v>
      </c>
      <c r="B875">
        <v>53.46</v>
      </c>
      <c r="C875">
        <v>53.46</v>
      </c>
    </row>
    <row r="876" spans="1:3">
      <c r="A876">
        <v>50.4</v>
      </c>
      <c r="B876">
        <v>56.550000000000004</v>
      </c>
      <c r="C876">
        <v>56.550000000000004</v>
      </c>
    </row>
    <row r="877" spans="1:3">
      <c r="A877">
        <v>53.46</v>
      </c>
      <c r="B877">
        <v>95.16</v>
      </c>
      <c r="C877">
        <v>95.16</v>
      </c>
    </row>
    <row r="878" spans="1:3">
      <c r="A878">
        <v>56.550000000000004</v>
      </c>
      <c r="B878">
        <v>69.7</v>
      </c>
      <c r="C878">
        <v>69.7</v>
      </c>
    </row>
    <row r="879" spans="1:3">
      <c r="A879">
        <v>95.16</v>
      </c>
      <c r="B879">
        <v>198.4</v>
      </c>
      <c r="C879">
        <v>198.4</v>
      </c>
    </row>
    <row r="880" spans="1:3">
      <c r="A880">
        <v>69.7</v>
      </c>
      <c r="B880">
        <v>81</v>
      </c>
      <c r="C880">
        <v>81</v>
      </c>
    </row>
    <row r="881" spans="1:3">
      <c r="A881">
        <v>198.4</v>
      </c>
      <c r="B881">
        <v>53.46</v>
      </c>
      <c r="C881">
        <v>53.46</v>
      </c>
    </row>
    <row r="882" spans="1:3">
      <c r="A882">
        <v>81</v>
      </c>
      <c r="B882">
        <v>70</v>
      </c>
      <c r="C882">
        <v>70</v>
      </c>
    </row>
    <row r="883" spans="1:3">
      <c r="A883">
        <v>53.46</v>
      </c>
      <c r="B883">
        <v>69.7</v>
      </c>
      <c r="C883">
        <v>69.7</v>
      </c>
    </row>
    <row r="884" spans="1:3">
      <c r="A884">
        <v>70</v>
      </c>
      <c r="B884">
        <v>71.3</v>
      </c>
      <c r="C884">
        <v>71.3</v>
      </c>
    </row>
    <row r="885" spans="1:3">
      <c r="A885">
        <v>69.7</v>
      </c>
      <c r="B885">
        <v>72.8</v>
      </c>
      <c r="C885">
        <v>72.8</v>
      </c>
    </row>
    <row r="886" spans="1:3">
      <c r="A886">
        <v>71.3</v>
      </c>
      <c r="B886">
        <v>203</v>
      </c>
      <c r="C886">
        <v>203</v>
      </c>
    </row>
    <row r="887" spans="1:3">
      <c r="A887">
        <v>72.8</v>
      </c>
      <c r="B887">
        <v>100.44</v>
      </c>
      <c r="C887">
        <v>100.44</v>
      </c>
    </row>
    <row r="888" spans="1:3">
      <c r="A888">
        <v>203</v>
      </c>
      <c r="B888">
        <v>26</v>
      </c>
      <c r="C888">
        <v>26</v>
      </c>
    </row>
    <row r="889" spans="1:3">
      <c r="A889">
        <v>100.44</v>
      </c>
      <c r="B889">
        <v>29.150000000000002</v>
      </c>
      <c r="C889">
        <v>29.150000000000002</v>
      </c>
    </row>
    <row r="890" spans="1:3">
      <c r="A890">
        <v>26</v>
      </c>
      <c r="B890">
        <v>84.16</v>
      </c>
      <c r="C890">
        <v>84.16</v>
      </c>
    </row>
    <row r="891" spans="1:3">
      <c r="A891">
        <v>29.150000000000002</v>
      </c>
      <c r="B891">
        <v>66.825000000000003</v>
      </c>
      <c r="C891">
        <v>66.825000000000003</v>
      </c>
    </row>
    <row r="892" spans="1:3">
      <c r="A892">
        <v>84.16</v>
      </c>
      <c r="B892">
        <v>124.80000000000001</v>
      </c>
      <c r="C892">
        <v>124.80000000000001</v>
      </c>
    </row>
    <row r="893" spans="1:3">
      <c r="A893">
        <v>66.825000000000003</v>
      </c>
      <c r="B893">
        <v>52.894999999999996</v>
      </c>
      <c r="C893">
        <v>52.894999999999996</v>
      </c>
    </row>
    <row r="894" spans="1:3">
      <c r="A894">
        <v>124.80000000000001</v>
      </c>
      <c r="B894">
        <v>38.4</v>
      </c>
      <c r="C894">
        <v>38.4</v>
      </c>
    </row>
    <row r="895" spans="1:3">
      <c r="A895">
        <v>52.894999999999996</v>
      </c>
      <c r="B895">
        <v>56.7</v>
      </c>
      <c r="C895">
        <v>56.7</v>
      </c>
    </row>
    <row r="896" spans="1:3">
      <c r="A896">
        <v>38.4</v>
      </c>
      <c r="B896">
        <v>51.84</v>
      </c>
      <c r="C896">
        <v>51.84</v>
      </c>
    </row>
    <row r="897" spans="1:3">
      <c r="A897">
        <v>56.7</v>
      </c>
      <c r="B897">
        <v>56.7</v>
      </c>
      <c r="C897">
        <v>56.7</v>
      </c>
    </row>
    <row r="898" spans="1:3">
      <c r="A898">
        <v>51.84</v>
      </c>
      <c r="B898">
        <v>65</v>
      </c>
      <c r="C898">
        <v>65</v>
      </c>
    </row>
    <row r="899" spans="1:3">
      <c r="A899">
        <v>56.7</v>
      </c>
      <c r="B899">
        <v>27.04</v>
      </c>
      <c r="C899">
        <v>27.04</v>
      </c>
    </row>
    <row r="900" spans="1:3">
      <c r="A900">
        <v>65</v>
      </c>
      <c r="B900">
        <v>67.8</v>
      </c>
      <c r="C900">
        <v>67.8</v>
      </c>
    </row>
    <row r="901" spans="1:3">
      <c r="A901">
        <v>27.04</v>
      </c>
      <c r="B901">
        <v>211.20000000000002</v>
      </c>
      <c r="C901">
        <v>211.20000000000002</v>
      </c>
    </row>
    <row r="902" spans="1:3">
      <c r="A902">
        <v>67.8</v>
      </c>
      <c r="B902">
        <v>250.1</v>
      </c>
      <c r="C902">
        <v>250.1</v>
      </c>
    </row>
    <row r="903" spans="1:3">
      <c r="A903">
        <v>3120</v>
      </c>
      <c r="B903">
        <v>130</v>
      </c>
      <c r="C903">
        <v>130</v>
      </c>
    </row>
    <row r="904" spans="1:3">
      <c r="A904">
        <v>211.20000000000002</v>
      </c>
      <c r="B904">
        <v>69</v>
      </c>
      <c r="C904">
        <v>69</v>
      </c>
    </row>
    <row r="905" spans="1:3">
      <c r="A905">
        <v>250.1</v>
      </c>
      <c r="B905">
        <v>66</v>
      </c>
      <c r="C905">
        <v>66</v>
      </c>
    </row>
    <row r="906" spans="1:3">
      <c r="A906">
        <v>130</v>
      </c>
      <c r="B906">
        <v>77.050000000000011</v>
      </c>
      <c r="C906">
        <v>77.050000000000011</v>
      </c>
    </row>
    <row r="907" spans="1:3">
      <c r="A907">
        <v>69</v>
      </c>
      <c r="B907">
        <v>235.50500000000002</v>
      </c>
      <c r="C907">
        <v>235.50500000000002</v>
      </c>
    </row>
    <row r="908" spans="1:3">
      <c r="A908">
        <v>66</v>
      </c>
      <c r="B908">
        <v>139.88</v>
      </c>
      <c r="C908">
        <v>139.88</v>
      </c>
    </row>
    <row r="909" spans="1:3">
      <c r="A909">
        <v>77.050000000000011</v>
      </c>
      <c r="B909">
        <v>37.96</v>
      </c>
      <c r="C909">
        <v>37.96</v>
      </c>
    </row>
    <row r="910" spans="1:3">
      <c r="A910">
        <v>235.50500000000002</v>
      </c>
      <c r="B910">
        <v>613</v>
      </c>
      <c r="C910">
        <v>613</v>
      </c>
    </row>
    <row r="911" spans="1:3">
      <c r="A911">
        <v>139.88</v>
      </c>
      <c r="B911">
        <v>131.30000000000001</v>
      </c>
      <c r="C911">
        <v>131.30000000000001</v>
      </c>
    </row>
    <row r="912" spans="1:3">
      <c r="A912">
        <v>37.96</v>
      </c>
      <c r="B912">
        <v>132</v>
      </c>
      <c r="C912">
        <v>132</v>
      </c>
    </row>
    <row r="913" spans="1:3">
      <c r="A913">
        <v>613</v>
      </c>
      <c r="B913">
        <v>398.25</v>
      </c>
      <c r="C913">
        <v>398.25</v>
      </c>
    </row>
    <row r="914" spans="1:3">
      <c r="A914">
        <v>131.30000000000001</v>
      </c>
      <c r="B914">
        <v>72</v>
      </c>
      <c r="C914">
        <v>72</v>
      </c>
    </row>
    <row r="915" spans="1:3">
      <c r="A915">
        <v>132</v>
      </c>
      <c r="B915">
        <v>42</v>
      </c>
      <c r="C915">
        <v>42</v>
      </c>
    </row>
    <row r="916" spans="1:3">
      <c r="A916">
        <v>398.25</v>
      </c>
      <c r="B916">
        <v>19.5</v>
      </c>
      <c r="C916">
        <v>19.5</v>
      </c>
    </row>
    <row r="917" spans="1:3">
      <c r="A917">
        <v>72</v>
      </c>
      <c r="B917">
        <v>35</v>
      </c>
      <c r="C917">
        <v>35</v>
      </c>
    </row>
    <row r="918" spans="1:3">
      <c r="A918">
        <v>42</v>
      </c>
      <c r="B918">
        <v>81.900000000000006</v>
      </c>
      <c r="C918">
        <v>81.900000000000006</v>
      </c>
    </row>
    <row r="919" spans="1:3">
      <c r="A919">
        <v>19.5</v>
      </c>
      <c r="B919">
        <v>49.199999999999996</v>
      </c>
      <c r="C919">
        <v>49.199999999999996</v>
      </c>
    </row>
    <row r="920" spans="1:3">
      <c r="A920">
        <v>35</v>
      </c>
      <c r="B920">
        <v>42</v>
      </c>
      <c r="C920">
        <v>42</v>
      </c>
    </row>
    <row r="921" spans="1:3">
      <c r="A921">
        <v>81.900000000000006</v>
      </c>
      <c r="B921">
        <v>81.600000000000009</v>
      </c>
      <c r="C921">
        <v>81.600000000000009</v>
      </c>
    </row>
    <row r="922" spans="1:3">
      <c r="A922">
        <v>49.199999999999996</v>
      </c>
      <c r="B922">
        <v>23.92</v>
      </c>
      <c r="C922">
        <v>23.92</v>
      </c>
    </row>
    <row r="923" spans="1:3">
      <c r="A923">
        <v>42</v>
      </c>
      <c r="B923">
        <v>75.599999999999994</v>
      </c>
      <c r="C923">
        <v>75.599999999999994</v>
      </c>
    </row>
    <row r="924" spans="1:3">
      <c r="A924">
        <v>81.600000000000009</v>
      </c>
      <c r="B924">
        <v>75.44</v>
      </c>
      <c r="C924">
        <v>75.44</v>
      </c>
    </row>
    <row r="925" spans="1:3">
      <c r="A925">
        <v>23.92</v>
      </c>
      <c r="B925">
        <v>74.100000000000009</v>
      </c>
      <c r="C925">
        <v>74.100000000000009</v>
      </c>
    </row>
    <row r="926" spans="1:3">
      <c r="A926">
        <v>75.599999999999994</v>
      </c>
      <c r="B926">
        <v>43.16</v>
      </c>
      <c r="C926">
        <v>43.16</v>
      </c>
    </row>
    <row r="927" spans="1:3">
      <c r="A927">
        <v>75.44</v>
      </c>
      <c r="B927">
        <v>15.12</v>
      </c>
      <c r="C927">
        <v>15.12</v>
      </c>
    </row>
    <row r="928" spans="1:3">
      <c r="A928">
        <v>74.100000000000009</v>
      </c>
      <c r="B928">
        <v>110.39999999999999</v>
      </c>
      <c r="C928">
        <v>110.39999999999999</v>
      </c>
    </row>
    <row r="929" spans="1:3">
      <c r="A929">
        <v>43.16</v>
      </c>
      <c r="B929">
        <v>58.125</v>
      </c>
      <c r="C929">
        <v>58.125</v>
      </c>
    </row>
    <row r="930" spans="1:3">
      <c r="A930">
        <v>15.12</v>
      </c>
      <c r="B930">
        <v>82</v>
      </c>
      <c r="C930">
        <v>82</v>
      </c>
    </row>
    <row r="931" spans="1:3">
      <c r="A931">
        <v>110.39999999999999</v>
      </c>
      <c r="B931">
        <v>66.78</v>
      </c>
      <c r="C931">
        <v>66.78</v>
      </c>
    </row>
    <row r="932" spans="1:3">
      <c r="A932">
        <v>58.125</v>
      </c>
      <c r="B932">
        <v>80.040000000000006</v>
      </c>
      <c r="C932">
        <v>80.040000000000006</v>
      </c>
    </row>
    <row r="933" spans="1:3">
      <c r="A933">
        <v>82</v>
      </c>
      <c r="B933">
        <v>74.7</v>
      </c>
      <c r="C933">
        <v>74.7</v>
      </c>
    </row>
    <row r="934" spans="1:3">
      <c r="A934">
        <v>66.78</v>
      </c>
      <c r="B934">
        <v>74.954999999999998</v>
      </c>
      <c r="C934">
        <v>74.954999999999998</v>
      </c>
    </row>
    <row r="935" spans="1:3">
      <c r="A935">
        <v>80.040000000000006</v>
      </c>
      <c r="B935">
        <v>74.52</v>
      </c>
      <c r="C935">
        <v>74.52</v>
      </c>
    </row>
    <row r="936" spans="1:3">
      <c r="A936">
        <v>74.7</v>
      </c>
      <c r="B936">
        <v>69.824999999999989</v>
      </c>
      <c r="C936">
        <v>69.824999999999989</v>
      </c>
    </row>
    <row r="937" spans="1:3">
      <c r="A937">
        <v>74.954999999999998</v>
      </c>
      <c r="B937">
        <v>77.899999999999991</v>
      </c>
      <c r="C937">
        <v>77.899999999999991</v>
      </c>
    </row>
    <row r="938" spans="1:3">
      <c r="A938">
        <v>74.52</v>
      </c>
      <c r="B938">
        <v>77.899999999999991</v>
      </c>
      <c r="C938">
        <v>77.899999999999991</v>
      </c>
    </row>
    <row r="939" spans="1:3">
      <c r="A939">
        <v>69.824999999999989</v>
      </c>
      <c r="B939">
        <v>75.599999999999994</v>
      </c>
      <c r="C939">
        <v>75.599999999999994</v>
      </c>
    </row>
    <row r="940" spans="1:3">
      <c r="A940">
        <v>77.899999999999991</v>
      </c>
      <c r="B940">
        <v>77.899999999999991</v>
      </c>
      <c r="C940">
        <v>77.899999999999991</v>
      </c>
    </row>
    <row r="941" spans="1:3">
      <c r="A941">
        <v>77.899999999999991</v>
      </c>
      <c r="B941">
        <v>75.599999999999994</v>
      </c>
      <c r="C941">
        <v>75.599999999999994</v>
      </c>
    </row>
    <row r="942" spans="1:3">
      <c r="A942">
        <v>75.599999999999994</v>
      </c>
      <c r="B942">
        <v>78.2</v>
      </c>
      <c r="C942">
        <v>78.2</v>
      </c>
    </row>
    <row r="943" spans="1:3">
      <c r="A943">
        <v>77.899999999999991</v>
      </c>
      <c r="B943">
        <v>51.48</v>
      </c>
      <c r="C943">
        <v>51.48</v>
      </c>
    </row>
    <row r="944" spans="1:3">
      <c r="A944">
        <v>75.599999999999994</v>
      </c>
      <c r="B944">
        <v>75.399999999999991</v>
      </c>
      <c r="C944">
        <v>75.399999999999991</v>
      </c>
    </row>
    <row r="945" spans="1:3">
      <c r="A945">
        <v>78.2</v>
      </c>
      <c r="B945">
        <v>77.08</v>
      </c>
      <c r="C945">
        <v>77.08</v>
      </c>
    </row>
    <row r="946" spans="1:3">
      <c r="A946">
        <v>51.48</v>
      </c>
      <c r="B946">
        <v>78.2</v>
      </c>
      <c r="C946">
        <v>78.2</v>
      </c>
    </row>
    <row r="947" spans="1:3">
      <c r="A947">
        <v>75.399999999999991</v>
      </c>
      <c r="B947">
        <v>85</v>
      </c>
      <c r="C947">
        <v>85</v>
      </c>
    </row>
    <row r="948" spans="1:3">
      <c r="A948">
        <v>77.08</v>
      </c>
      <c r="B948">
        <v>53.56</v>
      </c>
      <c r="C948">
        <v>53.56</v>
      </c>
    </row>
    <row r="949" spans="1:3">
      <c r="A949">
        <v>78.2</v>
      </c>
      <c r="B949">
        <v>72.5</v>
      </c>
      <c r="C949">
        <v>72.5</v>
      </c>
    </row>
    <row r="950" spans="1:3">
      <c r="A950">
        <v>85</v>
      </c>
      <c r="B950">
        <v>18.36</v>
      </c>
      <c r="C950">
        <v>18.36</v>
      </c>
    </row>
    <row r="951" spans="1:3">
      <c r="A951">
        <v>53.56</v>
      </c>
      <c r="B951">
        <v>77.899999999999991</v>
      </c>
      <c r="C951">
        <v>77.899999999999991</v>
      </c>
    </row>
    <row r="952" spans="1:3">
      <c r="A952">
        <v>72.5</v>
      </c>
      <c r="B952">
        <v>89.399999999999991</v>
      </c>
      <c r="C952">
        <v>89.399999999999991</v>
      </c>
    </row>
    <row r="953" spans="1:3">
      <c r="A953">
        <v>18.36</v>
      </c>
      <c r="B953">
        <v>75.524999999999991</v>
      </c>
      <c r="C953">
        <v>75.524999999999991</v>
      </c>
    </row>
    <row r="954" spans="1:3">
      <c r="A954">
        <v>77.899999999999991</v>
      </c>
      <c r="B954">
        <v>75.48</v>
      </c>
      <c r="C954">
        <v>75.48</v>
      </c>
    </row>
    <row r="955" spans="1:3">
      <c r="A955">
        <v>89.399999999999991</v>
      </c>
      <c r="B955">
        <v>75.48</v>
      </c>
      <c r="C955">
        <v>75.48</v>
      </c>
    </row>
    <row r="956" spans="1:3">
      <c r="A956">
        <v>75.524999999999991</v>
      </c>
      <c r="B956">
        <v>74.88</v>
      </c>
      <c r="C956">
        <v>74.88</v>
      </c>
    </row>
    <row r="957" spans="1:3">
      <c r="A957">
        <v>75.48</v>
      </c>
      <c r="B957">
        <v>74.954999999999998</v>
      </c>
      <c r="C957">
        <v>74.954999999999998</v>
      </c>
    </row>
    <row r="958" spans="1:3">
      <c r="A958">
        <v>75.48</v>
      </c>
      <c r="B958">
        <v>75.48</v>
      </c>
      <c r="C958">
        <v>75.48</v>
      </c>
    </row>
    <row r="959" spans="1:3">
      <c r="A959">
        <v>74.88</v>
      </c>
      <c r="B959">
        <v>79.8</v>
      </c>
      <c r="C959">
        <v>79.8</v>
      </c>
    </row>
    <row r="960" spans="1:3">
      <c r="A960">
        <v>74.954999999999998</v>
      </c>
      <c r="B960">
        <v>75.599999999999994</v>
      </c>
      <c r="C960">
        <v>75.599999999999994</v>
      </c>
    </row>
    <row r="961" spans="1:3">
      <c r="A961">
        <v>75.48</v>
      </c>
      <c r="B961">
        <v>75.599999999999994</v>
      </c>
      <c r="C961">
        <v>75.599999999999994</v>
      </c>
    </row>
    <row r="962" spans="1:3">
      <c r="A962">
        <v>79.8</v>
      </c>
      <c r="B962">
        <v>75.599999999999994</v>
      </c>
      <c r="C962">
        <v>75.599999999999994</v>
      </c>
    </row>
    <row r="963" spans="1:3">
      <c r="A963">
        <v>75.599999999999994</v>
      </c>
      <c r="B963">
        <v>76.38</v>
      </c>
      <c r="C963">
        <v>76.38</v>
      </c>
    </row>
    <row r="964" spans="1:3">
      <c r="A964">
        <v>75.599999999999994</v>
      </c>
      <c r="B964">
        <v>61.199999999999996</v>
      </c>
      <c r="C964">
        <v>61.199999999999996</v>
      </c>
    </row>
    <row r="965" spans="1:3">
      <c r="A965">
        <v>75.599999999999994</v>
      </c>
      <c r="B965">
        <v>94.72</v>
      </c>
      <c r="C965">
        <v>94.72</v>
      </c>
    </row>
    <row r="966" spans="1:3">
      <c r="A966">
        <v>76.38</v>
      </c>
      <c r="B966">
        <v>29</v>
      </c>
      <c r="C966">
        <v>29</v>
      </c>
    </row>
    <row r="967" spans="1:3">
      <c r="A967">
        <v>61.199999999999996</v>
      </c>
      <c r="B967">
        <v>88.559999999999988</v>
      </c>
      <c r="C967">
        <v>88.559999999999988</v>
      </c>
    </row>
    <row r="968" spans="1:3">
      <c r="A968">
        <v>94.72</v>
      </c>
      <c r="B968">
        <v>77.899999999999991</v>
      </c>
      <c r="C968">
        <v>77.899999999999991</v>
      </c>
    </row>
    <row r="969" spans="1:3">
      <c r="A969">
        <v>29</v>
      </c>
      <c r="B969">
        <v>75</v>
      </c>
      <c r="C969">
        <v>75</v>
      </c>
    </row>
    <row r="970" spans="1:3">
      <c r="A970">
        <v>88.559999999999988</v>
      </c>
      <c r="B970">
        <v>80.040000000000006</v>
      </c>
      <c r="C970">
        <v>80.040000000000006</v>
      </c>
    </row>
    <row r="971" spans="1:3">
      <c r="A971">
        <v>77.899999999999991</v>
      </c>
      <c r="B971">
        <v>85</v>
      </c>
      <c r="C971">
        <v>85</v>
      </c>
    </row>
    <row r="972" spans="1:3">
      <c r="A972">
        <v>75</v>
      </c>
      <c r="B972">
        <v>64.5</v>
      </c>
      <c r="C972">
        <v>64.5</v>
      </c>
    </row>
    <row r="973" spans="1:3">
      <c r="A973">
        <v>80.040000000000006</v>
      </c>
      <c r="B973">
        <v>85</v>
      </c>
      <c r="C973">
        <v>85</v>
      </c>
    </row>
    <row r="974" spans="1:3">
      <c r="A974">
        <v>85</v>
      </c>
      <c r="B974">
        <v>68</v>
      </c>
      <c r="C974">
        <v>68</v>
      </c>
    </row>
    <row r="975" spans="1:3">
      <c r="A975">
        <v>64.5</v>
      </c>
      <c r="B975">
        <v>1298</v>
      </c>
      <c r="C975">
        <v>1298</v>
      </c>
    </row>
    <row r="976" spans="1:3">
      <c r="A976">
        <v>85</v>
      </c>
      <c r="B976">
        <v>553.19999999999993</v>
      </c>
      <c r="C976">
        <v>553.19999999999993</v>
      </c>
    </row>
    <row r="977" spans="1:3">
      <c r="A977">
        <v>68</v>
      </c>
      <c r="B977">
        <v>67.405000000000001</v>
      </c>
      <c r="C977">
        <v>67.405000000000001</v>
      </c>
    </row>
    <row r="978" spans="1:3">
      <c r="A978">
        <v>2712</v>
      </c>
      <c r="B978">
        <v>20</v>
      </c>
      <c r="C978">
        <v>20</v>
      </c>
    </row>
    <row r="979" spans="1:3">
      <c r="A979">
        <v>1298</v>
      </c>
      <c r="B979">
        <v>29.12</v>
      </c>
      <c r="C979">
        <v>29.12</v>
      </c>
    </row>
    <row r="980" spans="1:3">
      <c r="A980">
        <v>553.19999999999993</v>
      </c>
      <c r="B980">
        <v>189.6</v>
      </c>
      <c r="C980">
        <v>189.6</v>
      </c>
    </row>
    <row r="981" spans="1:3">
      <c r="A981">
        <v>67.405000000000001</v>
      </c>
      <c r="B981">
        <v>236.94</v>
      </c>
      <c r="C981">
        <v>236.94</v>
      </c>
    </row>
    <row r="982" spans="1:3">
      <c r="A982">
        <v>20</v>
      </c>
      <c r="B982">
        <v>132</v>
      </c>
      <c r="C982">
        <v>132</v>
      </c>
    </row>
    <row r="983" spans="1:3">
      <c r="A983">
        <v>29.12</v>
      </c>
      <c r="B983">
        <v>67.5</v>
      </c>
      <c r="C983">
        <v>67.5</v>
      </c>
    </row>
    <row r="984" spans="1:3">
      <c r="A984">
        <v>189.6</v>
      </c>
      <c r="B984">
        <v>67.5</v>
      </c>
      <c r="C984">
        <v>67.5</v>
      </c>
    </row>
    <row r="985" spans="1:3">
      <c r="A985">
        <v>236.94</v>
      </c>
      <c r="B985">
        <v>67.5</v>
      </c>
      <c r="C985">
        <v>67.5</v>
      </c>
    </row>
    <row r="986" spans="1:3">
      <c r="A986">
        <v>132</v>
      </c>
      <c r="B986">
        <v>204.375</v>
      </c>
      <c r="C986">
        <v>204.375</v>
      </c>
    </row>
    <row r="987" spans="1:3">
      <c r="A987">
        <v>67.5</v>
      </c>
      <c r="B987">
        <v>179</v>
      </c>
      <c r="C987">
        <v>179</v>
      </c>
    </row>
    <row r="988" spans="1:3">
      <c r="A988">
        <v>67.5</v>
      </c>
      <c r="B988">
        <v>63</v>
      </c>
      <c r="C988">
        <v>63</v>
      </c>
    </row>
    <row r="989" spans="1:3">
      <c r="A989">
        <v>67.5</v>
      </c>
      <c r="B989">
        <v>44.279999999999994</v>
      </c>
      <c r="C989">
        <v>44.279999999999994</v>
      </c>
    </row>
    <row r="990" spans="1:3">
      <c r="A990">
        <v>204.375</v>
      </c>
      <c r="B990">
        <v>45.6</v>
      </c>
      <c r="C990">
        <v>45.6</v>
      </c>
    </row>
    <row r="991" spans="1:3">
      <c r="A991">
        <v>179</v>
      </c>
      <c r="B991">
        <v>188</v>
      </c>
      <c r="C991">
        <v>188</v>
      </c>
    </row>
    <row r="992" spans="1:3">
      <c r="A992">
        <v>63</v>
      </c>
      <c r="B992">
        <v>187.5</v>
      </c>
      <c r="C992">
        <v>187.5</v>
      </c>
    </row>
    <row r="993" spans="1:3">
      <c r="A993">
        <v>44.279999999999994</v>
      </c>
      <c r="B993">
        <v>67.239999999999995</v>
      </c>
      <c r="C993">
        <v>67.239999999999995</v>
      </c>
    </row>
    <row r="994" spans="1:3">
      <c r="A994">
        <v>45.6</v>
      </c>
      <c r="B994">
        <v>39.75</v>
      </c>
      <c r="C994">
        <v>39.75</v>
      </c>
    </row>
    <row r="995" spans="1:3">
      <c r="A995">
        <v>188</v>
      </c>
      <c r="B995">
        <v>67.2</v>
      </c>
      <c r="C995">
        <v>67.2</v>
      </c>
    </row>
    <row r="996" spans="1:3">
      <c r="A996">
        <v>187.5</v>
      </c>
      <c r="B996">
        <v>245.76</v>
      </c>
      <c r="C996">
        <v>245.76</v>
      </c>
    </row>
    <row r="997" spans="1:3">
      <c r="A997">
        <v>67.239999999999995</v>
      </c>
      <c r="B997">
        <v>58</v>
      </c>
      <c r="C997">
        <v>58</v>
      </c>
    </row>
    <row r="998" spans="1:3">
      <c r="A998">
        <v>39.75</v>
      </c>
      <c r="B998">
        <v>67</v>
      </c>
      <c r="C998">
        <v>67</v>
      </c>
    </row>
    <row r="999" spans="1:3">
      <c r="A999">
        <v>67.2</v>
      </c>
      <c r="B999">
        <v>70.2</v>
      </c>
      <c r="C999">
        <v>70.2</v>
      </c>
    </row>
    <row r="1000" spans="1:3">
      <c r="A1000">
        <v>245.76</v>
      </c>
      <c r="B1000">
        <v>70</v>
      </c>
      <c r="C1000">
        <v>70</v>
      </c>
    </row>
    <row r="1001" spans="1:3">
      <c r="A1001">
        <v>58</v>
      </c>
      <c r="B1001">
        <v>34</v>
      </c>
      <c r="C1001">
        <v>34</v>
      </c>
    </row>
    <row r="1002" spans="1:3">
      <c r="A1002">
        <v>67</v>
      </c>
      <c r="B1002">
        <v>63.8</v>
      </c>
      <c r="C1002">
        <v>63.8</v>
      </c>
    </row>
    <row r="1003" spans="1:3">
      <c r="A1003">
        <v>70.2</v>
      </c>
      <c r="B1003">
        <v>75</v>
      </c>
      <c r="C1003">
        <v>75</v>
      </c>
    </row>
    <row r="1004" spans="1:3">
      <c r="A1004">
        <v>70</v>
      </c>
      <c r="B1004">
        <v>68.75</v>
      </c>
      <c r="C1004">
        <v>68.75</v>
      </c>
    </row>
    <row r="1005" spans="1:3">
      <c r="A1005">
        <v>34</v>
      </c>
      <c r="B1005">
        <v>82.9</v>
      </c>
      <c r="C1005">
        <v>82.9</v>
      </c>
    </row>
    <row r="1006" spans="1:3">
      <c r="A1006">
        <v>63.8</v>
      </c>
      <c r="B1006">
        <v>131</v>
      </c>
      <c r="C1006">
        <v>131</v>
      </c>
    </row>
    <row r="1007" spans="1:3">
      <c r="A1007">
        <v>75</v>
      </c>
      <c r="B1007">
        <v>21.84</v>
      </c>
      <c r="C1007">
        <v>21.84</v>
      </c>
    </row>
    <row r="1008" spans="1:3">
      <c r="A1008">
        <v>68.75</v>
      </c>
      <c r="B1008">
        <v>34.830000000000005</v>
      </c>
      <c r="C1008">
        <v>34.830000000000005</v>
      </c>
    </row>
    <row r="1009" spans="1:3">
      <c r="A1009">
        <v>82.9</v>
      </c>
      <c r="B1009">
        <v>77.77</v>
      </c>
      <c r="C1009">
        <v>77.77</v>
      </c>
    </row>
    <row r="1010" spans="1:3">
      <c r="A1010">
        <v>131</v>
      </c>
      <c r="B1010">
        <v>149.04</v>
      </c>
      <c r="C1010">
        <v>149.04</v>
      </c>
    </row>
    <row r="1011" spans="1:3">
      <c r="A1011">
        <v>21.84</v>
      </c>
      <c r="B1011">
        <v>91.2</v>
      </c>
      <c r="C1011">
        <v>91.2</v>
      </c>
    </row>
    <row r="1012" spans="1:3">
      <c r="A1012">
        <v>34.830000000000005</v>
      </c>
      <c r="B1012">
        <v>50</v>
      </c>
      <c r="C1012">
        <v>50</v>
      </c>
    </row>
    <row r="1013" spans="1:3">
      <c r="A1013">
        <v>77.77</v>
      </c>
      <c r="B1013">
        <v>37</v>
      </c>
      <c r="C1013">
        <v>37</v>
      </c>
    </row>
    <row r="1014" spans="1:3">
      <c r="A1014">
        <v>149.04</v>
      </c>
      <c r="B1014">
        <v>72.540000000000006</v>
      </c>
      <c r="C1014">
        <v>72.540000000000006</v>
      </c>
    </row>
    <row r="1015" spans="1:3">
      <c r="A1015">
        <v>91.2</v>
      </c>
      <c r="B1015">
        <v>55</v>
      </c>
      <c r="C1015">
        <v>55</v>
      </c>
    </row>
    <row r="1016" spans="1:3">
      <c r="A1016">
        <v>50</v>
      </c>
      <c r="B1016">
        <v>74.34</v>
      </c>
      <c r="C1016">
        <v>74.34</v>
      </c>
    </row>
    <row r="1017" spans="1:3">
      <c r="A1017">
        <v>37</v>
      </c>
      <c r="B1017">
        <v>117</v>
      </c>
      <c r="C1017">
        <v>117</v>
      </c>
    </row>
    <row r="1018" spans="1:3">
      <c r="A1018">
        <v>72.540000000000006</v>
      </c>
      <c r="B1018">
        <v>88</v>
      </c>
      <c r="C1018">
        <v>88</v>
      </c>
    </row>
    <row r="1019" spans="1:3">
      <c r="A1019">
        <v>55</v>
      </c>
      <c r="B1019">
        <v>157.5</v>
      </c>
      <c r="C1019">
        <v>157.5</v>
      </c>
    </row>
    <row r="1020" spans="1:3">
      <c r="A1020">
        <v>74.34</v>
      </c>
      <c r="B1020">
        <v>80</v>
      </c>
      <c r="C1020">
        <v>80</v>
      </c>
    </row>
    <row r="1021" spans="1:3">
      <c r="A1021">
        <v>117</v>
      </c>
      <c r="B1021">
        <v>195</v>
      </c>
      <c r="C1021">
        <v>195</v>
      </c>
    </row>
    <row r="1022" spans="1:3">
      <c r="A1022">
        <v>88</v>
      </c>
      <c r="B1022">
        <v>48.36</v>
      </c>
      <c r="C1022">
        <v>48.36</v>
      </c>
    </row>
    <row r="1023" spans="1:3">
      <c r="A1023">
        <v>157.5</v>
      </c>
      <c r="B1023">
        <v>59.76</v>
      </c>
      <c r="C1023">
        <v>59.76</v>
      </c>
    </row>
    <row r="1024" spans="1:3">
      <c r="A1024">
        <v>80</v>
      </c>
      <c r="B1024">
        <v>28.5</v>
      </c>
      <c r="C1024">
        <v>28.5</v>
      </c>
    </row>
    <row r="1025" spans="1:3">
      <c r="A1025">
        <v>195</v>
      </c>
      <c r="B1025">
        <v>62.4</v>
      </c>
      <c r="C1025">
        <v>62.4</v>
      </c>
    </row>
    <row r="1026" spans="1:3">
      <c r="A1026">
        <v>48.36</v>
      </c>
      <c r="B1026">
        <v>250</v>
      </c>
      <c r="C1026">
        <v>250</v>
      </c>
    </row>
    <row r="1027" spans="1:3">
      <c r="A1027">
        <v>59.76</v>
      </c>
      <c r="B1027">
        <v>55.64</v>
      </c>
      <c r="C1027">
        <v>55.64</v>
      </c>
    </row>
    <row r="1028" spans="1:3">
      <c r="A1028">
        <v>28.5</v>
      </c>
      <c r="B1028">
        <v>40.799999999999997</v>
      </c>
      <c r="C1028">
        <v>40.799999999999997</v>
      </c>
    </row>
    <row r="1029" spans="1:3">
      <c r="A1029">
        <v>62.4</v>
      </c>
      <c r="B1029">
        <v>23.92</v>
      </c>
      <c r="C1029">
        <v>23.92</v>
      </c>
    </row>
    <row r="1030" spans="1:3">
      <c r="A1030">
        <v>250</v>
      </c>
      <c r="B1030">
        <v>46.25</v>
      </c>
      <c r="C1030">
        <v>46.25</v>
      </c>
    </row>
    <row r="1031" spans="1:3">
      <c r="A1031">
        <v>55.64</v>
      </c>
      <c r="B1031">
        <v>181.54</v>
      </c>
      <c r="C1031">
        <v>181.54</v>
      </c>
    </row>
    <row r="1032" spans="1:3">
      <c r="A1032">
        <v>40.799999999999997</v>
      </c>
      <c r="B1032">
        <v>76.559999999999988</v>
      </c>
      <c r="C1032">
        <v>76.559999999999988</v>
      </c>
    </row>
    <row r="1033" spans="1:3">
      <c r="A1033">
        <v>23.92</v>
      </c>
      <c r="B1033">
        <v>145.86000000000001</v>
      </c>
      <c r="C1033">
        <v>145.86000000000001</v>
      </c>
    </row>
    <row r="1034" spans="1:3">
      <c r="A1034">
        <v>46.25</v>
      </c>
      <c r="B1034">
        <v>75</v>
      </c>
      <c r="C1034">
        <v>75</v>
      </c>
    </row>
    <row r="1035" spans="1:3">
      <c r="A1035">
        <v>181.54</v>
      </c>
      <c r="B1035">
        <v>66.56</v>
      </c>
      <c r="C1035">
        <v>66.56</v>
      </c>
    </row>
    <row r="1036" spans="1:3">
      <c r="A1036">
        <v>76.559999999999988</v>
      </c>
      <c r="B1036">
        <v>39</v>
      </c>
      <c r="C1036">
        <v>39</v>
      </c>
    </row>
    <row r="1037" spans="1:3">
      <c r="A1037">
        <v>145.86000000000001</v>
      </c>
      <c r="B1037">
        <v>201</v>
      </c>
      <c r="C1037">
        <v>201</v>
      </c>
    </row>
    <row r="1038" spans="1:3">
      <c r="A1038">
        <v>75</v>
      </c>
      <c r="B1038">
        <v>123</v>
      </c>
      <c r="C1038">
        <v>123</v>
      </c>
    </row>
    <row r="1039" spans="1:3">
      <c r="A1039">
        <v>66.56</v>
      </c>
      <c r="B1039">
        <v>66.7</v>
      </c>
      <c r="C1039">
        <v>66.7</v>
      </c>
    </row>
    <row r="1040" spans="1:3">
      <c r="A1040">
        <v>39</v>
      </c>
      <c r="B1040">
        <v>45.9</v>
      </c>
      <c r="C1040">
        <v>45.9</v>
      </c>
    </row>
    <row r="1041" spans="1:3">
      <c r="A1041">
        <v>201</v>
      </c>
      <c r="B1041">
        <v>82.8</v>
      </c>
      <c r="C1041">
        <v>82.8</v>
      </c>
    </row>
    <row r="1042" spans="1:3">
      <c r="A1042">
        <v>123</v>
      </c>
      <c r="B1042">
        <v>74.09</v>
      </c>
      <c r="C1042">
        <v>74.09</v>
      </c>
    </row>
    <row r="1043" spans="1:3">
      <c r="A1043">
        <v>66.7</v>
      </c>
      <c r="B1043">
        <v>36.21</v>
      </c>
      <c r="C1043">
        <v>36.21</v>
      </c>
    </row>
    <row r="1044" spans="1:3">
      <c r="A1044">
        <v>45.9</v>
      </c>
      <c r="B1044">
        <v>157.5</v>
      </c>
      <c r="C1044">
        <v>157.5</v>
      </c>
    </row>
    <row r="1045" spans="1:3">
      <c r="A1045">
        <v>82.8</v>
      </c>
      <c r="B1045">
        <v>216</v>
      </c>
      <c r="C1045">
        <v>216</v>
      </c>
    </row>
    <row r="1046" spans="1:3">
      <c r="A1046">
        <v>74.09</v>
      </c>
      <c r="B1046">
        <v>110</v>
      </c>
      <c r="C1046">
        <v>110</v>
      </c>
    </row>
    <row r="1047" spans="1:3">
      <c r="A1047">
        <v>36.21</v>
      </c>
      <c r="B1047">
        <v>232.96</v>
      </c>
      <c r="C1047">
        <v>232.96</v>
      </c>
    </row>
    <row r="1048" spans="1:3">
      <c r="A1048">
        <v>157.5</v>
      </c>
      <c r="B1048">
        <v>207.04999999999998</v>
      </c>
      <c r="C1048">
        <v>207.04999999999998</v>
      </c>
    </row>
    <row r="1049" spans="1:3">
      <c r="A1049">
        <v>216</v>
      </c>
      <c r="B1049">
        <v>60</v>
      </c>
      <c r="C1049">
        <v>60</v>
      </c>
    </row>
    <row r="1050" spans="1:3">
      <c r="A1050">
        <v>110</v>
      </c>
      <c r="B1050">
        <v>80</v>
      </c>
      <c r="C1050">
        <v>80</v>
      </c>
    </row>
    <row r="1051" spans="1:3">
      <c r="A1051">
        <v>232.96</v>
      </c>
      <c r="B1051">
        <v>96.8</v>
      </c>
      <c r="C1051">
        <v>96.8</v>
      </c>
    </row>
    <row r="1052" spans="1:3">
      <c r="A1052">
        <v>207.04999999999998</v>
      </c>
      <c r="B1052">
        <v>148.79999999999998</v>
      </c>
      <c r="C1052">
        <v>148.79999999999998</v>
      </c>
    </row>
    <row r="1053" spans="1:3">
      <c r="A1053">
        <v>60</v>
      </c>
      <c r="B1053">
        <v>168</v>
      </c>
      <c r="C1053">
        <v>168</v>
      </c>
    </row>
    <row r="1054" spans="1:3">
      <c r="A1054">
        <v>80</v>
      </c>
      <c r="B1054">
        <v>444.38499999999999</v>
      </c>
      <c r="C1054">
        <v>444.38499999999999</v>
      </c>
    </row>
    <row r="1055" spans="1:3">
      <c r="A1055">
        <v>96.8</v>
      </c>
      <c r="B1055">
        <v>72</v>
      </c>
      <c r="C1055">
        <v>72</v>
      </c>
    </row>
    <row r="1056" spans="1:3">
      <c r="A1056">
        <v>148.79999999999998</v>
      </c>
      <c r="B1056">
        <v>151.19999999999999</v>
      </c>
      <c r="C1056">
        <v>151.19999999999999</v>
      </c>
    </row>
    <row r="1057" spans="1:3">
      <c r="A1057">
        <v>168</v>
      </c>
      <c r="B1057">
        <v>108.5</v>
      </c>
      <c r="C1057">
        <v>108.5</v>
      </c>
    </row>
    <row r="1058" spans="1:3">
      <c r="A1058">
        <v>444.38499999999999</v>
      </c>
      <c r="B1058">
        <v>198</v>
      </c>
      <c r="C1058">
        <v>198</v>
      </c>
    </row>
    <row r="1059" spans="1:3">
      <c r="A1059">
        <v>72</v>
      </c>
      <c r="B1059">
        <v>162</v>
      </c>
      <c r="C1059">
        <v>162</v>
      </c>
    </row>
    <row r="1060" spans="1:3">
      <c r="A1060">
        <v>151.19999999999999</v>
      </c>
      <c r="B1060">
        <v>54</v>
      </c>
      <c r="C1060">
        <v>54</v>
      </c>
    </row>
    <row r="1061" spans="1:3">
      <c r="A1061">
        <v>108.5</v>
      </c>
      <c r="B1061">
        <v>84</v>
      </c>
      <c r="C1061">
        <v>84</v>
      </c>
    </row>
    <row r="1062" spans="1:3">
      <c r="A1062">
        <v>198</v>
      </c>
      <c r="B1062">
        <v>76.7</v>
      </c>
      <c r="C1062">
        <v>76.7</v>
      </c>
    </row>
    <row r="1063" spans="1:3">
      <c r="A1063">
        <v>162</v>
      </c>
      <c r="B1063">
        <v>56.58</v>
      </c>
      <c r="C1063">
        <v>56.58</v>
      </c>
    </row>
    <row r="1064" spans="1:3">
      <c r="A1064">
        <v>54</v>
      </c>
      <c r="B1064">
        <v>66.599999999999994</v>
      </c>
      <c r="C1064">
        <v>66.599999999999994</v>
      </c>
    </row>
    <row r="1065" spans="1:3">
      <c r="A1065">
        <v>84</v>
      </c>
      <c r="B1065">
        <v>66.599999999999994</v>
      </c>
      <c r="C1065">
        <v>66.599999999999994</v>
      </c>
    </row>
    <row r="1066" spans="1:3">
      <c r="A1066">
        <v>76.7</v>
      </c>
      <c r="B1066">
        <v>72</v>
      </c>
      <c r="C1066">
        <v>72</v>
      </c>
    </row>
    <row r="1067" spans="1:3">
      <c r="A1067">
        <v>56.58</v>
      </c>
      <c r="B1067">
        <v>344</v>
      </c>
      <c r="C1067">
        <v>344</v>
      </c>
    </row>
    <row r="1068" spans="1:3">
      <c r="A1068">
        <v>66.599999999999994</v>
      </c>
      <c r="B1068">
        <v>236.06</v>
      </c>
      <c r="C1068">
        <v>236.06</v>
      </c>
    </row>
    <row r="1069" spans="1:3">
      <c r="A1069">
        <v>66.599999999999994</v>
      </c>
      <c r="B1069">
        <v>59.400000000000006</v>
      </c>
      <c r="C1069">
        <v>59.400000000000006</v>
      </c>
    </row>
    <row r="1070" spans="1:3">
      <c r="A1070">
        <v>72</v>
      </c>
      <c r="B1070">
        <v>87.36</v>
      </c>
      <c r="C1070">
        <v>87.36</v>
      </c>
    </row>
    <row r="1071" spans="1:3">
      <c r="A1071">
        <v>344</v>
      </c>
      <c r="B1071">
        <v>31.08</v>
      </c>
      <c r="C1071">
        <v>31.08</v>
      </c>
    </row>
    <row r="1072" spans="1:3">
      <c r="A1072">
        <v>236.06</v>
      </c>
      <c r="B1072">
        <v>67.599999999999994</v>
      </c>
      <c r="C1072">
        <v>67.599999999999994</v>
      </c>
    </row>
    <row r="1073" spans="1:3">
      <c r="A1073">
        <v>59.400000000000006</v>
      </c>
      <c r="B1073">
        <v>294</v>
      </c>
      <c r="C1073">
        <v>294</v>
      </c>
    </row>
    <row r="1074" spans="1:3">
      <c r="A1074">
        <v>87.36</v>
      </c>
      <c r="B1074">
        <v>60.32</v>
      </c>
      <c r="C1074">
        <v>60.32</v>
      </c>
    </row>
    <row r="1075" spans="1:3">
      <c r="A1075">
        <v>31.08</v>
      </c>
      <c r="B1075">
        <v>42</v>
      </c>
      <c r="C1075">
        <v>42</v>
      </c>
    </row>
    <row r="1076" spans="1:3">
      <c r="A1076">
        <v>67.599999999999994</v>
      </c>
      <c r="B1076">
        <v>73.7</v>
      </c>
      <c r="C1076">
        <v>73.7</v>
      </c>
    </row>
    <row r="1077" spans="1:3">
      <c r="A1077">
        <v>294</v>
      </c>
      <c r="B1077">
        <v>55.199999999999996</v>
      </c>
      <c r="C1077">
        <v>55.199999999999996</v>
      </c>
    </row>
    <row r="1078" spans="1:3">
      <c r="A1078">
        <v>60.32</v>
      </c>
      <c r="B1078">
        <v>139.15</v>
      </c>
      <c r="C1078">
        <v>139.15</v>
      </c>
    </row>
    <row r="1079" spans="1:3">
      <c r="A1079">
        <v>42</v>
      </c>
      <c r="B1079">
        <v>234.5</v>
      </c>
      <c r="C1079">
        <v>234.5</v>
      </c>
    </row>
    <row r="1080" spans="1:3">
      <c r="A1080">
        <v>73.7</v>
      </c>
      <c r="B1080">
        <v>131.99</v>
      </c>
      <c r="C1080">
        <v>131.99</v>
      </c>
    </row>
    <row r="1081" spans="1:3">
      <c r="A1081">
        <v>55.199999999999996</v>
      </c>
      <c r="B1081">
        <v>68.75</v>
      </c>
      <c r="C1081">
        <v>68.75</v>
      </c>
    </row>
    <row r="1082" spans="1:3">
      <c r="A1082">
        <v>139.15</v>
      </c>
      <c r="B1082">
        <v>62.31</v>
      </c>
      <c r="C1082">
        <v>62.31</v>
      </c>
    </row>
    <row r="1083" spans="1:3">
      <c r="A1083">
        <v>234.5</v>
      </c>
      <c r="B1083">
        <v>134.64000000000001</v>
      </c>
      <c r="C1083">
        <v>134.64000000000001</v>
      </c>
    </row>
    <row r="1084" spans="1:3">
      <c r="A1084">
        <v>131.99</v>
      </c>
      <c r="B1084">
        <v>172.5</v>
      </c>
      <c r="C1084">
        <v>172.5</v>
      </c>
    </row>
    <row r="1085" spans="1:3">
      <c r="A1085">
        <v>68.75</v>
      </c>
      <c r="B1085">
        <v>217.5</v>
      </c>
      <c r="C1085">
        <v>217.5</v>
      </c>
    </row>
    <row r="1086" spans="1:3">
      <c r="A1086">
        <v>62.31</v>
      </c>
      <c r="B1086">
        <v>168.75</v>
      </c>
      <c r="C1086">
        <v>168.75</v>
      </c>
    </row>
    <row r="1087" spans="1:3">
      <c r="A1087">
        <v>134.64000000000001</v>
      </c>
      <c r="B1087">
        <v>82</v>
      </c>
      <c r="C1087">
        <v>82</v>
      </c>
    </row>
    <row r="1088" spans="1:3">
      <c r="A1088">
        <v>172.5</v>
      </c>
      <c r="B1088">
        <v>61.499999999999993</v>
      </c>
      <c r="C1088">
        <v>61.499999999999993</v>
      </c>
    </row>
    <row r="1089" spans="1:3">
      <c r="A1089">
        <v>217.5</v>
      </c>
      <c r="B1089">
        <v>75</v>
      </c>
      <c r="C1089">
        <v>75</v>
      </c>
    </row>
    <row r="1090" spans="1:3">
      <c r="A1090">
        <v>168.75</v>
      </c>
      <c r="B1090">
        <v>134.505</v>
      </c>
      <c r="C1090">
        <v>134.505</v>
      </c>
    </row>
    <row r="1091" spans="1:3">
      <c r="A1091">
        <v>82</v>
      </c>
      <c r="B1091">
        <v>156.24</v>
      </c>
      <c r="C1091">
        <v>156.24</v>
      </c>
    </row>
    <row r="1092" spans="1:3">
      <c r="A1092">
        <v>61.499999999999993</v>
      </c>
      <c r="B1092">
        <v>37.5</v>
      </c>
      <c r="C1092">
        <v>37.5</v>
      </c>
    </row>
    <row r="1093" spans="1:3">
      <c r="A1093">
        <v>75</v>
      </c>
      <c r="B1093">
        <v>80.989999999999995</v>
      </c>
      <c r="C1093">
        <v>80.989999999999995</v>
      </c>
    </row>
    <row r="1094" spans="1:3">
      <c r="A1094">
        <v>134.505</v>
      </c>
      <c r="B1094">
        <v>81.900000000000006</v>
      </c>
      <c r="C1094">
        <v>81.900000000000006</v>
      </c>
    </row>
    <row r="1095" spans="1:3">
      <c r="A1095">
        <v>156.24</v>
      </c>
      <c r="B1095">
        <v>189.63</v>
      </c>
      <c r="C1095">
        <v>189.63</v>
      </c>
    </row>
    <row r="1096" spans="1:3">
      <c r="A1096">
        <v>37.5</v>
      </c>
      <c r="B1096">
        <v>70.040000000000006</v>
      </c>
      <c r="C1096">
        <v>70.040000000000006</v>
      </c>
    </row>
    <row r="1097" spans="1:3">
      <c r="A1097">
        <v>80.989999999999995</v>
      </c>
      <c r="B1097">
        <v>380</v>
      </c>
      <c r="C1097">
        <v>380</v>
      </c>
    </row>
    <row r="1098" spans="1:3">
      <c r="A1098">
        <v>81.900000000000006</v>
      </c>
      <c r="B1098">
        <v>145.91999999999999</v>
      </c>
      <c r="C1098">
        <v>145.91999999999999</v>
      </c>
    </row>
    <row r="1099" spans="1:3">
      <c r="A1099">
        <v>189.63</v>
      </c>
      <c r="B1099">
        <v>64.97999999999999</v>
      </c>
      <c r="C1099">
        <v>64.97999999999999</v>
      </c>
    </row>
    <row r="1100" spans="1:3">
      <c r="A1100">
        <v>70.040000000000006</v>
      </c>
      <c r="B1100">
        <v>96.075000000000003</v>
      </c>
      <c r="C1100">
        <v>96.075000000000003</v>
      </c>
    </row>
    <row r="1101" spans="1:3">
      <c r="A1101">
        <v>380</v>
      </c>
      <c r="B1101">
        <v>65.5</v>
      </c>
      <c r="C1101">
        <v>65.5</v>
      </c>
    </row>
    <row r="1102" spans="1:3">
      <c r="A1102">
        <v>145.91999999999999</v>
      </c>
      <c r="B1102">
        <v>81</v>
      </c>
      <c r="C1102">
        <v>81</v>
      </c>
    </row>
    <row r="1103" spans="1:3">
      <c r="A1103">
        <v>64.97999999999999</v>
      </c>
      <c r="B1103">
        <v>49.14</v>
      </c>
      <c r="C1103">
        <v>49.14</v>
      </c>
    </row>
    <row r="1104" spans="1:3">
      <c r="A1104">
        <v>96.075000000000003</v>
      </c>
      <c r="B1104">
        <v>50.88</v>
      </c>
      <c r="C1104">
        <v>50.88</v>
      </c>
    </row>
    <row r="1105" spans="1:3">
      <c r="A1105">
        <v>65.5</v>
      </c>
      <c r="B1105">
        <v>56.58</v>
      </c>
      <c r="C1105">
        <v>56.58</v>
      </c>
    </row>
    <row r="1106" spans="1:3">
      <c r="A1106">
        <v>81</v>
      </c>
      <c r="B1106">
        <v>74.37</v>
      </c>
      <c r="C1106">
        <v>74.37</v>
      </c>
    </row>
    <row r="1107" spans="1:3">
      <c r="A1107">
        <v>49.14</v>
      </c>
      <c r="B1107">
        <v>75.2</v>
      </c>
      <c r="C1107">
        <v>75.2</v>
      </c>
    </row>
    <row r="1108" spans="1:3">
      <c r="A1108">
        <v>50.88</v>
      </c>
      <c r="B1108">
        <v>214.65</v>
      </c>
      <c r="C1108">
        <v>214.65</v>
      </c>
    </row>
    <row r="1109" spans="1:3">
      <c r="A1109">
        <v>56.58</v>
      </c>
      <c r="B1109">
        <v>81</v>
      </c>
      <c r="C1109">
        <v>81</v>
      </c>
    </row>
    <row r="1110" spans="1:3">
      <c r="A1110">
        <v>74.37</v>
      </c>
      <c r="B1110">
        <v>51.239999999999995</v>
      </c>
      <c r="C1110">
        <v>51.239999999999995</v>
      </c>
    </row>
    <row r="1111" spans="1:3">
      <c r="A1111">
        <v>75.2</v>
      </c>
      <c r="B1111">
        <v>40.5</v>
      </c>
      <c r="C1111">
        <v>40.5</v>
      </c>
    </row>
    <row r="1112" spans="1:3">
      <c r="A1112">
        <v>214.65</v>
      </c>
      <c r="B1112">
        <v>72.239999999999995</v>
      </c>
      <c r="C1112">
        <v>72.239999999999995</v>
      </c>
    </row>
    <row r="1113" spans="1:3">
      <c r="A1113">
        <v>81</v>
      </c>
      <c r="B1113">
        <v>43.86</v>
      </c>
      <c r="C1113">
        <v>43.86</v>
      </c>
    </row>
    <row r="1114" spans="1:3">
      <c r="A1114">
        <v>51.239999999999995</v>
      </c>
      <c r="B1114">
        <v>69</v>
      </c>
      <c r="C1114">
        <v>69</v>
      </c>
    </row>
    <row r="1115" spans="1:3">
      <c r="A1115">
        <v>40.5</v>
      </c>
      <c r="B1115">
        <v>23.85</v>
      </c>
      <c r="C1115">
        <v>23.85</v>
      </c>
    </row>
    <row r="1116" spans="1:3">
      <c r="A1116">
        <v>72.239999999999995</v>
      </c>
      <c r="B1116">
        <v>56.440000000000005</v>
      </c>
      <c r="C1116">
        <v>56.440000000000005</v>
      </c>
    </row>
    <row r="1117" spans="1:3">
      <c r="A1117">
        <v>43.86</v>
      </c>
      <c r="B1117">
        <v>56.94</v>
      </c>
      <c r="C1117">
        <v>56.94</v>
      </c>
    </row>
    <row r="1118" spans="1:3">
      <c r="A1118">
        <v>69</v>
      </c>
      <c r="B1118">
        <v>188</v>
      </c>
      <c r="C1118">
        <v>188</v>
      </c>
    </row>
    <row r="1119" spans="1:3">
      <c r="A1119">
        <v>23.85</v>
      </c>
      <c r="B1119">
        <v>93.24</v>
      </c>
      <c r="C1119">
        <v>93.24</v>
      </c>
    </row>
    <row r="1120" spans="1:3">
      <c r="A1120">
        <v>56.440000000000005</v>
      </c>
      <c r="B1120">
        <v>71.3</v>
      </c>
      <c r="C1120">
        <v>71.3</v>
      </c>
    </row>
    <row r="1121" spans="1:3">
      <c r="A1121">
        <v>56.94</v>
      </c>
      <c r="B1121">
        <v>59</v>
      </c>
      <c r="C1121">
        <v>59</v>
      </c>
    </row>
    <row r="1122" spans="1:3">
      <c r="A1122">
        <v>188</v>
      </c>
      <c r="B1122">
        <v>380</v>
      </c>
      <c r="C1122">
        <v>380</v>
      </c>
    </row>
    <row r="1123" spans="1:3">
      <c r="A1123">
        <v>93.24</v>
      </c>
      <c r="B1123">
        <v>176.4</v>
      </c>
      <c r="C1123">
        <v>176.4</v>
      </c>
    </row>
    <row r="1124" spans="1:3">
      <c r="A1124">
        <v>71.3</v>
      </c>
      <c r="B1124">
        <v>23.099999999999998</v>
      </c>
      <c r="C1124">
        <v>23.099999999999998</v>
      </c>
    </row>
    <row r="1125" spans="1:3">
      <c r="A1125">
        <v>59</v>
      </c>
      <c r="B1125">
        <v>26.5</v>
      </c>
      <c r="C1125">
        <v>26.5</v>
      </c>
    </row>
    <row r="1126" spans="1:3">
      <c r="A1126">
        <v>380</v>
      </c>
      <c r="B1126">
        <v>96</v>
      </c>
      <c r="C1126">
        <v>96</v>
      </c>
    </row>
    <row r="1127" spans="1:3">
      <c r="A1127">
        <v>176.4</v>
      </c>
      <c r="B1127">
        <v>69.3</v>
      </c>
      <c r="C1127">
        <v>69.3</v>
      </c>
    </row>
    <row r="1128" spans="1:3">
      <c r="A1128">
        <v>23.099999999999998</v>
      </c>
      <c r="B1128">
        <v>81.070000000000007</v>
      </c>
      <c r="C1128">
        <v>81.070000000000007</v>
      </c>
    </row>
    <row r="1129" spans="1:3">
      <c r="A1129">
        <v>26.5</v>
      </c>
      <c r="B1129">
        <v>82.5</v>
      </c>
      <c r="C1129">
        <v>82.5</v>
      </c>
    </row>
    <row r="1130" spans="1:3">
      <c r="A1130">
        <v>96</v>
      </c>
      <c r="B1130">
        <v>33</v>
      </c>
      <c r="C1130">
        <v>33</v>
      </c>
    </row>
    <row r="1131" spans="1:3">
      <c r="A1131">
        <v>69.3</v>
      </c>
      <c r="B1131">
        <v>77.050000000000011</v>
      </c>
      <c r="C1131">
        <v>77.050000000000011</v>
      </c>
    </row>
    <row r="1132" spans="1:3">
      <c r="A1132">
        <v>81.070000000000007</v>
      </c>
      <c r="B1132">
        <v>53.56</v>
      </c>
      <c r="C1132">
        <v>53.56</v>
      </c>
    </row>
    <row r="1133" spans="1:3">
      <c r="A1133">
        <v>82.5</v>
      </c>
      <c r="B1133">
        <v>33.4</v>
      </c>
      <c r="C1133">
        <v>33.4</v>
      </c>
    </row>
    <row r="1134" spans="1:3">
      <c r="A1134">
        <v>33</v>
      </c>
      <c r="B1134">
        <v>33.39</v>
      </c>
      <c r="C1134">
        <v>33.39</v>
      </c>
    </row>
    <row r="1135" spans="1:3">
      <c r="A1135">
        <v>77.050000000000011</v>
      </c>
      <c r="B1135">
        <v>33.39</v>
      </c>
      <c r="C1135">
        <v>33.39</v>
      </c>
    </row>
    <row r="1136" spans="1:3">
      <c r="A1136">
        <v>53.56</v>
      </c>
      <c r="B1136">
        <v>73.8</v>
      </c>
      <c r="C1136">
        <v>73.8</v>
      </c>
    </row>
    <row r="1137" spans="1:3">
      <c r="A1137">
        <v>33.4</v>
      </c>
      <c r="B1137">
        <v>45</v>
      </c>
      <c r="C1137">
        <v>45</v>
      </c>
    </row>
    <row r="1138" spans="1:3">
      <c r="A1138">
        <v>33.39</v>
      </c>
      <c r="B1138">
        <v>65</v>
      </c>
      <c r="C1138">
        <v>65</v>
      </c>
    </row>
    <row r="1139" spans="1:3">
      <c r="A1139">
        <v>33.39</v>
      </c>
      <c r="B1139">
        <v>82</v>
      </c>
      <c r="C1139">
        <v>82</v>
      </c>
    </row>
    <row r="1140" spans="1:3">
      <c r="A1140">
        <v>73.8</v>
      </c>
      <c r="B1140">
        <v>82</v>
      </c>
      <c r="C1140">
        <v>82</v>
      </c>
    </row>
    <row r="1141" spans="1:3">
      <c r="A1141">
        <v>45</v>
      </c>
      <c r="B1141">
        <v>82</v>
      </c>
      <c r="C1141">
        <v>82</v>
      </c>
    </row>
    <row r="1142" spans="1:3">
      <c r="A1142">
        <v>65</v>
      </c>
      <c r="B1142">
        <v>82</v>
      </c>
      <c r="C1142">
        <v>82</v>
      </c>
    </row>
    <row r="1143" spans="1:3">
      <c r="A1143">
        <v>82</v>
      </c>
      <c r="B1143">
        <v>82</v>
      </c>
      <c r="C1143">
        <v>82</v>
      </c>
    </row>
    <row r="1144" spans="1:3">
      <c r="A1144">
        <v>82</v>
      </c>
      <c r="B1144">
        <v>99.75</v>
      </c>
      <c r="C1144">
        <v>99.75</v>
      </c>
    </row>
    <row r="1145" spans="1:3">
      <c r="A1145">
        <v>82</v>
      </c>
      <c r="B1145">
        <v>98</v>
      </c>
      <c r="C1145">
        <v>98</v>
      </c>
    </row>
    <row r="1146" spans="1:3">
      <c r="A1146">
        <v>82</v>
      </c>
      <c r="B1146">
        <v>99.75</v>
      </c>
      <c r="C1146">
        <v>99.75</v>
      </c>
    </row>
    <row r="1147" spans="1:3">
      <c r="A1147">
        <v>82</v>
      </c>
      <c r="B1147">
        <v>71.75</v>
      </c>
      <c r="C1147">
        <v>71.75</v>
      </c>
    </row>
    <row r="1148" spans="1:3">
      <c r="A1148">
        <v>99.75</v>
      </c>
      <c r="B1148">
        <v>99.75</v>
      </c>
      <c r="C1148">
        <v>99.75</v>
      </c>
    </row>
    <row r="1149" spans="1:3">
      <c r="A1149">
        <v>98</v>
      </c>
      <c r="B1149">
        <v>77</v>
      </c>
      <c r="C1149">
        <v>77</v>
      </c>
    </row>
    <row r="1150" spans="1:3">
      <c r="A1150">
        <v>99.75</v>
      </c>
      <c r="B1150">
        <v>108</v>
      </c>
      <c r="C1150">
        <v>108</v>
      </c>
    </row>
    <row r="1151" spans="1:3">
      <c r="A1151">
        <v>71.75</v>
      </c>
      <c r="B1151">
        <v>115.6</v>
      </c>
      <c r="C1151">
        <v>115.6</v>
      </c>
    </row>
    <row r="1152" spans="1:3">
      <c r="A1152">
        <v>99.75</v>
      </c>
      <c r="B1152">
        <v>60</v>
      </c>
      <c r="C1152">
        <v>60</v>
      </c>
    </row>
    <row r="1153" spans="1:3">
      <c r="A1153">
        <v>77</v>
      </c>
      <c r="B1153">
        <v>100</v>
      </c>
      <c r="C1153">
        <v>100</v>
      </c>
    </row>
    <row r="1154" spans="1:3">
      <c r="A1154">
        <v>108</v>
      </c>
      <c r="B1154">
        <v>63</v>
      </c>
      <c r="C1154">
        <v>63</v>
      </c>
    </row>
    <row r="1155" spans="1:3">
      <c r="A1155">
        <v>115.6</v>
      </c>
      <c r="B1155">
        <v>82</v>
      </c>
      <c r="C1155">
        <v>82</v>
      </c>
    </row>
    <row r="1156" spans="1:3">
      <c r="A1156">
        <v>60</v>
      </c>
      <c r="B1156">
        <v>90</v>
      </c>
      <c r="C1156">
        <v>90</v>
      </c>
    </row>
    <row r="1157" spans="1:3">
      <c r="A1157">
        <v>100</v>
      </c>
      <c r="B1157">
        <v>69</v>
      </c>
      <c r="C1157">
        <v>69</v>
      </c>
    </row>
    <row r="1158" spans="1:3">
      <c r="A1158">
        <v>63</v>
      </c>
      <c r="B1158">
        <v>652.5</v>
      </c>
      <c r="C1158">
        <v>652.5</v>
      </c>
    </row>
    <row r="1159" spans="1:3">
      <c r="A1159">
        <v>82</v>
      </c>
      <c r="B1159">
        <v>62</v>
      </c>
      <c r="C1159">
        <v>62</v>
      </c>
    </row>
    <row r="1160" spans="1:3">
      <c r="A1160">
        <v>90</v>
      </c>
      <c r="B1160">
        <v>95</v>
      </c>
      <c r="C1160">
        <v>95</v>
      </c>
    </row>
    <row r="1161" spans="1:3">
      <c r="A1161">
        <v>69</v>
      </c>
      <c r="B1161">
        <v>96</v>
      </c>
      <c r="C1161">
        <v>96</v>
      </c>
    </row>
    <row r="1162" spans="1:3">
      <c r="A1162">
        <v>652.5</v>
      </c>
      <c r="B1162">
        <v>96</v>
      </c>
      <c r="C1162">
        <v>96</v>
      </c>
    </row>
    <row r="1163" spans="1:3">
      <c r="A1163">
        <v>62</v>
      </c>
      <c r="B1163">
        <v>98.4</v>
      </c>
      <c r="C1163">
        <v>98.4</v>
      </c>
    </row>
    <row r="1164" spans="1:3">
      <c r="A1164">
        <v>95</v>
      </c>
      <c r="B1164">
        <v>98.399999999999991</v>
      </c>
      <c r="C1164">
        <v>98.399999999999991</v>
      </c>
    </row>
    <row r="1165" spans="1:3">
      <c r="A1165">
        <v>96</v>
      </c>
      <c r="B1165">
        <v>348</v>
      </c>
      <c r="C1165">
        <v>348</v>
      </c>
    </row>
    <row r="1166" spans="1:3">
      <c r="A1166">
        <v>96</v>
      </c>
      <c r="B1166">
        <v>458</v>
      </c>
      <c r="C1166">
        <v>458</v>
      </c>
    </row>
    <row r="1167" spans="1:3">
      <c r="A1167">
        <v>98.4</v>
      </c>
      <c r="B1167">
        <v>67.260000000000005</v>
      </c>
      <c r="C1167">
        <v>67.260000000000005</v>
      </c>
    </row>
    <row r="1168" spans="1:3">
      <c r="A1168">
        <v>98.399999999999991</v>
      </c>
      <c r="B1168">
        <v>86</v>
      </c>
      <c r="C1168">
        <v>86</v>
      </c>
    </row>
    <row r="1169" spans="1:3">
      <c r="A1169">
        <v>348</v>
      </c>
      <c r="B1169">
        <v>80</v>
      </c>
      <c r="C1169">
        <v>80</v>
      </c>
    </row>
    <row r="1170" spans="1:3">
      <c r="A1170">
        <v>458</v>
      </c>
      <c r="B1170">
        <v>76</v>
      </c>
      <c r="C1170">
        <v>76</v>
      </c>
    </row>
    <row r="1171" spans="1:3">
      <c r="A1171">
        <v>67.260000000000005</v>
      </c>
      <c r="B1171">
        <v>75</v>
      </c>
      <c r="C1171">
        <v>75</v>
      </c>
    </row>
    <row r="1172" spans="1:3">
      <c r="A1172">
        <v>86</v>
      </c>
      <c r="B1172">
        <v>46</v>
      </c>
      <c r="C1172">
        <v>46</v>
      </c>
    </row>
    <row r="1173" spans="1:3">
      <c r="A1173">
        <v>80</v>
      </c>
      <c r="B1173">
        <v>100</v>
      </c>
      <c r="C1173">
        <v>100</v>
      </c>
    </row>
    <row r="1174" spans="1:3">
      <c r="A1174">
        <v>76</v>
      </c>
      <c r="B1174">
        <v>100</v>
      </c>
      <c r="C1174">
        <v>100</v>
      </c>
    </row>
    <row r="1175" spans="1:3">
      <c r="A1175">
        <v>75</v>
      </c>
      <c r="B1175">
        <v>67</v>
      </c>
      <c r="C1175">
        <v>67</v>
      </c>
    </row>
    <row r="1176" spans="1:3">
      <c r="A1176">
        <v>46</v>
      </c>
      <c r="B1176">
        <v>84.86999999999999</v>
      </c>
      <c r="C1176">
        <v>84.86999999999999</v>
      </c>
    </row>
    <row r="1177" spans="1:3">
      <c r="A1177">
        <v>100</v>
      </c>
      <c r="B1177">
        <v>319.60000000000002</v>
      </c>
      <c r="C1177">
        <v>319.60000000000002</v>
      </c>
    </row>
    <row r="1178" spans="1:3">
      <c r="A1178">
        <v>100</v>
      </c>
      <c r="B1178">
        <v>113.4</v>
      </c>
      <c r="C1178">
        <v>113.4</v>
      </c>
    </row>
    <row r="1179" spans="1:3">
      <c r="A1179">
        <v>67</v>
      </c>
      <c r="B1179">
        <v>69</v>
      </c>
      <c r="C1179">
        <v>69</v>
      </c>
    </row>
    <row r="1180" spans="1:3">
      <c r="A1180">
        <v>84.86999999999999</v>
      </c>
      <c r="B1180">
        <v>500</v>
      </c>
      <c r="C1180">
        <v>500</v>
      </c>
    </row>
    <row r="1181" spans="1:3">
      <c r="A1181">
        <v>319.60000000000002</v>
      </c>
      <c r="B1181">
        <v>100</v>
      </c>
      <c r="C1181">
        <v>100</v>
      </c>
    </row>
    <row r="1182" spans="1:3">
      <c r="A1182">
        <v>113.4</v>
      </c>
      <c r="B1182">
        <v>500</v>
      </c>
      <c r="C1182">
        <v>500</v>
      </c>
    </row>
    <row r="1183" spans="1:3">
      <c r="A1183">
        <v>69</v>
      </c>
      <c r="B1183">
        <v>70</v>
      </c>
      <c r="C1183">
        <v>70</v>
      </c>
    </row>
    <row r="1184" spans="1:3">
      <c r="A1184">
        <v>3200</v>
      </c>
      <c r="B1184">
        <v>40</v>
      </c>
      <c r="C1184">
        <v>40</v>
      </c>
    </row>
    <row r="1185" spans="1:3">
      <c r="A1185">
        <v>500</v>
      </c>
      <c r="B1185">
        <v>89</v>
      </c>
      <c r="C1185">
        <v>89</v>
      </c>
    </row>
    <row r="1186" spans="1:3">
      <c r="A1186">
        <v>100</v>
      </c>
      <c r="B1186">
        <v>70</v>
      </c>
      <c r="C1186">
        <v>70</v>
      </c>
    </row>
    <row r="1187" spans="1:3">
      <c r="A1187">
        <v>500</v>
      </c>
      <c r="B1187">
        <v>68.040000000000006</v>
      </c>
      <c r="C1187">
        <v>68.040000000000006</v>
      </c>
    </row>
    <row r="1188" spans="1:3">
      <c r="A1188">
        <v>70</v>
      </c>
      <c r="B1188">
        <v>68.040000000000006</v>
      </c>
      <c r="C1188">
        <v>68.040000000000006</v>
      </c>
    </row>
    <row r="1189" spans="1:3">
      <c r="A1189">
        <v>40</v>
      </c>
      <c r="B1189">
        <v>160</v>
      </c>
      <c r="C1189">
        <v>160</v>
      </c>
    </row>
    <row r="1190" spans="1:3">
      <c r="A1190">
        <v>89</v>
      </c>
      <c r="B1190">
        <v>81.600000000000009</v>
      </c>
      <c r="C1190">
        <v>81.600000000000009</v>
      </c>
    </row>
    <row r="1191" spans="1:3">
      <c r="A1191">
        <v>70</v>
      </c>
      <c r="B1191">
        <v>84</v>
      </c>
      <c r="C1191">
        <v>84</v>
      </c>
    </row>
    <row r="1192" spans="1:3">
      <c r="A1192">
        <v>68.040000000000006</v>
      </c>
      <c r="B1192">
        <v>78</v>
      </c>
      <c r="C1192">
        <v>78</v>
      </c>
    </row>
    <row r="1193" spans="1:3">
      <c r="A1193">
        <v>68.040000000000006</v>
      </c>
      <c r="B1193">
        <v>15.4</v>
      </c>
      <c r="C1193">
        <v>15.4</v>
      </c>
    </row>
    <row r="1194" spans="1:3">
      <c r="A1194">
        <v>160</v>
      </c>
      <c r="B1194">
        <v>19.899999999999999</v>
      </c>
      <c r="C1194">
        <v>19.899999999999999</v>
      </c>
    </row>
    <row r="1195" spans="1:3">
      <c r="A1195">
        <v>81.600000000000009</v>
      </c>
      <c r="B1195">
        <v>70</v>
      </c>
      <c r="C1195">
        <v>70</v>
      </c>
    </row>
    <row r="1196" spans="1:3">
      <c r="A1196">
        <v>84</v>
      </c>
      <c r="B1196">
        <v>90.75</v>
      </c>
      <c r="C1196">
        <v>90.75</v>
      </c>
    </row>
    <row r="1197" spans="1:3">
      <c r="A1197">
        <v>78</v>
      </c>
      <c r="B1197">
        <v>54</v>
      </c>
      <c r="C1197">
        <v>54</v>
      </c>
    </row>
    <row r="1198" spans="1:3">
      <c r="A1198">
        <v>15.4</v>
      </c>
      <c r="B1198">
        <v>76</v>
      </c>
      <c r="C1198">
        <v>76</v>
      </c>
    </row>
    <row r="1199" spans="1:3">
      <c r="A1199">
        <v>19.899999999999999</v>
      </c>
      <c r="B1199">
        <v>81</v>
      </c>
      <c r="C1199">
        <v>81</v>
      </c>
    </row>
    <row r="1200" spans="1:3">
      <c r="A1200">
        <v>70</v>
      </c>
      <c r="B1200">
        <v>99.6</v>
      </c>
      <c r="C1200">
        <v>99.6</v>
      </c>
    </row>
    <row r="1201" spans="1:3">
      <c r="A1201">
        <v>90.75</v>
      </c>
      <c r="B1201">
        <v>100</v>
      </c>
      <c r="C1201">
        <v>100</v>
      </c>
    </row>
    <row r="1202" spans="1:3">
      <c r="A1202">
        <v>54</v>
      </c>
      <c r="B1202">
        <v>51</v>
      </c>
      <c r="C1202">
        <v>51</v>
      </c>
    </row>
    <row r="1203" spans="1:3">
      <c r="A1203">
        <v>76</v>
      </c>
      <c r="B1203">
        <v>78</v>
      </c>
      <c r="C1203">
        <v>78</v>
      </c>
    </row>
    <row r="1204" spans="1:3">
      <c r="A1204">
        <v>81</v>
      </c>
      <c r="B1204">
        <v>72</v>
      </c>
      <c r="C1204">
        <v>72</v>
      </c>
    </row>
    <row r="1205" spans="1:3">
      <c r="A1205">
        <v>99.6</v>
      </c>
      <c r="B1205">
        <v>68.400000000000006</v>
      </c>
      <c r="C1205">
        <v>68.400000000000006</v>
      </c>
    </row>
    <row r="1206" spans="1:3">
      <c r="A1206">
        <v>100</v>
      </c>
      <c r="B1206">
        <v>498.74999999999994</v>
      </c>
      <c r="C1206">
        <v>498.74999999999994</v>
      </c>
    </row>
    <row r="1207" spans="1:3">
      <c r="A1207">
        <v>51</v>
      </c>
      <c r="B1207">
        <v>282.14999999999998</v>
      </c>
      <c r="C1207">
        <v>282.14999999999998</v>
      </c>
    </row>
    <row r="1208" spans="1:3">
      <c r="A1208">
        <v>78</v>
      </c>
      <c r="B1208">
        <v>470.24999999999994</v>
      </c>
      <c r="C1208">
        <v>470.24999999999994</v>
      </c>
    </row>
    <row r="1209" spans="1:3">
      <c r="A1209">
        <v>72</v>
      </c>
      <c r="B1209">
        <v>194.4</v>
      </c>
      <c r="C1209">
        <v>194.4</v>
      </c>
    </row>
    <row r="1210" spans="1:3">
      <c r="A1210">
        <v>68.400000000000006</v>
      </c>
      <c r="B1210">
        <v>58.320000000000007</v>
      </c>
      <c r="C1210">
        <v>58.320000000000007</v>
      </c>
    </row>
    <row r="1211" spans="1:3">
      <c r="A1211">
        <v>498.74999999999994</v>
      </c>
      <c r="B1211">
        <v>89</v>
      </c>
      <c r="C1211">
        <v>89</v>
      </c>
    </row>
    <row r="1212" spans="1:3">
      <c r="A1212">
        <v>282.14999999999998</v>
      </c>
      <c r="B1212">
        <v>79</v>
      </c>
      <c r="C1212">
        <v>79</v>
      </c>
    </row>
    <row r="1213" spans="1:3">
      <c r="A1213">
        <v>470.24999999999994</v>
      </c>
      <c r="B1213">
        <v>78.849999999999994</v>
      </c>
      <c r="C1213">
        <v>78.849999999999994</v>
      </c>
    </row>
    <row r="1214" spans="1:3">
      <c r="A1214">
        <v>194.4</v>
      </c>
      <c r="B1214">
        <v>100</v>
      </c>
      <c r="C1214">
        <v>100</v>
      </c>
    </row>
    <row r="1215" spans="1:3">
      <c r="A1215">
        <v>58.320000000000007</v>
      </c>
      <c r="B1215">
        <v>80</v>
      </c>
      <c r="C1215">
        <v>80</v>
      </c>
    </row>
    <row r="1216" spans="1:3">
      <c r="A1216">
        <v>89</v>
      </c>
      <c r="B1216">
        <v>44</v>
      </c>
      <c r="C1216">
        <v>44</v>
      </c>
    </row>
    <row r="1217" spans="1:3">
      <c r="A1217">
        <v>79</v>
      </c>
      <c r="B1217">
        <v>94</v>
      </c>
      <c r="C1217">
        <v>94</v>
      </c>
    </row>
    <row r="1218" spans="1:3">
      <c r="A1218">
        <v>78.849999999999994</v>
      </c>
      <c r="B1218">
        <v>100</v>
      </c>
      <c r="C1218">
        <v>100</v>
      </c>
    </row>
    <row r="1219" spans="1:3">
      <c r="A1219">
        <v>100</v>
      </c>
      <c r="B1219">
        <v>80</v>
      </c>
      <c r="C1219">
        <v>80</v>
      </c>
    </row>
    <row r="1220" spans="1:3">
      <c r="A1220">
        <v>80</v>
      </c>
      <c r="B1220">
        <v>58.629999999999995</v>
      </c>
      <c r="C1220">
        <v>58.629999999999995</v>
      </c>
    </row>
    <row r="1221" spans="1:3">
      <c r="A1221">
        <v>44</v>
      </c>
      <c r="B1221">
        <v>59.04</v>
      </c>
      <c r="C1221">
        <v>59.04</v>
      </c>
    </row>
    <row r="1222" spans="1:3">
      <c r="A1222">
        <v>94</v>
      </c>
      <c r="B1222">
        <v>400</v>
      </c>
      <c r="C1222">
        <v>400</v>
      </c>
    </row>
    <row r="1223" spans="1:3">
      <c r="A1223">
        <v>100</v>
      </c>
      <c r="B1223">
        <v>50.6</v>
      </c>
      <c r="C1223">
        <v>50.6</v>
      </c>
    </row>
    <row r="1224" spans="1:3">
      <c r="A1224">
        <v>80</v>
      </c>
      <c r="B1224">
        <v>517</v>
      </c>
      <c r="C1224">
        <v>517</v>
      </c>
    </row>
    <row r="1225" spans="1:3">
      <c r="A1225">
        <v>58.629999999999995</v>
      </c>
      <c r="B1225">
        <v>74.460000000000008</v>
      </c>
      <c r="C1225">
        <v>74.460000000000008</v>
      </c>
    </row>
    <row r="1226" spans="1:3">
      <c r="A1226">
        <v>59.04</v>
      </c>
      <c r="B1226">
        <v>131</v>
      </c>
      <c r="C1226">
        <v>131</v>
      </c>
    </row>
    <row r="1227" spans="1:3">
      <c r="A1227">
        <v>400</v>
      </c>
      <c r="B1227">
        <v>156</v>
      </c>
      <c r="C1227">
        <v>156</v>
      </c>
    </row>
    <row r="1228" spans="1:3">
      <c r="A1228">
        <v>50.6</v>
      </c>
      <c r="B1228">
        <v>67</v>
      </c>
      <c r="C1228">
        <v>67</v>
      </c>
    </row>
    <row r="1229" spans="1:3">
      <c r="A1229">
        <v>517</v>
      </c>
      <c r="B1229">
        <v>97.28</v>
      </c>
      <c r="C1229">
        <v>97.28</v>
      </c>
    </row>
    <row r="1230" spans="1:3">
      <c r="A1230">
        <v>74.460000000000008</v>
      </c>
      <c r="B1230">
        <v>100</v>
      </c>
      <c r="C1230">
        <v>100</v>
      </c>
    </row>
    <row r="1231" spans="1:3">
      <c r="A1231">
        <v>131</v>
      </c>
      <c r="B1231">
        <v>65</v>
      </c>
      <c r="C1231">
        <v>65</v>
      </c>
    </row>
    <row r="1232" spans="1:3">
      <c r="A1232">
        <v>156</v>
      </c>
      <c r="B1232">
        <v>97.5</v>
      </c>
      <c r="C1232">
        <v>97.5</v>
      </c>
    </row>
    <row r="1233" spans="1:3">
      <c r="A1233">
        <v>67</v>
      </c>
      <c r="B1233">
        <v>943</v>
      </c>
      <c r="C1233">
        <v>943</v>
      </c>
    </row>
    <row r="1234" spans="1:3">
      <c r="A1234">
        <v>97.28</v>
      </c>
      <c r="B1234">
        <v>69.19</v>
      </c>
      <c r="C1234">
        <v>69.19</v>
      </c>
    </row>
    <row r="1235" spans="1:3">
      <c r="A1235">
        <v>100</v>
      </c>
      <c r="B1235">
        <v>80</v>
      </c>
      <c r="C1235">
        <v>80</v>
      </c>
    </row>
    <row r="1236" spans="1:3">
      <c r="A1236">
        <v>65</v>
      </c>
      <c r="B1236">
        <v>362.42500000000001</v>
      </c>
      <c r="C1236">
        <v>362.42500000000001</v>
      </c>
    </row>
    <row r="1237" spans="1:3">
      <c r="A1237">
        <v>97.5</v>
      </c>
      <c r="B1237">
        <v>80</v>
      </c>
      <c r="C1237">
        <v>80</v>
      </c>
    </row>
    <row r="1238" spans="1:3">
      <c r="A1238">
        <v>943</v>
      </c>
      <c r="B1238">
        <v>600</v>
      </c>
      <c r="C1238">
        <v>600</v>
      </c>
    </row>
    <row r="1239" spans="1:3">
      <c r="A1239">
        <v>69.19</v>
      </c>
      <c r="B1239">
        <v>100</v>
      </c>
      <c r="C1239">
        <v>100</v>
      </c>
    </row>
    <row r="1240" spans="1:3">
      <c r="A1240">
        <v>80</v>
      </c>
      <c r="B1240">
        <v>19</v>
      </c>
      <c r="C1240">
        <v>19</v>
      </c>
    </row>
    <row r="1241" spans="1:3">
      <c r="A1241">
        <v>362.42500000000001</v>
      </c>
      <c r="B1241">
        <v>67</v>
      </c>
      <c r="C1241">
        <v>67</v>
      </c>
    </row>
    <row r="1242" spans="1:3">
      <c r="A1242">
        <v>80</v>
      </c>
      <c r="B1242">
        <v>52.5</v>
      </c>
      <c r="C1242">
        <v>52.5</v>
      </c>
    </row>
    <row r="1243" spans="1:3">
      <c r="A1243">
        <v>600</v>
      </c>
      <c r="B1243">
        <v>80</v>
      </c>
      <c r="C1243">
        <v>80</v>
      </c>
    </row>
    <row r="1244" spans="1:3">
      <c r="A1244">
        <v>100</v>
      </c>
      <c r="B1244">
        <v>65</v>
      </c>
      <c r="C1244">
        <v>65</v>
      </c>
    </row>
    <row r="1245" spans="1:3">
      <c r="A1245">
        <v>19</v>
      </c>
      <c r="B1245">
        <v>100</v>
      </c>
      <c r="C1245">
        <v>100</v>
      </c>
    </row>
    <row r="1246" spans="1:3">
      <c r="A1246">
        <v>67</v>
      </c>
      <c r="B1246">
        <v>48.28</v>
      </c>
      <c r="C1246">
        <v>48.28</v>
      </c>
    </row>
    <row r="1247" spans="1:3">
      <c r="A1247">
        <v>52.5</v>
      </c>
      <c r="B1247">
        <v>100.5</v>
      </c>
      <c r="C1247">
        <v>100.5</v>
      </c>
    </row>
    <row r="1248" spans="1:3">
      <c r="A1248">
        <v>80</v>
      </c>
      <c r="B1248">
        <v>100</v>
      </c>
      <c r="C1248">
        <v>100</v>
      </c>
    </row>
    <row r="1249" spans="1:3">
      <c r="A1249">
        <v>65</v>
      </c>
      <c r="B1249">
        <v>67.7</v>
      </c>
      <c r="C1249">
        <v>67.7</v>
      </c>
    </row>
    <row r="1250" spans="1:3">
      <c r="A1250">
        <v>100</v>
      </c>
      <c r="B1250">
        <v>67.5</v>
      </c>
      <c r="C1250">
        <v>67.5</v>
      </c>
    </row>
    <row r="1251" spans="1:3">
      <c r="A1251">
        <v>48.28</v>
      </c>
      <c r="B1251">
        <v>120</v>
      </c>
      <c r="C1251">
        <v>120</v>
      </c>
    </row>
    <row r="1252" spans="1:3">
      <c r="A1252">
        <v>100.5</v>
      </c>
      <c r="B1252">
        <v>75</v>
      </c>
      <c r="C1252">
        <v>75</v>
      </c>
    </row>
    <row r="1253" spans="1:3">
      <c r="A1253">
        <v>100</v>
      </c>
      <c r="B1253">
        <v>63</v>
      </c>
      <c r="C1253">
        <v>63</v>
      </c>
    </row>
    <row r="1254" spans="1:3">
      <c r="A1254">
        <v>67.7</v>
      </c>
      <c r="B1254">
        <v>52.5</v>
      </c>
      <c r="C1254">
        <v>52.5</v>
      </c>
    </row>
    <row r="1255" spans="1:3">
      <c r="A1255">
        <v>67.5</v>
      </c>
      <c r="B1255">
        <v>49</v>
      </c>
      <c r="C1255">
        <v>49</v>
      </c>
    </row>
    <row r="1256" spans="1:3">
      <c r="A1256">
        <v>120</v>
      </c>
      <c r="B1256">
        <v>495.00000000000006</v>
      </c>
      <c r="C1256">
        <v>495.00000000000006</v>
      </c>
    </row>
    <row r="1257" spans="1:3">
      <c r="A1257">
        <v>75</v>
      </c>
      <c r="B1257">
        <v>500</v>
      </c>
      <c r="C1257">
        <v>500</v>
      </c>
    </row>
    <row r="1258" spans="1:3">
      <c r="A1258">
        <v>63</v>
      </c>
      <c r="B1258">
        <v>63</v>
      </c>
      <c r="C1258">
        <v>63</v>
      </c>
    </row>
    <row r="1259" spans="1:3">
      <c r="A1259">
        <v>52.5</v>
      </c>
      <c r="B1259">
        <v>63</v>
      </c>
      <c r="C1259">
        <v>63</v>
      </c>
    </row>
    <row r="1260" spans="1:3">
      <c r="A1260">
        <v>49</v>
      </c>
      <c r="B1260">
        <v>355</v>
      </c>
      <c r="C1260">
        <v>355</v>
      </c>
    </row>
    <row r="1261" spans="1:3">
      <c r="A1261">
        <v>495.00000000000006</v>
      </c>
      <c r="B1261">
        <v>90</v>
      </c>
      <c r="C1261">
        <v>90</v>
      </c>
    </row>
    <row r="1262" spans="1:3">
      <c r="A1262">
        <v>500</v>
      </c>
      <c r="B1262">
        <v>99</v>
      </c>
      <c r="C1262">
        <v>99</v>
      </c>
    </row>
    <row r="1263" spans="1:3">
      <c r="A1263">
        <v>63</v>
      </c>
      <c r="B1263">
        <v>91</v>
      </c>
      <c r="C1263">
        <v>91</v>
      </c>
    </row>
    <row r="1264" spans="1:3">
      <c r="A1264">
        <v>63</v>
      </c>
      <c r="B1264">
        <v>100</v>
      </c>
      <c r="C1264">
        <v>100</v>
      </c>
    </row>
    <row r="1265" spans="1:3">
      <c r="A1265">
        <v>355</v>
      </c>
      <c r="B1265">
        <v>81</v>
      </c>
      <c r="C1265">
        <v>81</v>
      </c>
    </row>
    <row r="1266" spans="1:3">
      <c r="A1266">
        <v>90</v>
      </c>
      <c r="B1266">
        <v>100</v>
      </c>
      <c r="C1266">
        <v>100</v>
      </c>
    </row>
    <row r="1267" spans="1:3">
      <c r="A1267">
        <v>99</v>
      </c>
      <c r="B1267">
        <v>345</v>
      </c>
      <c r="C1267">
        <v>345</v>
      </c>
    </row>
    <row r="1268" spans="1:3">
      <c r="A1268">
        <v>91</v>
      </c>
      <c r="B1268">
        <v>94</v>
      </c>
      <c r="C1268">
        <v>94</v>
      </c>
    </row>
    <row r="1269" spans="1:3">
      <c r="A1269">
        <v>100</v>
      </c>
      <c r="B1269">
        <v>258</v>
      </c>
      <c r="C1269">
        <v>258</v>
      </c>
    </row>
    <row r="1270" spans="1:3">
      <c r="A1270">
        <v>81</v>
      </c>
      <c r="B1270">
        <v>100</v>
      </c>
      <c r="C1270">
        <v>100</v>
      </c>
    </row>
    <row r="1271" spans="1:3">
      <c r="A1271">
        <v>100</v>
      </c>
      <c r="B1271">
        <v>300.3</v>
      </c>
      <c r="C1271">
        <v>300.3</v>
      </c>
    </row>
    <row r="1272" spans="1:3">
      <c r="A1272">
        <v>345</v>
      </c>
      <c r="B1272">
        <v>260</v>
      </c>
      <c r="C1272">
        <v>260</v>
      </c>
    </row>
    <row r="1273" spans="1:3">
      <c r="A1273">
        <v>94</v>
      </c>
      <c r="B1273">
        <v>85.5</v>
      </c>
      <c r="C1273">
        <v>85.5</v>
      </c>
    </row>
    <row r="1274" spans="1:3">
      <c r="A1274">
        <v>258</v>
      </c>
      <c r="B1274">
        <v>66.400000000000006</v>
      </c>
      <c r="C1274">
        <v>66.400000000000006</v>
      </c>
    </row>
    <row r="1275" spans="1:3">
      <c r="A1275">
        <v>100</v>
      </c>
      <c r="B1275">
        <v>74.8</v>
      </c>
      <c r="C1275">
        <v>74.8</v>
      </c>
    </row>
    <row r="1276" spans="1:3">
      <c r="A1276">
        <v>300.3</v>
      </c>
      <c r="B1276">
        <v>96</v>
      </c>
      <c r="C1276">
        <v>96</v>
      </c>
    </row>
    <row r="1277" spans="1:3">
      <c r="A1277">
        <v>260</v>
      </c>
      <c r="B1277">
        <v>485</v>
      </c>
      <c r="C1277">
        <v>485</v>
      </c>
    </row>
    <row r="1278" spans="1:3">
      <c r="A1278">
        <v>85.5</v>
      </c>
      <c r="B1278">
        <v>497</v>
      </c>
      <c r="C1278">
        <v>497</v>
      </c>
    </row>
    <row r="1279" spans="1:3">
      <c r="A1279">
        <v>66.400000000000006</v>
      </c>
      <c r="B1279">
        <v>100.015</v>
      </c>
      <c r="C1279">
        <v>100.015</v>
      </c>
    </row>
    <row r="1280" spans="1:3">
      <c r="A1280">
        <v>74.8</v>
      </c>
      <c r="B1280">
        <v>100.32</v>
      </c>
      <c r="C1280">
        <v>100.32</v>
      </c>
    </row>
    <row r="1281" spans="1:3">
      <c r="A1281">
        <v>96</v>
      </c>
      <c r="B1281">
        <v>82</v>
      </c>
      <c r="C1281">
        <v>82</v>
      </c>
    </row>
    <row r="1282" spans="1:3">
      <c r="A1282">
        <v>485</v>
      </c>
      <c r="B1282">
        <v>52</v>
      </c>
      <c r="C1282">
        <v>52</v>
      </c>
    </row>
    <row r="1283" spans="1:3">
      <c r="A1283">
        <v>497</v>
      </c>
      <c r="B1283">
        <v>82</v>
      </c>
      <c r="C1283">
        <v>82</v>
      </c>
    </row>
    <row r="1284" spans="1:3">
      <c r="A1284">
        <v>100.015</v>
      </c>
      <c r="B1284">
        <v>100</v>
      </c>
      <c r="C1284">
        <v>100</v>
      </c>
    </row>
    <row r="1285" spans="1:3">
      <c r="A1285">
        <v>100.32</v>
      </c>
      <c r="B1285">
        <v>100</v>
      </c>
      <c r="C1285">
        <v>100</v>
      </c>
    </row>
    <row r="1286" spans="1:3">
      <c r="A1286">
        <v>82</v>
      </c>
      <c r="B1286">
        <v>100</v>
      </c>
      <c r="C1286">
        <v>100</v>
      </c>
    </row>
    <row r="1287" spans="1:3">
      <c r="A1287">
        <v>52</v>
      </c>
      <c r="B1287">
        <v>100</v>
      </c>
      <c r="C1287">
        <v>100</v>
      </c>
    </row>
    <row r="1288" spans="1:3">
      <c r="A1288">
        <v>82</v>
      </c>
      <c r="B1288">
        <v>100</v>
      </c>
      <c r="C1288">
        <v>100</v>
      </c>
    </row>
    <row r="1289" spans="1:3">
      <c r="A1289">
        <v>100</v>
      </c>
      <c r="B1289">
        <v>100</v>
      </c>
      <c r="C1289">
        <v>100</v>
      </c>
    </row>
    <row r="1290" spans="1:3">
      <c r="A1290">
        <v>100</v>
      </c>
      <c r="B1290">
        <v>100</v>
      </c>
      <c r="C1290">
        <v>100</v>
      </c>
    </row>
    <row r="1291" spans="1:3">
      <c r="A1291">
        <v>100</v>
      </c>
      <c r="B1291">
        <v>100</v>
      </c>
      <c r="C1291">
        <v>100</v>
      </c>
    </row>
    <row r="1292" spans="1:3">
      <c r="A1292">
        <v>100</v>
      </c>
      <c r="B1292">
        <v>100</v>
      </c>
      <c r="C1292">
        <v>100</v>
      </c>
    </row>
    <row r="1293" spans="1:3">
      <c r="A1293">
        <v>100</v>
      </c>
      <c r="B1293">
        <v>97</v>
      </c>
      <c r="C1293">
        <v>97</v>
      </c>
    </row>
    <row r="1294" spans="1:3">
      <c r="A1294">
        <v>100</v>
      </c>
      <c r="B1294">
        <v>100</v>
      </c>
      <c r="C1294">
        <v>100</v>
      </c>
    </row>
    <row r="1295" spans="1:3">
      <c r="A1295">
        <v>100</v>
      </c>
      <c r="B1295">
        <v>100</v>
      </c>
      <c r="C1295">
        <v>100</v>
      </c>
    </row>
    <row r="1296" spans="1:3">
      <c r="A1296">
        <v>100</v>
      </c>
      <c r="B1296">
        <v>76.5</v>
      </c>
      <c r="C1296">
        <v>76.5</v>
      </c>
    </row>
    <row r="1297" spans="1:3">
      <c r="A1297">
        <v>100</v>
      </c>
      <c r="B1297">
        <v>84.6</v>
      </c>
      <c r="C1297">
        <v>84.6</v>
      </c>
    </row>
    <row r="1298" spans="1:3">
      <c r="A1298">
        <v>97</v>
      </c>
      <c r="B1298">
        <v>100</v>
      </c>
      <c r="C1298">
        <v>100</v>
      </c>
    </row>
    <row r="1299" spans="1:3">
      <c r="A1299">
        <v>100</v>
      </c>
      <c r="B1299">
        <v>84.42</v>
      </c>
      <c r="C1299">
        <v>84.42</v>
      </c>
    </row>
    <row r="1300" spans="1:3">
      <c r="A1300">
        <v>100</v>
      </c>
      <c r="B1300">
        <v>80</v>
      </c>
      <c r="C1300">
        <v>80</v>
      </c>
    </row>
    <row r="1301" spans="1:3">
      <c r="A1301">
        <v>76.5</v>
      </c>
      <c r="B1301">
        <v>75</v>
      </c>
      <c r="C1301">
        <v>75</v>
      </c>
    </row>
    <row r="1302" spans="1:3">
      <c r="A1302">
        <v>84.6</v>
      </c>
      <c r="B1302">
        <v>100</v>
      </c>
      <c r="C1302">
        <v>100</v>
      </c>
    </row>
    <row r="1303" spans="1:3">
      <c r="A1303">
        <v>100</v>
      </c>
      <c r="B1303">
        <v>100</v>
      </c>
      <c r="C1303">
        <v>100</v>
      </c>
    </row>
    <row r="1304" spans="1:3">
      <c r="A1304">
        <v>84.42</v>
      </c>
      <c r="B1304">
        <v>100</v>
      </c>
      <c r="C1304">
        <v>100</v>
      </c>
    </row>
    <row r="1305" spans="1:3">
      <c r="A1305">
        <v>80</v>
      </c>
      <c r="B1305">
        <v>100</v>
      </c>
      <c r="C1305">
        <v>100</v>
      </c>
    </row>
    <row r="1306" spans="1:3">
      <c r="A1306">
        <v>75</v>
      </c>
      <c r="B1306">
        <v>82.3</v>
      </c>
      <c r="C1306">
        <v>82.3</v>
      </c>
    </row>
    <row r="1307" spans="1:3">
      <c r="A1307">
        <v>100</v>
      </c>
      <c r="B1307">
        <v>39</v>
      </c>
      <c r="C1307">
        <v>39</v>
      </c>
    </row>
    <row r="1308" spans="1:3">
      <c r="A1308">
        <v>100</v>
      </c>
      <c r="B1308">
        <v>75</v>
      </c>
      <c r="C1308">
        <v>75</v>
      </c>
    </row>
    <row r="1309" spans="1:3">
      <c r="A1309">
        <v>100</v>
      </c>
      <c r="B1309">
        <v>80</v>
      </c>
      <c r="C1309">
        <v>80</v>
      </c>
    </row>
    <row r="1310" spans="1:3">
      <c r="A1310">
        <v>100</v>
      </c>
      <c r="B1310">
        <v>80</v>
      </c>
      <c r="C1310">
        <v>80</v>
      </c>
    </row>
    <row r="1311" spans="1:3">
      <c r="A1311">
        <v>82.3</v>
      </c>
      <c r="B1311">
        <v>80</v>
      </c>
      <c r="C1311">
        <v>80</v>
      </c>
    </row>
    <row r="1312" spans="1:3">
      <c r="A1312">
        <v>39</v>
      </c>
      <c r="B1312">
        <v>100</v>
      </c>
      <c r="C1312">
        <v>100</v>
      </c>
    </row>
    <row r="1313" spans="1:3">
      <c r="A1313">
        <v>75</v>
      </c>
      <c r="B1313">
        <v>100</v>
      </c>
      <c r="C1313">
        <v>100</v>
      </c>
    </row>
    <row r="1314" spans="1:3">
      <c r="A1314">
        <v>80</v>
      </c>
      <c r="B1314">
        <v>40.5</v>
      </c>
      <c r="C1314">
        <v>40.5</v>
      </c>
    </row>
    <row r="1315" spans="1:3">
      <c r="A1315">
        <v>80</v>
      </c>
      <c r="B1315">
        <v>1965</v>
      </c>
      <c r="C1315">
        <v>1965</v>
      </c>
    </row>
    <row r="1316" spans="1:3">
      <c r="A1316">
        <v>80</v>
      </c>
      <c r="B1316">
        <v>180</v>
      </c>
      <c r="C1316">
        <v>180</v>
      </c>
    </row>
    <row r="1317" spans="1:3">
      <c r="A1317">
        <v>100</v>
      </c>
      <c r="B1317">
        <v>610</v>
      </c>
      <c r="C1317">
        <v>610</v>
      </c>
    </row>
    <row r="1318" spans="1:3">
      <c r="A1318">
        <v>100</v>
      </c>
      <c r="B1318">
        <v>200</v>
      </c>
      <c r="C1318">
        <v>200</v>
      </c>
    </row>
    <row r="1319" spans="1:3">
      <c r="A1319">
        <v>40.5</v>
      </c>
      <c r="B1319">
        <v>60</v>
      </c>
      <c r="C1319">
        <v>60</v>
      </c>
    </row>
    <row r="1320" spans="1:3">
      <c r="A1320">
        <v>1965</v>
      </c>
      <c r="B1320">
        <v>100.4</v>
      </c>
      <c r="C1320">
        <v>100.4</v>
      </c>
    </row>
    <row r="1321" spans="1:3">
      <c r="A1321">
        <v>180</v>
      </c>
      <c r="B1321">
        <v>360</v>
      </c>
      <c r="C1321">
        <v>360</v>
      </c>
    </row>
    <row r="1322" spans="1:3">
      <c r="A1322">
        <v>610</v>
      </c>
      <c r="B1322">
        <v>55.349999999999994</v>
      </c>
      <c r="C1322">
        <v>55.349999999999994</v>
      </c>
    </row>
    <row r="1323" spans="1:3">
      <c r="A1323">
        <v>200</v>
      </c>
      <c r="B1323">
        <v>75.599999999999994</v>
      </c>
      <c r="C1323">
        <v>75.599999999999994</v>
      </c>
    </row>
    <row r="1324" spans="1:3">
      <c r="A1324">
        <v>60</v>
      </c>
      <c r="B1324">
        <v>50</v>
      </c>
      <c r="C1324">
        <v>50</v>
      </c>
    </row>
    <row r="1325" spans="1:3">
      <c r="A1325">
        <v>100.4</v>
      </c>
      <c r="B1325">
        <v>176</v>
      </c>
      <c r="C1325">
        <v>176</v>
      </c>
    </row>
    <row r="1326" spans="1:3">
      <c r="A1326">
        <v>360</v>
      </c>
      <c r="B1326">
        <v>260</v>
      </c>
      <c r="C1326">
        <v>260</v>
      </c>
    </row>
    <row r="1327" spans="1:3">
      <c r="A1327">
        <v>55.349999999999994</v>
      </c>
      <c r="B1327">
        <v>38.4</v>
      </c>
      <c r="C1327">
        <v>38.4</v>
      </c>
    </row>
    <row r="1328" spans="1:3">
      <c r="A1328">
        <v>75.599999999999994</v>
      </c>
      <c r="B1328">
        <v>8</v>
      </c>
      <c r="C1328">
        <v>8</v>
      </c>
    </row>
    <row r="1329" spans="1:3">
      <c r="A1329">
        <v>50</v>
      </c>
      <c r="B1329">
        <v>99</v>
      </c>
      <c r="C1329">
        <v>99</v>
      </c>
    </row>
    <row r="1330" spans="1:3">
      <c r="A1330">
        <v>3580</v>
      </c>
      <c r="B1330">
        <v>19</v>
      </c>
      <c r="C1330">
        <v>19</v>
      </c>
    </row>
    <row r="1331" spans="1:3">
      <c r="A1331">
        <v>176</v>
      </c>
      <c r="B1331">
        <v>24.5</v>
      </c>
      <c r="C1331">
        <v>24.5</v>
      </c>
    </row>
    <row r="1332" spans="1:3">
      <c r="A1332">
        <v>260</v>
      </c>
      <c r="B1332">
        <v>200</v>
      </c>
      <c r="C1332">
        <v>200</v>
      </c>
    </row>
    <row r="1333" spans="1:3">
      <c r="A1333">
        <v>38.4</v>
      </c>
      <c r="B1333">
        <v>59.531999999999996</v>
      </c>
      <c r="C1333">
        <v>59.531999999999996</v>
      </c>
    </row>
    <row r="1334" spans="1:3">
      <c r="A1334">
        <v>8</v>
      </c>
      <c r="B1334">
        <v>91.3</v>
      </c>
      <c r="C1334">
        <v>91.3</v>
      </c>
    </row>
    <row r="1335" spans="1:3">
      <c r="A1335">
        <v>99</v>
      </c>
      <c r="B1335">
        <v>72</v>
      </c>
      <c r="C1335">
        <v>72</v>
      </c>
    </row>
    <row r="1336" spans="1:3">
      <c r="A1336">
        <v>19</v>
      </c>
      <c r="B1336">
        <v>131</v>
      </c>
      <c r="C1336">
        <v>131</v>
      </c>
    </row>
    <row r="1337" spans="1:3">
      <c r="A1337">
        <v>24.5</v>
      </c>
      <c r="B1337">
        <v>300</v>
      </c>
      <c r="C1337">
        <v>300</v>
      </c>
    </row>
    <row r="1338" spans="1:3">
      <c r="A1338">
        <v>200</v>
      </c>
      <c r="B1338">
        <v>292</v>
      </c>
      <c r="C1338">
        <v>292</v>
      </c>
    </row>
    <row r="1339" spans="1:3">
      <c r="A1339">
        <v>59.531999999999996</v>
      </c>
      <c r="B1339">
        <v>424</v>
      </c>
      <c r="C1339">
        <v>424</v>
      </c>
    </row>
    <row r="1340" spans="1:3">
      <c r="A1340">
        <v>91.3</v>
      </c>
      <c r="B1340">
        <v>245.99999999999997</v>
      </c>
      <c r="C1340">
        <v>245.99999999999997</v>
      </c>
    </row>
    <row r="1341" spans="1:3">
      <c r="A1341">
        <v>72</v>
      </c>
      <c r="B1341">
        <v>50.220000000000006</v>
      </c>
      <c r="C1341">
        <v>50.220000000000006</v>
      </c>
    </row>
    <row r="1342" spans="1:3">
      <c r="A1342">
        <v>131</v>
      </c>
      <c r="B1342">
        <v>197</v>
      </c>
      <c r="C1342">
        <v>197</v>
      </c>
    </row>
    <row r="1343" spans="1:3">
      <c r="A1343">
        <v>300</v>
      </c>
      <c r="B1343">
        <v>55.5</v>
      </c>
      <c r="C1343">
        <v>55.5</v>
      </c>
    </row>
    <row r="1344" spans="1:3">
      <c r="A1344">
        <v>292</v>
      </c>
      <c r="B1344">
        <v>306</v>
      </c>
      <c r="C1344">
        <v>306</v>
      </c>
    </row>
    <row r="1345" spans="1:3">
      <c r="A1345">
        <v>424</v>
      </c>
      <c r="B1345">
        <v>50.4</v>
      </c>
      <c r="C1345">
        <v>50.4</v>
      </c>
    </row>
    <row r="1346" spans="1:3">
      <c r="A1346">
        <v>245.99999999999997</v>
      </c>
      <c r="B1346">
        <v>79.8</v>
      </c>
      <c r="C1346">
        <v>79.8</v>
      </c>
    </row>
    <row r="1347" spans="1:3">
      <c r="A1347">
        <v>50.220000000000006</v>
      </c>
      <c r="B1347">
        <v>262</v>
      </c>
      <c r="C1347">
        <v>262</v>
      </c>
    </row>
    <row r="1348" spans="1:3">
      <c r="A1348">
        <v>197</v>
      </c>
      <c r="B1348">
        <v>48</v>
      </c>
      <c r="C1348">
        <v>48</v>
      </c>
    </row>
    <row r="1349" spans="1:3">
      <c r="A1349">
        <v>55.5</v>
      </c>
      <c r="B1349">
        <v>237.72</v>
      </c>
      <c r="C1349">
        <v>237.72</v>
      </c>
    </row>
    <row r="1350" spans="1:3">
      <c r="A1350">
        <v>306</v>
      </c>
      <c r="B1350">
        <v>227.64</v>
      </c>
      <c r="C1350">
        <v>227.64</v>
      </c>
    </row>
    <row r="1351" spans="1:3">
      <c r="A1351">
        <v>50.4</v>
      </c>
      <c r="B1351">
        <v>178.5</v>
      </c>
      <c r="C1351">
        <v>178.5</v>
      </c>
    </row>
    <row r="1352" spans="1:3">
      <c r="A1352">
        <v>79.8</v>
      </c>
      <c r="B1352">
        <v>772.80000000000007</v>
      </c>
      <c r="C1352">
        <v>772.80000000000007</v>
      </c>
    </row>
    <row r="1353" spans="1:3">
      <c r="A1353">
        <v>262</v>
      </c>
      <c r="B1353">
        <v>766</v>
      </c>
      <c r="C1353">
        <v>766</v>
      </c>
    </row>
    <row r="1354" spans="1:3">
      <c r="A1354">
        <v>48</v>
      </c>
      <c r="B1354">
        <v>540</v>
      </c>
      <c r="C1354">
        <v>540</v>
      </c>
    </row>
    <row r="1355" spans="1:3">
      <c r="A1355">
        <v>237.72</v>
      </c>
      <c r="B1355">
        <v>42</v>
      </c>
      <c r="C1355">
        <v>42</v>
      </c>
    </row>
    <row r="1356" spans="1:3">
      <c r="A1356">
        <v>227.64</v>
      </c>
      <c r="B1356">
        <v>122.99999999999999</v>
      </c>
      <c r="C1356">
        <v>122.99999999999999</v>
      </c>
    </row>
    <row r="1357" spans="1:3">
      <c r="A1357">
        <v>178.5</v>
      </c>
      <c r="B1357">
        <v>55.555555555555557</v>
      </c>
      <c r="C1357">
        <v>55.555555555555557</v>
      </c>
    </row>
    <row r="1358" spans="1:3">
      <c r="A1358">
        <v>772.80000000000007</v>
      </c>
      <c r="B1358">
        <v>502.50000000000006</v>
      </c>
      <c r="C1358">
        <v>502.50000000000006</v>
      </c>
    </row>
    <row r="1359" spans="1:3">
      <c r="A1359">
        <v>766</v>
      </c>
      <c r="B1359">
        <v>72.899999999999991</v>
      </c>
      <c r="C1359">
        <v>72.899999999999991</v>
      </c>
    </row>
    <row r="1360" spans="1:3">
      <c r="A1360">
        <v>540</v>
      </c>
      <c r="B1360">
        <v>1256</v>
      </c>
      <c r="C1360">
        <v>1256</v>
      </c>
    </row>
    <row r="1361" spans="1:3">
      <c r="A1361">
        <v>42</v>
      </c>
      <c r="B1361">
        <v>87</v>
      </c>
      <c r="C1361">
        <v>87</v>
      </c>
    </row>
    <row r="1362" spans="1:3">
      <c r="A1362">
        <v>122.99999999999999</v>
      </c>
      <c r="B1362">
        <v>965</v>
      </c>
      <c r="C1362">
        <v>965</v>
      </c>
    </row>
    <row r="1363" spans="1:3">
      <c r="A1363">
        <v>55.555555555555557</v>
      </c>
      <c r="B1363">
        <v>427.5</v>
      </c>
      <c r="C1363">
        <v>427.5</v>
      </c>
    </row>
    <row r="1364" spans="1:3">
      <c r="A1364">
        <v>502.50000000000006</v>
      </c>
      <c r="B1364">
        <v>386.28</v>
      </c>
      <c r="C1364">
        <v>386.28</v>
      </c>
    </row>
    <row r="1365" spans="1:3">
      <c r="A1365">
        <v>8160</v>
      </c>
      <c r="B1365">
        <v>150</v>
      </c>
      <c r="C1365">
        <v>150</v>
      </c>
    </row>
    <row r="1366" spans="1:3">
      <c r="A1366">
        <v>72.899999999999991</v>
      </c>
      <c r="B1366">
        <v>1012.0000000000001</v>
      </c>
      <c r="C1366">
        <v>1012.0000000000001</v>
      </c>
    </row>
    <row r="1367" spans="1:3">
      <c r="A1367">
        <v>1256</v>
      </c>
      <c r="B1367">
        <v>395.25</v>
      </c>
      <c r="C1367">
        <v>395.25</v>
      </c>
    </row>
    <row r="1368" spans="1:3">
      <c r="A1368">
        <v>2000</v>
      </c>
      <c r="B1368">
        <v>230.39999999999998</v>
      </c>
      <c r="C1368">
        <v>230.39999999999998</v>
      </c>
    </row>
    <row r="1369" spans="1:3">
      <c r="A1369">
        <v>87</v>
      </c>
      <c r="B1369">
        <v>1656.3999999999999</v>
      </c>
      <c r="C1369">
        <v>1656.3999999999999</v>
      </c>
    </row>
    <row r="1370" spans="1:3">
      <c r="A1370">
        <v>2385</v>
      </c>
      <c r="B1370">
        <v>1176.0685999999998</v>
      </c>
      <c r="C1370">
        <v>1176.0685999999998</v>
      </c>
    </row>
    <row r="1371" spans="1:3">
      <c r="A1371">
        <v>3519</v>
      </c>
      <c r="B1371">
        <v>1845</v>
      </c>
      <c r="C1371">
        <v>1845</v>
      </c>
    </row>
    <row r="1372" spans="1:3">
      <c r="A1372">
        <v>3087.5</v>
      </c>
      <c r="B1372">
        <v>168.75</v>
      </c>
      <c r="C1372">
        <v>168.75</v>
      </c>
    </row>
    <row r="1373" spans="1:3">
      <c r="A1373">
        <v>965</v>
      </c>
      <c r="B1373">
        <v>1250.5999999999999</v>
      </c>
      <c r="C1373">
        <v>1250.5999999999999</v>
      </c>
    </row>
    <row r="1374" spans="1:3">
      <c r="A1374">
        <v>2695.08</v>
      </c>
      <c r="B1374">
        <v>1354.5</v>
      </c>
      <c r="C1374">
        <v>1354.5</v>
      </c>
    </row>
    <row r="1375" spans="1:3">
      <c r="A1375">
        <v>427.5</v>
      </c>
      <c r="B1375">
        <v>54</v>
      </c>
      <c r="C1375">
        <v>54</v>
      </c>
    </row>
    <row r="1376" spans="1:3">
      <c r="A1376">
        <v>386.28</v>
      </c>
      <c r="B1376">
        <v>1145.7</v>
      </c>
      <c r="C1376">
        <v>1145.7</v>
      </c>
    </row>
    <row r="1377" spans="1:3">
      <c r="A1377">
        <v>150</v>
      </c>
      <c r="B1377">
        <v>1598.4</v>
      </c>
      <c r="C1377">
        <v>1598.4</v>
      </c>
    </row>
    <row r="1378" spans="1:3">
      <c r="A1378">
        <v>7000</v>
      </c>
      <c r="B1378">
        <v>1069.2</v>
      </c>
      <c r="C1378">
        <v>1069.2</v>
      </c>
    </row>
    <row r="1379" spans="1:3">
      <c r="A1379">
        <v>1012.0000000000001</v>
      </c>
      <c r="B1379">
        <v>847</v>
      </c>
      <c r="C1379">
        <v>847</v>
      </c>
    </row>
    <row r="1380" spans="1:3">
      <c r="A1380">
        <v>3036.9300000000003</v>
      </c>
      <c r="B1380">
        <v>415.8</v>
      </c>
      <c r="C1380">
        <v>415.8</v>
      </c>
    </row>
    <row r="1381" spans="1:3">
      <c r="A1381">
        <v>2433.6</v>
      </c>
      <c r="B1381">
        <v>486.15999999999997</v>
      </c>
      <c r="C1381">
        <v>486.15999999999997</v>
      </c>
    </row>
    <row r="1382" spans="1:3">
      <c r="A1382">
        <v>395.25</v>
      </c>
      <c r="B1382">
        <v>216</v>
      </c>
      <c r="C1382">
        <v>216</v>
      </c>
    </row>
    <row r="1383" spans="1:3">
      <c r="A1383">
        <v>230.39999999999998</v>
      </c>
      <c r="B1383">
        <v>174</v>
      </c>
      <c r="C1383">
        <v>174</v>
      </c>
    </row>
    <row r="1384" spans="1:3">
      <c r="A1384">
        <v>1656.3999999999999</v>
      </c>
      <c r="B1384">
        <v>116.82</v>
      </c>
      <c r="C1384">
        <v>116.82</v>
      </c>
    </row>
    <row r="1385" spans="1:3">
      <c r="A1385">
        <v>1176.0685999999998</v>
      </c>
      <c r="B1385">
        <v>244.99999999999997</v>
      </c>
      <c r="C1385">
        <v>244.99999999999997</v>
      </c>
    </row>
    <row r="1386" spans="1:3">
      <c r="A1386">
        <v>1845</v>
      </c>
      <c r="B1386">
        <v>500</v>
      </c>
      <c r="C1386">
        <v>500</v>
      </c>
    </row>
    <row r="1387" spans="1:3">
      <c r="A1387">
        <v>4536</v>
      </c>
      <c r="B1387">
        <v>1635.6</v>
      </c>
      <c r="C1387">
        <v>1635.6</v>
      </c>
    </row>
    <row r="1388" spans="1:3">
      <c r="A1388">
        <v>168.75</v>
      </c>
      <c r="B1388">
        <v>1137.5</v>
      </c>
      <c r="C1388">
        <v>1137.5</v>
      </c>
    </row>
    <row r="1389" spans="1:3">
      <c r="A1389">
        <v>1250.5999999999999</v>
      </c>
      <c r="B1389">
        <v>1777</v>
      </c>
      <c r="C1389">
        <v>1777</v>
      </c>
    </row>
    <row r="1390" spans="1:3">
      <c r="A1390">
        <v>9383.4</v>
      </c>
      <c r="B1390">
        <v>132</v>
      </c>
      <c r="C1390">
        <v>132</v>
      </c>
    </row>
    <row r="1391" spans="1:3">
      <c r="A1391">
        <v>1354.5</v>
      </c>
      <c r="B1391">
        <v>638</v>
      </c>
      <c r="C1391">
        <v>638</v>
      </c>
    </row>
    <row r="1392" spans="1:3">
      <c r="A1392">
        <v>54</v>
      </c>
      <c r="B1392">
        <v>1123.2</v>
      </c>
      <c r="C1392">
        <v>1123.2</v>
      </c>
    </row>
    <row r="1393" spans="1:3">
      <c r="A1393">
        <v>1145.7</v>
      </c>
      <c r="B1393">
        <v>133.10000000000002</v>
      </c>
      <c r="C1393">
        <v>133.10000000000002</v>
      </c>
    </row>
    <row r="1394" spans="1:3">
      <c r="A1394">
        <v>4675</v>
      </c>
      <c r="B1394">
        <v>157.13999999999999</v>
      </c>
      <c r="C1394">
        <v>157.13999999999999</v>
      </c>
    </row>
    <row r="1395" spans="1:3">
      <c r="A1395">
        <v>1598.4</v>
      </c>
      <c r="B1395">
        <v>1290</v>
      </c>
      <c r="C1395">
        <v>1290</v>
      </c>
    </row>
    <row r="1396" spans="1:3">
      <c r="A1396">
        <v>1069.2</v>
      </c>
      <c r="B1396">
        <v>750</v>
      </c>
      <c r="C1396">
        <v>750</v>
      </c>
    </row>
    <row r="1397" spans="1:3">
      <c r="A1397">
        <v>847</v>
      </c>
      <c r="B1397">
        <v>89</v>
      </c>
      <c r="C1397">
        <v>89</v>
      </c>
    </row>
    <row r="1398" spans="1:3">
      <c r="A1398">
        <v>2295</v>
      </c>
      <c r="B1398">
        <v>207</v>
      </c>
      <c r="C1398">
        <v>207</v>
      </c>
    </row>
    <row r="1399" spans="1:3">
      <c r="A1399">
        <v>415.8</v>
      </c>
      <c r="B1399">
        <v>1147.3000000000002</v>
      </c>
      <c r="C1399">
        <v>1147.3000000000002</v>
      </c>
    </row>
    <row r="1400" spans="1:3">
      <c r="A1400">
        <v>486.15999999999997</v>
      </c>
      <c r="B1400">
        <v>1998.2750000000001</v>
      </c>
      <c r="C1400">
        <v>1998.2750000000001</v>
      </c>
    </row>
    <row r="1401" spans="1:3">
      <c r="A1401">
        <v>216</v>
      </c>
      <c r="B1401">
        <v>410.77499999999998</v>
      </c>
      <c r="C1401">
        <v>410.77499999999998</v>
      </c>
    </row>
    <row r="1402" spans="1:3">
      <c r="A1402">
        <v>174</v>
      </c>
      <c r="B1402">
        <v>410.80500000000001</v>
      </c>
      <c r="C1402">
        <v>410.80500000000001</v>
      </c>
    </row>
    <row r="1403" spans="1:3">
      <c r="A1403">
        <v>116.82</v>
      </c>
      <c r="B1403">
        <v>97.5</v>
      </c>
      <c r="C1403">
        <v>97.5</v>
      </c>
    </row>
    <row r="1404" spans="1:3">
      <c r="A1404">
        <v>244.99999999999997</v>
      </c>
      <c r="B1404">
        <v>117</v>
      </c>
      <c r="C1404">
        <v>117</v>
      </c>
    </row>
    <row r="1405" spans="1:3">
      <c r="A1405">
        <v>2216.96</v>
      </c>
      <c r="B1405">
        <v>784</v>
      </c>
      <c r="C1405">
        <v>784</v>
      </c>
    </row>
    <row r="1406" spans="1:3">
      <c r="A1406">
        <v>5850</v>
      </c>
      <c r="B1406">
        <v>250</v>
      </c>
      <c r="C1406">
        <v>250</v>
      </c>
    </row>
    <row r="1407" spans="1:3">
      <c r="A1407">
        <v>500</v>
      </c>
      <c r="B1407">
        <v>118.80000000000001</v>
      </c>
      <c r="C1407">
        <v>118.80000000000001</v>
      </c>
    </row>
    <row r="1408" spans="1:3">
      <c r="A1408">
        <v>1635.6</v>
      </c>
      <c r="B1408">
        <v>353</v>
      </c>
      <c r="C1408">
        <v>353</v>
      </c>
    </row>
    <row r="1409" spans="1:3">
      <c r="A1409">
        <v>1137.5</v>
      </c>
      <c r="B1409">
        <v>192.50000000000003</v>
      </c>
      <c r="C1409">
        <v>192.50000000000003</v>
      </c>
    </row>
    <row r="1410" spans="1:3">
      <c r="A1410">
        <v>1777</v>
      </c>
      <c r="B1410">
        <v>264.26</v>
      </c>
      <c r="C1410">
        <v>264.26</v>
      </c>
    </row>
    <row r="1411" spans="1:3">
      <c r="A1411">
        <v>2185.65</v>
      </c>
      <c r="B1411">
        <v>297</v>
      </c>
      <c r="C1411">
        <v>297</v>
      </c>
    </row>
    <row r="1412" spans="1:3">
      <c r="A1412">
        <v>3146.3999999999996</v>
      </c>
      <c r="B1412">
        <v>840</v>
      </c>
      <c r="C1412">
        <v>840</v>
      </c>
    </row>
    <row r="1413" spans="1:3">
      <c r="A1413">
        <v>4725</v>
      </c>
      <c r="B1413">
        <v>56.940000000000005</v>
      </c>
      <c r="C1413">
        <v>56.940000000000005</v>
      </c>
    </row>
    <row r="1414" spans="1:3">
      <c r="A1414">
        <v>132</v>
      </c>
      <c r="B1414">
        <v>58.5</v>
      </c>
      <c r="C1414">
        <v>58.5</v>
      </c>
    </row>
    <row r="1415" spans="1:3">
      <c r="A1415">
        <v>638</v>
      </c>
      <c r="B1415">
        <v>1600</v>
      </c>
      <c r="C1415">
        <v>1600</v>
      </c>
    </row>
    <row r="1416" spans="1:3">
      <c r="A1416">
        <v>1123.2</v>
      </c>
      <c r="B1416">
        <v>140</v>
      </c>
      <c r="C1416">
        <v>140</v>
      </c>
    </row>
    <row r="1417" spans="1:3">
      <c r="A1417">
        <v>5862.64</v>
      </c>
      <c r="B1417">
        <v>1200</v>
      </c>
      <c r="C1417">
        <v>1200</v>
      </c>
    </row>
    <row r="1418" spans="1:3">
      <c r="A1418">
        <v>133.10000000000002</v>
      </c>
      <c r="B1418">
        <v>1333.1733333333334</v>
      </c>
      <c r="C1418">
        <v>1333.1733333333334</v>
      </c>
    </row>
    <row r="1419" spans="1:3">
      <c r="A1419">
        <v>157.13999999999999</v>
      </c>
      <c r="B1419">
        <v>440</v>
      </c>
      <c r="C1419">
        <v>440</v>
      </c>
    </row>
    <row r="1420" spans="1:3">
      <c r="A1420">
        <v>1290</v>
      </c>
      <c r="B1420">
        <v>1500</v>
      </c>
      <c r="C1420">
        <v>1500</v>
      </c>
    </row>
    <row r="1421" spans="1:3">
      <c r="A1421">
        <v>3999</v>
      </c>
      <c r="B1421">
        <v>243</v>
      </c>
      <c r="C1421">
        <v>243</v>
      </c>
    </row>
    <row r="1422" spans="1:3">
      <c r="A1422">
        <v>750</v>
      </c>
      <c r="B1422">
        <v>460</v>
      </c>
      <c r="C1422">
        <v>460</v>
      </c>
    </row>
    <row r="1423" spans="1:3">
      <c r="A1423">
        <v>89</v>
      </c>
      <c r="B1423">
        <v>122.5</v>
      </c>
      <c r="C1423">
        <v>122.5</v>
      </c>
    </row>
    <row r="1424" spans="1:3">
      <c r="A1424">
        <v>207</v>
      </c>
      <c r="B1424">
        <v>500</v>
      </c>
      <c r="C1424">
        <v>500</v>
      </c>
    </row>
    <row r="1425" spans="1:3">
      <c r="A1425">
        <v>3935.8</v>
      </c>
      <c r="B1425">
        <v>537.12</v>
      </c>
      <c r="C1425">
        <v>537.12</v>
      </c>
    </row>
    <row r="1426" spans="1:3">
      <c r="A1426">
        <v>1147.3000000000002</v>
      </c>
      <c r="B1426">
        <v>1000</v>
      </c>
      <c r="C1426">
        <v>1000</v>
      </c>
    </row>
    <row r="1427" spans="1:3">
      <c r="A1427">
        <v>5005</v>
      </c>
      <c r="B1427">
        <v>1702.624</v>
      </c>
      <c r="C1427">
        <v>1702.624</v>
      </c>
    </row>
    <row r="1428" spans="1:3">
      <c r="A1428">
        <v>1998.2750000000001</v>
      </c>
      <c r="B1428">
        <v>240</v>
      </c>
      <c r="C1428">
        <v>240</v>
      </c>
    </row>
    <row r="1429" spans="1:3">
      <c r="A1429">
        <v>410.77499999999998</v>
      </c>
      <c r="B1429">
        <v>499.5</v>
      </c>
      <c r="C1429">
        <v>499.5</v>
      </c>
    </row>
    <row r="1430" spans="1:3">
      <c r="A1430">
        <v>410.80500000000001</v>
      </c>
      <c r="B1430">
        <v>450</v>
      </c>
      <c r="C1430">
        <v>450</v>
      </c>
    </row>
    <row r="1431" spans="1:3">
      <c r="A1431">
        <v>9860</v>
      </c>
      <c r="B1431">
        <v>1485</v>
      </c>
      <c r="C1431">
        <v>1485</v>
      </c>
    </row>
    <row r="1432" spans="1:3">
      <c r="A1432">
        <v>2247.5</v>
      </c>
      <c r="B1432">
        <v>1125</v>
      </c>
      <c r="C1432">
        <v>1125</v>
      </c>
    </row>
    <row r="1433" spans="1:3">
      <c r="A1433">
        <v>97.5</v>
      </c>
      <c r="B1433">
        <v>1435</v>
      </c>
      <c r="C1433">
        <v>1435</v>
      </c>
    </row>
    <row r="1434" spans="1:3">
      <c r="A1434">
        <v>2592</v>
      </c>
      <c r="B1434">
        <v>1884.9999999999998</v>
      </c>
      <c r="C1434">
        <v>1884.9999999999998</v>
      </c>
    </row>
    <row r="1435" spans="1:3">
      <c r="A1435">
        <v>117</v>
      </c>
      <c r="B1435">
        <v>1500</v>
      </c>
      <c r="C1435">
        <v>1500</v>
      </c>
    </row>
    <row r="1436" spans="1:3">
      <c r="A1436">
        <v>2010</v>
      </c>
      <c r="B1436">
        <v>424.35</v>
      </c>
      <c r="C1436">
        <v>424.35</v>
      </c>
    </row>
    <row r="1437" spans="1:3">
      <c r="A1437">
        <v>784</v>
      </c>
      <c r="B1437">
        <v>1000</v>
      </c>
      <c r="C1437">
        <v>1000</v>
      </c>
    </row>
    <row r="1438" spans="1:3">
      <c r="A1438">
        <v>250</v>
      </c>
      <c r="B1438">
        <v>1000</v>
      </c>
      <c r="C1438">
        <v>1000</v>
      </c>
    </row>
    <row r="1439" spans="1:3">
      <c r="A1439">
        <v>118.80000000000001</v>
      </c>
      <c r="B1439">
        <v>500</v>
      </c>
      <c r="C1439">
        <v>500</v>
      </c>
    </row>
    <row r="1440" spans="1:3">
      <c r="A1440">
        <v>353</v>
      </c>
      <c r="B1440">
        <v>832</v>
      </c>
      <c r="C1440">
        <v>832</v>
      </c>
    </row>
    <row r="1441" spans="1:3">
      <c r="A1441">
        <v>192.50000000000003</v>
      </c>
      <c r="B1441">
        <v>100</v>
      </c>
      <c r="C1441">
        <v>100</v>
      </c>
    </row>
    <row r="1442" spans="1:3">
      <c r="A1442">
        <v>3130.38</v>
      </c>
      <c r="B1442">
        <v>1500</v>
      </c>
      <c r="C1442">
        <v>1500</v>
      </c>
    </row>
    <row r="1443" spans="1:3">
      <c r="A1443">
        <v>3600</v>
      </c>
      <c r="B1443">
        <v>500</v>
      </c>
      <c r="C1443">
        <v>500</v>
      </c>
    </row>
    <row r="1444" spans="1:3">
      <c r="A1444">
        <v>264.26</v>
      </c>
      <c r="B1444">
        <v>800</v>
      </c>
      <c r="C1444">
        <v>800</v>
      </c>
    </row>
    <row r="1445" spans="1:3">
      <c r="A1445">
        <v>297</v>
      </c>
      <c r="B1445">
        <v>1115.69</v>
      </c>
      <c r="C1445">
        <v>1115.69</v>
      </c>
    </row>
    <row r="1446" spans="1:3">
      <c r="A1446">
        <v>840</v>
      </c>
      <c r="B1446">
        <v>990.00000000000011</v>
      </c>
      <c r="C1446">
        <v>990.00000000000011</v>
      </c>
    </row>
    <row r="1447" spans="1:3">
      <c r="A1447">
        <v>56.940000000000005</v>
      </c>
      <c r="B1447">
        <v>184.8</v>
      </c>
      <c r="C1447">
        <v>184.8</v>
      </c>
    </row>
    <row r="1448" spans="1:3">
      <c r="A1448">
        <v>58.5</v>
      </c>
      <c r="B1448">
        <v>850</v>
      </c>
      <c r="C1448">
        <v>850</v>
      </c>
    </row>
    <row r="1449" spans="1:3">
      <c r="A1449">
        <v>3162.75</v>
      </c>
      <c r="B1449">
        <v>1507.9812206572769</v>
      </c>
      <c r="C1449">
        <v>1507.9812206572769</v>
      </c>
    </row>
    <row r="1450" spans="1:3">
      <c r="A1450">
        <v>1600</v>
      </c>
      <c r="B1450">
        <v>1850</v>
      </c>
      <c r="C1450">
        <v>1850</v>
      </c>
    </row>
    <row r="1451" spans="1:3">
      <c r="A1451">
        <v>8500</v>
      </c>
      <c r="B1451">
        <v>900</v>
      </c>
      <c r="C1451">
        <v>900</v>
      </c>
    </row>
    <row r="1452" spans="1:3">
      <c r="A1452">
        <v>140</v>
      </c>
      <c r="B1452">
        <v>960</v>
      </c>
      <c r="C1452">
        <v>960</v>
      </c>
    </row>
    <row r="1453" spans="1:3">
      <c r="A1453">
        <v>1200</v>
      </c>
      <c r="B1453">
        <v>620</v>
      </c>
      <c r="C1453">
        <v>620</v>
      </c>
    </row>
    <row r="1454" spans="1:3">
      <c r="A1454">
        <v>1333.1733333333334</v>
      </c>
      <c r="B1454">
        <v>851</v>
      </c>
      <c r="C1454">
        <v>851</v>
      </c>
    </row>
    <row r="1455" spans="1:3">
      <c r="A1455">
        <v>3901.5000000000005</v>
      </c>
      <c r="B1455">
        <v>132</v>
      </c>
      <c r="C1455">
        <v>132</v>
      </c>
    </row>
    <row r="1456" spans="1:3">
      <c r="A1456">
        <v>2400</v>
      </c>
      <c r="B1456">
        <v>693</v>
      </c>
      <c r="C1456">
        <v>693</v>
      </c>
    </row>
    <row r="1457" spans="1:3">
      <c r="A1457">
        <v>440</v>
      </c>
      <c r="B1457">
        <v>225</v>
      </c>
      <c r="C1457">
        <v>225</v>
      </c>
    </row>
    <row r="1458" spans="1:3">
      <c r="A1458">
        <v>1500</v>
      </c>
      <c r="B1458">
        <v>85</v>
      </c>
      <c r="C1458">
        <v>85</v>
      </c>
    </row>
    <row r="1459" spans="1:3">
      <c r="A1459">
        <v>243</v>
      </c>
      <c r="B1459">
        <v>1410</v>
      </c>
      <c r="C1459">
        <v>1410</v>
      </c>
    </row>
    <row r="1460" spans="1:3">
      <c r="A1460">
        <v>7500</v>
      </c>
      <c r="B1460">
        <v>310</v>
      </c>
      <c r="C1460">
        <v>310</v>
      </c>
    </row>
    <row r="1461" spans="1:3">
      <c r="A1461">
        <v>2538</v>
      </c>
      <c r="B1461">
        <v>250</v>
      </c>
      <c r="C1461">
        <v>250</v>
      </c>
    </row>
    <row r="1462" spans="1:3">
      <c r="A1462">
        <v>460</v>
      </c>
      <c r="B1462">
        <v>555</v>
      </c>
      <c r="C1462">
        <v>555</v>
      </c>
    </row>
    <row r="1463" spans="1:3">
      <c r="A1463">
        <v>122.5</v>
      </c>
      <c r="B1463">
        <v>850</v>
      </c>
      <c r="C1463">
        <v>850</v>
      </c>
    </row>
    <row r="1464" spans="1:3">
      <c r="A1464">
        <v>500</v>
      </c>
      <c r="B1464">
        <v>850</v>
      </c>
      <c r="C1464">
        <v>850</v>
      </c>
    </row>
    <row r="1465" spans="1:3">
      <c r="A1465">
        <v>7500</v>
      </c>
      <c r="B1465">
        <v>850</v>
      </c>
      <c r="C1465">
        <v>850</v>
      </c>
    </row>
    <row r="1466" spans="1:3">
      <c r="A1466">
        <v>4000</v>
      </c>
      <c r="B1466">
        <v>850</v>
      </c>
      <c r="C1466">
        <v>850</v>
      </c>
    </row>
    <row r="1467" spans="1:3">
      <c r="A1467">
        <v>9750</v>
      </c>
      <c r="B1467">
        <v>80</v>
      </c>
      <c r="C1467">
        <v>80</v>
      </c>
    </row>
    <row r="1468" spans="1:3">
      <c r="A1468">
        <v>2327.25</v>
      </c>
      <c r="B1468">
        <v>1175</v>
      </c>
      <c r="C1468">
        <v>1175</v>
      </c>
    </row>
    <row r="1469" spans="1:3">
      <c r="A1469">
        <v>2327.25</v>
      </c>
      <c r="B1469">
        <v>900</v>
      </c>
      <c r="C1469">
        <v>900</v>
      </c>
    </row>
    <row r="1470" spans="1:3">
      <c r="A1470">
        <v>6400</v>
      </c>
      <c r="B1470">
        <v>1000</v>
      </c>
      <c r="C1470">
        <v>1000</v>
      </c>
    </row>
    <row r="1471" spans="1:3">
      <c r="A1471">
        <v>2250</v>
      </c>
      <c r="B1471">
        <v>1800</v>
      </c>
      <c r="C1471">
        <v>1800</v>
      </c>
    </row>
    <row r="1472" spans="1:3">
      <c r="A1472">
        <v>537.12</v>
      </c>
      <c r="B1472">
        <v>1320</v>
      </c>
      <c r="C1472">
        <v>1320</v>
      </c>
    </row>
    <row r="1473" spans="1:3">
      <c r="A1473">
        <v>1000</v>
      </c>
      <c r="B1473">
        <v>250</v>
      </c>
      <c r="C1473">
        <v>250</v>
      </c>
    </row>
    <row r="1474" spans="1:3">
      <c r="A1474">
        <v>1702.624</v>
      </c>
      <c r="B1474">
        <v>1320</v>
      </c>
      <c r="C1474">
        <v>1320</v>
      </c>
    </row>
    <row r="1475" spans="1:3">
      <c r="A1475">
        <v>7560</v>
      </c>
      <c r="B1475">
        <v>900</v>
      </c>
      <c r="C1475">
        <v>900</v>
      </c>
    </row>
    <row r="1476" spans="1:3">
      <c r="A1476">
        <v>240</v>
      </c>
      <c r="B1476">
        <v>675</v>
      </c>
      <c r="C1476">
        <v>675</v>
      </c>
    </row>
    <row r="1477" spans="1:3">
      <c r="A1477">
        <v>499.5</v>
      </c>
      <c r="B1477">
        <v>1800</v>
      </c>
      <c r="C1477">
        <v>1800</v>
      </c>
    </row>
    <row r="1478" spans="1:3">
      <c r="A1478">
        <v>2495</v>
      </c>
      <c r="B1478">
        <v>250</v>
      </c>
      <c r="C1478">
        <v>250</v>
      </c>
    </row>
    <row r="1479" spans="1:3">
      <c r="A1479">
        <v>9900</v>
      </c>
      <c r="B1479">
        <v>750</v>
      </c>
      <c r="C1479">
        <v>750</v>
      </c>
    </row>
    <row r="1480" spans="1:3">
      <c r="A1480">
        <v>4400</v>
      </c>
      <c r="B1480">
        <v>290</v>
      </c>
      <c r="C1480">
        <v>290</v>
      </c>
    </row>
    <row r="1481" spans="1:3">
      <c r="A1481">
        <v>450</v>
      </c>
      <c r="B1481">
        <v>600</v>
      </c>
      <c r="C1481">
        <v>600</v>
      </c>
    </row>
    <row r="1482" spans="1:3">
      <c r="A1482">
        <v>4750</v>
      </c>
      <c r="B1482">
        <v>1000</v>
      </c>
      <c r="C1482">
        <v>1000</v>
      </c>
    </row>
    <row r="1483" spans="1:3">
      <c r="A1483">
        <v>1485</v>
      </c>
      <c r="B1483">
        <v>225</v>
      </c>
      <c r="C1483">
        <v>225</v>
      </c>
    </row>
    <row r="1484" spans="1:3">
      <c r="A1484">
        <v>1125</v>
      </c>
      <c r="B1484">
        <v>1500</v>
      </c>
      <c r="C1484">
        <v>1500</v>
      </c>
    </row>
    <row r="1485" spans="1:3">
      <c r="A1485">
        <v>1435</v>
      </c>
      <c r="B1485">
        <v>25</v>
      </c>
      <c r="C1485">
        <v>25</v>
      </c>
    </row>
    <row r="1486" spans="1:3">
      <c r="A1486">
        <v>2870</v>
      </c>
      <c r="B1486">
        <v>10</v>
      </c>
      <c r="C1486">
        <v>10</v>
      </c>
    </row>
    <row r="1487" spans="1:3">
      <c r="A1487">
        <v>2800</v>
      </c>
      <c r="B1487">
        <v>10</v>
      </c>
      <c r="C1487">
        <v>10</v>
      </c>
    </row>
    <row r="1488" spans="1:3">
      <c r="A1488">
        <v>1884.9999999999998</v>
      </c>
      <c r="B1488">
        <v>10</v>
      </c>
      <c r="C1488">
        <v>10</v>
      </c>
    </row>
    <row r="1489" spans="1:3">
      <c r="A1489">
        <v>1500</v>
      </c>
      <c r="B1489">
        <v>10</v>
      </c>
      <c r="C1489">
        <v>10</v>
      </c>
    </row>
    <row r="1490" spans="1:3">
      <c r="A1490">
        <v>424.35</v>
      </c>
      <c r="B1490">
        <v>10</v>
      </c>
      <c r="C1490">
        <v>10</v>
      </c>
    </row>
    <row r="1491" spans="1:3">
      <c r="A1491">
        <v>1000</v>
      </c>
      <c r="B1491">
        <v>10</v>
      </c>
      <c r="C1491">
        <v>10</v>
      </c>
    </row>
    <row r="1492" spans="1:3">
      <c r="A1492">
        <v>1000</v>
      </c>
      <c r="B1492">
        <v>20</v>
      </c>
      <c r="C1492">
        <v>20</v>
      </c>
    </row>
    <row r="1493" spans="1:3">
      <c r="A1493">
        <v>500</v>
      </c>
      <c r="B1493">
        <v>30</v>
      </c>
      <c r="C1493">
        <v>30</v>
      </c>
    </row>
    <row r="1494" spans="1:3">
      <c r="A1494">
        <v>832</v>
      </c>
      <c r="B1494">
        <v>900</v>
      </c>
      <c r="C1494">
        <v>900</v>
      </c>
    </row>
    <row r="1495" spans="1:3">
      <c r="A1495">
        <v>100</v>
      </c>
      <c r="B1495">
        <v>1000</v>
      </c>
      <c r="C1495">
        <v>1000</v>
      </c>
    </row>
    <row r="1496" spans="1:3">
      <c r="A1496">
        <v>4500</v>
      </c>
      <c r="B1496">
        <v>225</v>
      </c>
      <c r="C1496">
        <v>225</v>
      </c>
    </row>
    <row r="1497" spans="1:3">
      <c r="A1497">
        <v>9250</v>
      </c>
      <c r="B1497">
        <v>80</v>
      </c>
      <c r="C1497">
        <v>80</v>
      </c>
    </row>
    <row r="1498" spans="1:3">
      <c r="A1498">
        <v>1500</v>
      </c>
      <c r="B1498">
        <v>80</v>
      </c>
      <c r="C1498">
        <v>80</v>
      </c>
    </row>
    <row r="1499" spans="1:3">
      <c r="A1499">
        <v>500</v>
      </c>
      <c r="B1499">
        <v>20</v>
      </c>
      <c r="C1499">
        <v>20</v>
      </c>
    </row>
    <row r="1500" spans="1:3">
      <c r="A1500">
        <v>800</v>
      </c>
      <c r="B1500">
        <v>10</v>
      </c>
      <c r="C1500">
        <v>10</v>
      </c>
    </row>
    <row r="1501" spans="1:3">
      <c r="A1501">
        <v>8567.5</v>
      </c>
      <c r="B1501">
        <v>10</v>
      </c>
      <c r="C1501">
        <v>10</v>
      </c>
    </row>
    <row r="1502" spans="1:3">
      <c r="A1502">
        <v>3579.3</v>
      </c>
      <c r="B1502">
        <v>30</v>
      </c>
      <c r="C1502">
        <v>30</v>
      </c>
    </row>
    <row r="1503" spans="1:3">
      <c r="A1503">
        <v>4250</v>
      </c>
      <c r="B1503">
        <v>10</v>
      </c>
      <c r="C1503">
        <v>10</v>
      </c>
    </row>
    <row r="1504" spans="1:3">
      <c r="A1504">
        <v>1115.69</v>
      </c>
      <c r="B1504">
        <v>10</v>
      </c>
      <c r="C1504">
        <v>10</v>
      </c>
    </row>
    <row r="1505" spans="1:3">
      <c r="A1505">
        <v>990.00000000000011</v>
      </c>
      <c r="B1505">
        <v>10</v>
      </c>
      <c r="C1505">
        <v>10</v>
      </c>
    </row>
    <row r="1506" spans="1:3">
      <c r="A1506">
        <v>2500</v>
      </c>
      <c r="B1506">
        <v>10</v>
      </c>
      <c r="C1506">
        <v>10</v>
      </c>
    </row>
    <row r="1507" spans="1:3">
      <c r="A1507">
        <v>7875</v>
      </c>
      <c r="B1507">
        <v>120</v>
      </c>
      <c r="C1507">
        <v>120</v>
      </c>
    </row>
    <row r="1508" spans="1:3">
      <c r="A1508">
        <v>2499.9749999999999</v>
      </c>
      <c r="B1508">
        <v>10</v>
      </c>
      <c r="C1508">
        <v>10</v>
      </c>
    </row>
    <row r="1509" spans="1:3">
      <c r="A1509">
        <v>5000</v>
      </c>
      <c r="B1509">
        <v>10</v>
      </c>
      <c r="C1509">
        <v>10</v>
      </c>
    </row>
    <row r="1510" spans="1:3">
      <c r="A1510">
        <v>5400</v>
      </c>
      <c r="B1510">
        <v>90</v>
      </c>
      <c r="C1510">
        <v>90</v>
      </c>
    </row>
    <row r="1511" spans="1:3">
      <c r="A1511">
        <v>6666.6666666666661</v>
      </c>
      <c r="B1511">
        <v>80</v>
      </c>
      <c r="C1511">
        <v>80</v>
      </c>
    </row>
    <row r="1512" spans="1:3">
      <c r="A1512">
        <v>8000</v>
      </c>
    </row>
    <row r="1513" spans="1:3">
      <c r="A1513">
        <v>3600</v>
      </c>
    </row>
    <row r="1514" spans="1:3">
      <c r="A1514">
        <v>184.8</v>
      </c>
    </row>
    <row r="1515" spans="1:3">
      <c r="A1515">
        <v>3013.6363636363635</v>
      </c>
    </row>
    <row r="1516" spans="1:3">
      <c r="A1516">
        <v>7600</v>
      </c>
    </row>
    <row r="1517" spans="1:3">
      <c r="A1517">
        <v>850</v>
      </c>
    </row>
    <row r="1518" spans="1:3">
      <c r="A1518">
        <v>1507.9812206572769</v>
      </c>
    </row>
    <row r="1519" spans="1:3">
      <c r="A1519">
        <v>2409</v>
      </c>
    </row>
    <row r="1520" spans="1:3">
      <c r="A1520">
        <v>1850</v>
      </c>
    </row>
    <row r="1521" spans="1:1">
      <c r="A1521">
        <v>900</v>
      </c>
    </row>
    <row r="1522" spans="1:1">
      <c r="A1522">
        <v>960</v>
      </c>
    </row>
    <row r="1523" spans="1:1">
      <c r="A1523">
        <v>620</v>
      </c>
    </row>
    <row r="1524" spans="1:1">
      <c r="A1524">
        <v>8400</v>
      </c>
    </row>
    <row r="1525" spans="1:1">
      <c r="A1525">
        <v>2000</v>
      </c>
    </row>
    <row r="1526" spans="1:1">
      <c r="A1526">
        <v>2000</v>
      </c>
    </row>
    <row r="1527" spans="1:1">
      <c r="A1527">
        <v>2000</v>
      </c>
    </row>
    <row r="1528" spans="1:1">
      <c r="A1528">
        <v>2300</v>
      </c>
    </row>
    <row r="1529" spans="1:1">
      <c r="A1529">
        <v>2300</v>
      </c>
    </row>
    <row r="1530" spans="1:1">
      <c r="A1530">
        <v>2400</v>
      </c>
    </row>
    <row r="1531" spans="1:1">
      <c r="A1531">
        <v>9000</v>
      </c>
    </row>
    <row r="1532" spans="1:1">
      <c r="A1532">
        <v>9000</v>
      </c>
    </row>
    <row r="1533" spans="1:1">
      <c r="A1533">
        <v>5250</v>
      </c>
    </row>
    <row r="1534" spans="1:1">
      <c r="A1534">
        <v>6300</v>
      </c>
    </row>
    <row r="1535" spans="1:1">
      <c r="A1535">
        <v>3375</v>
      </c>
    </row>
    <row r="1536" spans="1:1">
      <c r="A1536">
        <v>3675</v>
      </c>
    </row>
    <row r="1537" spans="1:1">
      <c r="A1537">
        <v>7200</v>
      </c>
    </row>
    <row r="1538" spans="1:1">
      <c r="A1538">
        <v>851</v>
      </c>
    </row>
    <row r="1539" spans="1:1">
      <c r="A1539">
        <v>132</v>
      </c>
    </row>
    <row r="1540" spans="1:1">
      <c r="A1540">
        <v>693</v>
      </c>
    </row>
    <row r="1541" spans="1:1">
      <c r="A1541">
        <v>225</v>
      </c>
    </row>
    <row r="1542" spans="1:1">
      <c r="A1542">
        <v>4600</v>
      </c>
    </row>
    <row r="1543" spans="1:1">
      <c r="A1543">
        <v>85</v>
      </c>
    </row>
    <row r="1544" spans="1:1">
      <c r="A1544">
        <v>1410</v>
      </c>
    </row>
    <row r="1545" spans="1:1">
      <c r="A1545">
        <v>310</v>
      </c>
    </row>
    <row r="1546" spans="1:1">
      <c r="A1546">
        <v>2300</v>
      </c>
    </row>
    <row r="1547" spans="1:1">
      <c r="A1547">
        <v>250</v>
      </c>
    </row>
    <row r="1548" spans="1:1">
      <c r="A1548">
        <v>2300</v>
      </c>
    </row>
    <row r="1549" spans="1:1">
      <c r="A1549">
        <v>2000</v>
      </c>
    </row>
    <row r="1550" spans="1:1">
      <c r="A1550">
        <v>2125</v>
      </c>
    </row>
    <row r="1551" spans="1:1">
      <c r="A1551">
        <v>555</v>
      </c>
    </row>
    <row r="1552" spans="1:1">
      <c r="A1552">
        <v>850</v>
      </c>
    </row>
    <row r="1553" spans="1:1">
      <c r="A1553">
        <v>850</v>
      </c>
    </row>
    <row r="1554" spans="1:1">
      <c r="A1554">
        <v>850</v>
      </c>
    </row>
    <row r="1555" spans="1:1">
      <c r="A1555">
        <v>850</v>
      </c>
    </row>
    <row r="1556" spans="1:1">
      <c r="A1556">
        <v>80</v>
      </c>
    </row>
    <row r="1557" spans="1:1">
      <c r="A1557">
        <v>8400</v>
      </c>
    </row>
    <row r="1558" spans="1:1">
      <c r="A1558">
        <v>1175</v>
      </c>
    </row>
    <row r="1559" spans="1:1">
      <c r="A1559">
        <v>2300</v>
      </c>
    </row>
    <row r="1560" spans="1:1">
      <c r="A1560">
        <v>900</v>
      </c>
    </row>
    <row r="1561" spans="1:1">
      <c r="A1561">
        <v>1000</v>
      </c>
    </row>
    <row r="1562" spans="1:1">
      <c r="A1562">
        <v>1800</v>
      </c>
    </row>
    <row r="1563" spans="1:1">
      <c r="A1563">
        <v>2300</v>
      </c>
    </row>
    <row r="1564" spans="1:1">
      <c r="A1564">
        <v>2350</v>
      </c>
    </row>
    <row r="1565" spans="1:1">
      <c r="A1565">
        <v>1320</v>
      </c>
    </row>
    <row r="1566" spans="1:1">
      <c r="A1566">
        <v>250</v>
      </c>
    </row>
    <row r="1567" spans="1:1">
      <c r="A1567">
        <v>3924</v>
      </c>
    </row>
    <row r="1568" spans="1:1">
      <c r="A1568">
        <v>4500</v>
      </c>
    </row>
    <row r="1569" spans="1:1">
      <c r="A1569">
        <v>8550</v>
      </c>
    </row>
    <row r="1570" spans="1:1">
      <c r="A1570">
        <v>1320</v>
      </c>
    </row>
    <row r="1571" spans="1:1">
      <c r="A1571">
        <v>3060</v>
      </c>
    </row>
    <row r="1572" spans="1:1">
      <c r="A1572">
        <v>9180</v>
      </c>
    </row>
    <row r="1573" spans="1:1">
      <c r="A1573">
        <v>900</v>
      </c>
    </row>
    <row r="1574" spans="1:1">
      <c r="A1574">
        <v>675</v>
      </c>
    </row>
    <row r="1575" spans="1:1">
      <c r="A1575">
        <v>1800</v>
      </c>
    </row>
    <row r="1576" spans="1:1">
      <c r="A1576">
        <v>4600</v>
      </c>
    </row>
    <row r="1577" spans="1:1">
      <c r="A1577">
        <v>250</v>
      </c>
    </row>
    <row r="1578" spans="1:1">
      <c r="A1578">
        <v>7350</v>
      </c>
    </row>
    <row r="1579" spans="1:1">
      <c r="A1579">
        <v>2100</v>
      </c>
    </row>
    <row r="1580" spans="1:1">
      <c r="A1580">
        <v>4500</v>
      </c>
    </row>
    <row r="1581" spans="1:1">
      <c r="A1581">
        <v>750</v>
      </c>
    </row>
    <row r="1582" spans="1:1">
      <c r="A1582">
        <v>4752</v>
      </c>
    </row>
    <row r="1583" spans="1:1">
      <c r="A1583">
        <v>5400</v>
      </c>
    </row>
    <row r="1584" spans="1:1">
      <c r="A1584">
        <v>290</v>
      </c>
    </row>
    <row r="1585" spans="1:1">
      <c r="A1585">
        <v>5400</v>
      </c>
    </row>
    <row r="1586" spans="1:1">
      <c r="A1586">
        <v>600</v>
      </c>
    </row>
    <row r="1587" spans="1:1">
      <c r="A1587">
        <v>7200</v>
      </c>
    </row>
    <row r="1588" spans="1:1">
      <c r="A1588">
        <v>6000</v>
      </c>
    </row>
    <row r="1589" spans="1:1">
      <c r="A1589">
        <v>5940</v>
      </c>
    </row>
    <row r="1590" spans="1:1">
      <c r="A1590">
        <v>7000</v>
      </c>
    </row>
    <row r="1591" spans="1:1">
      <c r="A1591">
        <v>9405</v>
      </c>
    </row>
    <row r="1592" spans="1:1">
      <c r="A1592">
        <v>4000</v>
      </c>
    </row>
    <row r="1593" spans="1:1">
      <c r="A1593">
        <v>5000</v>
      </c>
    </row>
    <row r="1594" spans="1:1">
      <c r="A1594">
        <v>8720</v>
      </c>
    </row>
    <row r="1595" spans="1:1">
      <c r="A1595">
        <v>2000</v>
      </c>
    </row>
    <row r="1596" spans="1:1">
      <c r="A1596">
        <v>4200</v>
      </c>
    </row>
    <row r="1597" spans="1:1">
      <c r="A1597">
        <v>4200</v>
      </c>
    </row>
    <row r="1598" spans="1:1">
      <c r="A1598">
        <v>4200</v>
      </c>
    </row>
    <row r="1599" spans="1:1">
      <c r="A1599">
        <v>4000</v>
      </c>
    </row>
    <row r="1600" spans="1:1">
      <c r="A1600">
        <v>6250</v>
      </c>
    </row>
    <row r="1601" spans="1:1">
      <c r="A1601">
        <v>3500</v>
      </c>
    </row>
    <row r="1602" spans="1:1">
      <c r="A1602">
        <v>3000</v>
      </c>
    </row>
    <row r="1603" spans="1:1">
      <c r="A1603">
        <v>1000</v>
      </c>
    </row>
    <row r="1604" spans="1:1">
      <c r="A1604">
        <v>225</v>
      </c>
    </row>
    <row r="1605" spans="1:1">
      <c r="A1605">
        <v>1500</v>
      </c>
    </row>
    <row r="1606" spans="1:1">
      <c r="A1606">
        <v>25</v>
      </c>
    </row>
    <row r="1607" spans="1:1">
      <c r="A1607">
        <v>10</v>
      </c>
    </row>
    <row r="1608" spans="1:1">
      <c r="A1608">
        <v>10</v>
      </c>
    </row>
    <row r="1609" spans="1:1">
      <c r="A1609">
        <v>10</v>
      </c>
    </row>
    <row r="1610" spans="1:1">
      <c r="A1610">
        <v>10</v>
      </c>
    </row>
    <row r="1611" spans="1:1">
      <c r="A1611">
        <v>10</v>
      </c>
    </row>
    <row r="1612" spans="1:1">
      <c r="A1612">
        <v>10</v>
      </c>
    </row>
    <row r="1613" spans="1:1">
      <c r="A1613">
        <v>20</v>
      </c>
    </row>
    <row r="1614" spans="1:1">
      <c r="A1614">
        <v>30</v>
      </c>
    </row>
    <row r="1615" spans="1:1">
      <c r="A1615">
        <v>900</v>
      </c>
    </row>
    <row r="1616" spans="1:1">
      <c r="A1616">
        <v>1000</v>
      </c>
    </row>
    <row r="1617" spans="1:1">
      <c r="A1617">
        <v>225</v>
      </c>
    </row>
    <row r="1618" spans="1:1">
      <c r="A1618">
        <v>80</v>
      </c>
    </row>
    <row r="1619" spans="1:1">
      <c r="A1619">
        <v>80</v>
      </c>
    </row>
    <row r="1620" spans="1:1">
      <c r="A1620">
        <v>20</v>
      </c>
    </row>
    <row r="1621" spans="1:1">
      <c r="A1621">
        <v>2000</v>
      </c>
    </row>
    <row r="1622" spans="1:1">
      <c r="A1622">
        <v>10</v>
      </c>
    </row>
    <row r="1623" spans="1:1">
      <c r="A1623">
        <v>10</v>
      </c>
    </row>
    <row r="1624" spans="1:1">
      <c r="A1624">
        <v>30</v>
      </c>
    </row>
    <row r="1625" spans="1:1">
      <c r="A1625">
        <v>10</v>
      </c>
    </row>
    <row r="1626" spans="1:1">
      <c r="A1626">
        <v>10</v>
      </c>
    </row>
    <row r="1627" spans="1:1">
      <c r="A1627">
        <v>10</v>
      </c>
    </row>
    <row r="1628" spans="1:1">
      <c r="A1628">
        <v>10</v>
      </c>
    </row>
    <row r="1629" spans="1:1">
      <c r="A1629">
        <v>120</v>
      </c>
    </row>
    <row r="1630" spans="1:1">
      <c r="A1630">
        <v>10</v>
      </c>
    </row>
    <row r="1631" spans="1:1">
      <c r="A1631">
        <v>10</v>
      </c>
    </row>
    <row r="1632" spans="1:1">
      <c r="A1632">
        <v>90</v>
      </c>
    </row>
    <row r="1633" spans="1:1">
      <c r="A1633">
        <v>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37E8-7F07-4329-8C02-8C69ED51D85F}">
  <dimension ref="A1:B15"/>
  <sheetViews>
    <sheetView tabSelected="1" workbookViewId="0">
      <selection activeCell="E7" sqref="E7"/>
    </sheetView>
  </sheetViews>
  <sheetFormatPr defaultRowHeight="14.25"/>
  <sheetData>
    <row r="1" spans="1:2">
      <c r="A1" t="s">
        <v>3706</v>
      </c>
      <c r="B1" t="s">
        <v>6942</v>
      </c>
    </row>
    <row r="2" spans="1:2">
      <c r="A2">
        <v>2010</v>
      </c>
      <c r="B2">
        <f>COUNTIFS(community_projects!G:G, "gerealiseerd", community_projects!P:P, "&gt;0",community_projects!H:H, "&lt;=" &amp; projects_per_year!A2)</f>
        <v>21</v>
      </c>
    </row>
    <row r="3" spans="1:2">
      <c r="A3">
        <v>2011</v>
      </c>
      <c r="B3">
        <f>COUNTIFS(community_projects!G:G, "gerealiseerd", community_projects!P:P, "&gt;0",community_projects!H:H, projects_per_year!A3)</f>
        <v>2</v>
      </c>
    </row>
    <row r="4" spans="1:2">
      <c r="A4">
        <v>2012</v>
      </c>
      <c r="B4">
        <f>COUNTIFS(community_projects!G:G, "gerealiseerd", community_projects!P:P, "&gt;0",community_projects!H:H, projects_per_year!A4)</f>
        <v>9</v>
      </c>
    </row>
    <row r="5" spans="1:2">
      <c r="A5">
        <v>2013</v>
      </c>
      <c r="B5">
        <f>COUNTIFS(community_projects!G:G, "gerealiseerd", community_projects!P:P, "&gt;0",community_projects!H:H, projects_per_year!A5)</f>
        <v>20</v>
      </c>
    </row>
    <row r="6" spans="1:2">
      <c r="A6">
        <v>2014</v>
      </c>
      <c r="B6">
        <f>COUNTIFS(community_projects!G:G, "gerealiseerd", community_projects!P:P, "&gt;0",community_projects!H:H, projects_per_year!A6)</f>
        <v>27</v>
      </c>
    </row>
    <row r="7" spans="1:2">
      <c r="A7">
        <v>2015</v>
      </c>
      <c r="B7">
        <f>COUNTIFS(community_projects!G:G, "gerealiseerd", community_projects!P:P, "&gt;0",community_projects!H:H, projects_per_year!A7)</f>
        <v>54</v>
      </c>
    </row>
    <row r="8" spans="1:2">
      <c r="A8">
        <v>2016</v>
      </c>
      <c r="B8">
        <f>COUNTIFS(community_projects!G:G, "gerealiseerd", community_projects!P:P, "&gt;0",community_projects!H:H, projects_per_year!A8)</f>
        <v>71</v>
      </c>
    </row>
    <row r="9" spans="1:2">
      <c r="A9">
        <v>2017</v>
      </c>
      <c r="B9">
        <f>COUNTIFS(community_projects!G:G, "gerealiseerd", community_projects!P:P, "&gt;0",community_projects!H:H, projects_per_year!A9)</f>
        <v>111</v>
      </c>
    </row>
    <row r="10" spans="1:2">
      <c r="A10">
        <v>2018</v>
      </c>
      <c r="B10">
        <f>COUNTIFS(community_projects!G:G, "gerealiseerd", community_projects!P:P, "&gt;0",community_projects!H:H, projects_per_year!A10)</f>
        <v>188</v>
      </c>
    </row>
    <row r="11" spans="1:2">
      <c r="A11">
        <v>2019</v>
      </c>
      <c r="B11">
        <f>COUNTIFS(community_projects!G:G, "gerealiseerd", community_projects!P:P, "&gt;0",community_projects!H:H, projects_per_year!A11)</f>
        <v>199</v>
      </c>
    </row>
    <row r="12" spans="1:2">
      <c r="A12">
        <v>2020</v>
      </c>
      <c r="B12">
        <f>COUNTIFS(community_projects!G:G, "gerealiseerd", community_projects!P:P, "&gt;0",community_projects!H:H, projects_per_year!A12)</f>
        <v>169</v>
      </c>
    </row>
    <row r="13" spans="1:2">
      <c r="A13">
        <v>2021</v>
      </c>
      <c r="B13">
        <f>COUNTIFS(community_projects!G:G, "gerealiseerd", community_projects!P:P, "&gt;0",community_projects!H:H, projects_per_year!A13)</f>
        <v>123</v>
      </c>
    </row>
    <row r="14" spans="1:2">
      <c r="A14">
        <v>2022</v>
      </c>
      <c r="B14">
        <f>COUNTIFS(community_projects!G:G, "gerealiseerd", community_projects!P:P, "&gt;0",community_projects!H:H, projects_per_year!A14)</f>
        <v>177</v>
      </c>
    </row>
    <row r="15" spans="1:2">
      <c r="A15">
        <v>2023</v>
      </c>
      <c r="B15">
        <f>COUNTIFS(community_projects!G:G, "gerealiseerd", community_projects!P:P, "&gt;0",community_projects!H:H, projects_per_year!A15)</f>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33"/>
  <sheetViews>
    <sheetView workbookViewId="0">
      <selection activeCell="E16" sqref="E16"/>
    </sheetView>
  </sheetViews>
  <sheetFormatPr defaultRowHeight="14.25"/>
  <cols>
    <col min="19" max="19" width="9.25" bestFit="1" customWidth="1"/>
    <col min="20" max="20" width="10.625" bestFit="1" customWidth="1"/>
  </cols>
  <sheetData>
    <row r="1" spans="1:20">
      <c r="A1" t="s">
        <v>6934</v>
      </c>
      <c r="B1" t="s">
        <v>6933</v>
      </c>
      <c r="C1" t="s">
        <v>6935</v>
      </c>
      <c r="D1" t="s">
        <v>6936</v>
      </c>
      <c r="E1" t="s">
        <v>6937</v>
      </c>
      <c r="F1" t="s">
        <v>6938</v>
      </c>
      <c r="G1" t="s">
        <v>6939</v>
      </c>
      <c r="H1" t="s">
        <v>6940</v>
      </c>
      <c r="I1" t="s">
        <v>6941</v>
      </c>
      <c r="L1" t="s">
        <v>6934</v>
      </c>
      <c r="M1" t="s">
        <v>6933</v>
      </c>
      <c r="N1" t="s">
        <v>6935</v>
      </c>
      <c r="O1" t="s">
        <v>6936</v>
      </c>
      <c r="P1" t="s">
        <v>6937</v>
      </c>
      <c r="Q1" t="s">
        <v>6938</v>
      </c>
      <c r="R1" t="s">
        <v>6939</v>
      </c>
      <c r="S1" t="s">
        <v>6940</v>
      </c>
      <c r="T1" t="s">
        <v>6941</v>
      </c>
    </row>
    <row r="2" spans="1:20">
      <c r="A2" t="s">
        <v>753</v>
      </c>
      <c r="B2">
        <v>296374</v>
      </c>
      <c r="C2">
        <f>COUNTIFS(energy_communities!B:B,province!A2,energy_communities!L:L,"active")</f>
        <v>51</v>
      </c>
      <c r="D2">
        <f>COUNTIFS(community_projects!A:A,province!A2,community_projects!G:G,"gerealiseerd", community_projects!P:P, "&gt; 0")</f>
        <v>103</v>
      </c>
      <c r="E2" s="23">
        <f>SUMIFS(community_projects!P:P, community_projects!A:A,province!A2,community_projects!G:G,"gerealiseerd", community_projects!P:P, "&gt; 0")</f>
        <v>32839.94</v>
      </c>
      <c r="F2" s="1">
        <f>E2/B2</f>
        <v>0.11080573869502723</v>
      </c>
      <c r="G2" s="23">
        <f>B2/D2</f>
        <v>2877.4174757281553</v>
      </c>
      <c r="H2" s="24">
        <f>ABS($F$15-F2)</f>
        <v>2.5293791860283257E-2</v>
      </c>
      <c r="I2" s="23">
        <f>ABS($G$15-G2)</f>
        <v>3183.9562997051526</v>
      </c>
      <c r="L2" t="s">
        <v>1281</v>
      </c>
      <c r="M2">
        <v>1381760</v>
      </c>
      <c r="N2">
        <v>60</v>
      </c>
      <c r="O2">
        <v>235</v>
      </c>
      <c r="P2">
        <v>51161.960000000014</v>
      </c>
      <c r="Q2">
        <v>3.7026661648911545E-2</v>
      </c>
      <c r="R2">
        <v>5879.8297872340427</v>
      </c>
      <c r="S2" s="24">
        <v>4.8485285185832429E-2</v>
      </c>
      <c r="T2" s="23">
        <v>181.54398819926519</v>
      </c>
    </row>
    <row r="3" spans="1:20">
      <c r="A3" t="s">
        <v>126</v>
      </c>
      <c r="B3">
        <v>295870</v>
      </c>
      <c r="C3">
        <f>COUNTIFS(energy_communities!B:B,province!A3,energy_communities!L:L,"active")</f>
        <v>70</v>
      </c>
      <c r="D3">
        <f>COUNTIFS(community_projects!A:A,province!A3,community_projects!G:G,"gerealiseerd", community_projects!P:P, "&gt; 0")</f>
        <v>110</v>
      </c>
      <c r="E3" s="23">
        <f>SUMIFS(community_projects!P:P, community_projects!A:A,province!A3,community_projects!G:G,"gerealiseerd", community_projects!P:P, "&gt; 0")</f>
        <v>40923.843000000001</v>
      </c>
      <c r="F3" s="1">
        <f t="shared" ref="F3:F15" si="0">E3/B3</f>
        <v>0.13831697367086895</v>
      </c>
      <c r="G3" s="23">
        <f t="shared" ref="G3:G15" si="1">B3/D3</f>
        <v>2689.7272727272725</v>
      </c>
      <c r="H3" s="24">
        <f t="shared" ref="H3:H13" si="2">ABS($F$15-F3)</f>
        <v>5.280502683612498E-2</v>
      </c>
      <c r="I3" s="23">
        <f t="shared" ref="I3:I13" si="3">ABS($G$15-G3)</f>
        <v>3371.6465027060353</v>
      </c>
      <c r="L3" t="s">
        <v>344</v>
      </c>
      <c r="M3">
        <v>938341</v>
      </c>
      <c r="N3">
        <v>77</v>
      </c>
      <c r="O3">
        <v>212</v>
      </c>
      <c r="P3">
        <v>103871.2386</v>
      </c>
      <c r="Q3">
        <v>0.11069668553329759</v>
      </c>
      <c r="R3">
        <v>4426.1367924528304</v>
      </c>
      <c r="S3" s="24">
        <v>2.5184738698553616E-2</v>
      </c>
      <c r="T3" s="23">
        <v>1635.2369829804775</v>
      </c>
    </row>
    <row r="4" spans="1:20">
      <c r="A4" t="s">
        <v>23</v>
      </c>
      <c r="B4">
        <v>220380</v>
      </c>
      <c r="C4">
        <f>COUNTIFS(energy_communities!B:B,province!A4,energy_communities!L:L,"active")</f>
        <v>26</v>
      </c>
      <c r="D4">
        <f>COUNTIFS(community_projects!A:A,province!A4,community_projects!G:G,"gerealiseerd", community_projects!P:P, "&gt; 0")</f>
        <v>22</v>
      </c>
      <c r="E4" s="23">
        <f>SUMIFS(community_projects!P:P, community_projects!A:A,province!A4,community_projects!G:G,"gerealiseerd", community_projects!P:P, "&gt; 0")</f>
        <v>16527.506363636363</v>
      </c>
      <c r="F4" s="1">
        <f t="shared" si="0"/>
        <v>7.4995491258899913E-2</v>
      </c>
      <c r="G4" s="23">
        <f t="shared" si="1"/>
        <v>10017.272727272728</v>
      </c>
      <c r="H4" s="24">
        <f t="shared" si="2"/>
        <v>1.0516455575844061E-2</v>
      </c>
      <c r="I4" s="23">
        <f t="shared" si="3"/>
        <v>3955.8989518394201</v>
      </c>
      <c r="L4" t="s">
        <v>87</v>
      </c>
      <c r="M4">
        <v>178960</v>
      </c>
      <c r="N4">
        <v>8</v>
      </c>
      <c r="O4">
        <v>23</v>
      </c>
      <c r="P4">
        <v>16096.436220657277</v>
      </c>
      <c r="Q4">
        <v>8.9944323986685726E-2</v>
      </c>
      <c r="R4">
        <v>7780.869565217391</v>
      </c>
      <c r="S4" s="24">
        <v>4.4323771519417521E-3</v>
      </c>
      <c r="T4" s="23">
        <v>1719.4957897840832</v>
      </c>
    </row>
    <row r="5" spans="1:20">
      <c r="A5" t="s">
        <v>1676</v>
      </c>
      <c r="B5">
        <v>512031</v>
      </c>
      <c r="C5">
        <f>COUNTIFS(energy_communities!B:B,province!A5,energy_communities!L:L,"active")</f>
        <v>61</v>
      </c>
      <c r="D5">
        <f>COUNTIFS(community_projects!A:A,province!A5,community_projects!G:G,"gerealiseerd", community_projects!P:P, "&gt; 0")</f>
        <v>122</v>
      </c>
      <c r="E5" s="23">
        <f>SUMIFS(community_projects!P:P, community_projects!A:A,province!A5,community_projects!G:G,"gerealiseerd", community_projects!P:P, "&gt; 0")</f>
        <v>87226.141000000003</v>
      </c>
      <c r="F5" s="1">
        <f t="shared" si="0"/>
        <v>0.17035324228415857</v>
      </c>
      <c r="G5" s="23">
        <f t="shared" si="1"/>
        <v>4196.9754098360654</v>
      </c>
      <c r="H5" s="24">
        <f t="shared" si="2"/>
        <v>8.48412954494146E-2</v>
      </c>
      <c r="I5" s="23">
        <f t="shared" si="3"/>
        <v>1864.3983655972424</v>
      </c>
      <c r="L5" t="s">
        <v>1676</v>
      </c>
      <c r="M5">
        <v>512031</v>
      </c>
      <c r="N5">
        <v>61</v>
      </c>
      <c r="O5">
        <v>122</v>
      </c>
      <c r="P5">
        <v>87226.141000000003</v>
      </c>
      <c r="Q5">
        <v>0.17035324228415857</v>
      </c>
      <c r="R5">
        <v>4196.9754098360654</v>
      </c>
      <c r="S5" s="24">
        <v>8.48412954494146E-2</v>
      </c>
      <c r="T5" s="23">
        <v>1864.3983655972424</v>
      </c>
    </row>
    <row r="6" spans="1:20">
      <c r="A6" t="s">
        <v>87</v>
      </c>
      <c r="B6">
        <v>178960</v>
      </c>
      <c r="C6">
        <f>COUNTIFS(energy_communities!B:B,province!A6,energy_communities!L:L,"active")</f>
        <v>8</v>
      </c>
      <c r="D6">
        <f>COUNTIFS(community_projects!A:A,province!A6,community_projects!G:G,"gerealiseerd", community_projects!P:P, "&gt; 0")</f>
        <v>23</v>
      </c>
      <c r="E6" s="23">
        <f>SUMIFS(community_projects!P:P, community_projects!A:A,province!A6,community_projects!G:G,"gerealiseerd", community_projects!P:P, "&gt; 0")</f>
        <v>16096.436220657277</v>
      </c>
      <c r="F6" s="1">
        <f t="shared" si="0"/>
        <v>8.9944323986685726E-2</v>
      </c>
      <c r="G6" s="23">
        <f t="shared" si="1"/>
        <v>7780.869565217391</v>
      </c>
      <c r="H6" s="24">
        <f t="shared" si="2"/>
        <v>4.4323771519417521E-3</v>
      </c>
      <c r="I6" s="23">
        <f t="shared" si="3"/>
        <v>1719.4957897840832</v>
      </c>
      <c r="L6" t="s">
        <v>1862</v>
      </c>
      <c r="M6">
        <v>613804</v>
      </c>
      <c r="N6">
        <v>42</v>
      </c>
      <c r="O6">
        <v>73</v>
      </c>
      <c r="P6">
        <v>10903.139999999998</v>
      </c>
      <c r="Q6">
        <v>1.7763227349447051E-2</v>
      </c>
      <c r="R6">
        <v>8408.2739726027394</v>
      </c>
      <c r="S6" s="24">
        <v>6.7748719485296927E-2</v>
      </c>
      <c r="T6" s="23">
        <v>2346.9001971694315</v>
      </c>
    </row>
    <row r="7" spans="1:20">
      <c r="A7" t="s">
        <v>344</v>
      </c>
      <c r="B7">
        <v>938341</v>
      </c>
      <c r="C7">
        <f>COUNTIFS(energy_communities!B:B,province!A7,energy_communities!L:L,"active")</f>
        <v>77</v>
      </c>
      <c r="D7">
        <f>COUNTIFS(community_projects!A:A,province!A7,community_projects!G:G,"gerealiseerd", community_projects!P:P, "&gt; 0")</f>
        <v>212</v>
      </c>
      <c r="E7" s="23">
        <f>SUMIFS(community_projects!P:P, community_projects!A:A,province!A7,community_projects!G:G,"gerealiseerd", community_projects!P:P, "&gt; 0")</f>
        <v>103871.2386</v>
      </c>
      <c r="F7" s="1">
        <f t="shared" si="0"/>
        <v>0.11069668553329759</v>
      </c>
      <c r="G7" s="23">
        <f t="shared" si="1"/>
        <v>4426.1367924528304</v>
      </c>
      <c r="H7" s="24">
        <f t="shared" si="2"/>
        <v>2.5184738698553616E-2</v>
      </c>
      <c r="I7" s="23">
        <f t="shared" si="3"/>
        <v>1635.2369829804775</v>
      </c>
      <c r="L7" t="s">
        <v>1006</v>
      </c>
      <c r="M7">
        <v>1165895</v>
      </c>
      <c r="N7">
        <v>62</v>
      </c>
      <c r="O7">
        <v>135</v>
      </c>
      <c r="P7">
        <v>54098.080000000002</v>
      </c>
      <c r="Q7">
        <v>4.6400473456014481E-2</v>
      </c>
      <c r="R7">
        <v>8636.2592592592591</v>
      </c>
      <c r="S7" s="24">
        <v>3.9111473378729493E-2</v>
      </c>
      <c r="T7" s="23">
        <v>2574.8854838259513</v>
      </c>
    </row>
    <row r="8" spans="1:20">
      <c r="A8" t="s">
        <v>1862</v>
      </c>
      <c r="B8">
        <v>613804</v>
      </c>
      <c r="C8">
        <f>COUNTIFS(energy_communities!B:B,province!A8,energy_communities!L:L,"active")</f>
        <v>42</v>
      </c>
      <c r="D8">
        <f>COUNTIFS(community_projects!A:A,province!A8,community_projects!G:G,"gerealiseerd", community_projects!P:P, "&gt; 0")</f>
        <v>73</v>
      </c>
      <c r="E8" s="23">
        <f>SUMIFS(community_projects!P:P, community_projects!A:A,province!A8,community_projects!G:G,"gerealiseerd", community_projects!P:P, "&gt; 0")</f>
        <v>10903.139999999998</v>
      </c>
      <c r="F8" s="1">
        <f t="shared" si="0"/>
        <v>1.7763227349447051E-2</v>
      </c>
      <c r="G8" s="23">
        <f t="shared" si="1"/>
        <v>8408.2739726027394</v>
      </c>
      <c r="H8" s="24">
        <f t="shared" si="2"/>
        <v>6.7748719485296927E-2</v>
      </c>
      <c r="I8" s="23">
        <f t="shared" si="3"/>
        <v>2346.9001971694315</v>
      </c>
      <c r="L8" t="s">
        <v>753</v>
      </c>
      <c r="M8">
        <v>296374</v>
      </c>
      <c r="N8">
        <v>51</v>
      </c>
      <c r="O8">
        <v>103</v>
      </c>
      <c r="P8">
        <v>32839.94</v>
      </c>
      <c r="Q8">
        <v>0.11080573869502723</v>
      </c>
      <c r="R8">
        <v>2877.4174757281553</v>
      </c>
      <c r="S8" s="24">
        <v>2.5293791860283257E-2</v>
      </c>
      <c r="T8" s="23">
        <v>3183.9562997051526</v>
      </c>
    </row>
    <row r="9" spans="1:20">
      <c r="A9" t="s">
        <v>1281</v>
      </c>
      <c r="B9">
        <v>1381760</v>
      </c>
      <c r="C9">
        <f>COUNTIFS(energy_communities!B:B,province!A9,energy_communities!L:L,"active")</f>
        <v>60</v>
      </c>
      <c r="D9">
        <f>COUNTIFS(community_projects!A:A,province!A9,community_projects!G:G,"gerealiseerd", community_projects!P:P, "&gt; 0")</f>
        <v>235</v>
      </c>
      <c r="E9" s="23">
        <f>SUMIFS(community_projects!P:P, community_projects!A:A,province!A9,community_projects!G:G,"gerealiseerd", community_projects!P:P, "&gt; 0")</f>
        <v>51161.960000000014</v>
      </c>
      <c r="F9" s="1">
        <f t="shared" si="0"/>
        <v>3.7026661648911545E-2</v>
      </c>
      <c r="G9" s="23">
        <f t="shared" si="1"/>
        <v>5879.8297872340427</v>
      </c>
      <c r="H9" s="24">
        <f t="shared" si="2"/>
        <v>4.8485285185832429E-2</v>
      </c>
      <c r="I9" s="23">
        <f t="shared" si="3"/>
        <v>181.54398819926519</v>
      </c>
      <c r="L9" t="s">
        <v>126</v>
      </c>
      <c r="M9">
        <v>295870</v>
      </c>
      <c r="N9">
        <v>70</v>
      </c>
      <c r="O9">
        <v>110</v>
      </c>
      <c r="P9">
        <v>40923.843000000001</v>
      </c>
      <c r="Q9">
        <v>0.13831697367086895</v>
      </c>
      <c r="R9">
        <v>2689.7272727272725</v>
      </c>
      <c r="S9" s="24">
        <v>5.280502683612498E-2</v>
      </c>
      <c r="T9" s="23">
        <v>3371.6465027060353</v>
      </c>
    </row>
    <row r="10" spans="1:20">
      <c r="A10" t="s">
        <v>2127</v>
      </c>
      <c r="B10">
        <v>1729250</v>
      </c>
      <c r="C10">
        <f>COUNTIFS(energy_communities!B:B,province!A10,energy_communities!L:L,"active")</f>
        <v>69</v>
      </c>
      <c r="D10">
        <f>COUNTIFS(community_projects!A:A,province!A10,community_projects!G:G,"gerealiseerd", community_projects!P:P, "&gt; 0")</f>
        <v>178</v>
      </c>
      <c r="E10" s="23">
        <f>SUMIFS(community_projects!P:P, community_projects!A:A,province!A10,community_projects!G:G,"gerealiseerd", community_projects!P:P, "&gt; 0")</f>
        <v>103009.83499999999</v>
      </c>
      <c r="F10" s="1">
        <f t="shared" si="0"/>
        <v>5.9569081971953153E-2</v>
      </c>
      <c r="G10" s="23">
        <f t="shared" si="1"/>
        <v>9714.8876404494385</v>
      </c>
      <c r="H10" s="24">
        <f t="shared" si="2"/>
        <v>2.5942864862790821E-2</v>
      </c>
      <c r="I10" s="23">
        <f t="shared" si="3"/>
        <v>3653.5138650161307</v>
      </c>
      <c r="L10" t="s">
        <v>2127</v>
      </c>
      <c r="M10">
        <v>1729250</v>
      </c>
      <c r="N10">
        <v>69</v>
      </c>
      <c r="O10">
        <v>178</v>
      </c>
      <c r="P10">
        <v>103009.83499999999</v>
      </c>
      <c r="Q10">
        <v>5.9569081971953153E-2</v>
      </c>
      <c r="R10">
        <v>9714.8876404494385</v>
      </c>
      <c r="S10" s="24">
        <v>2.5942864862790821E-2</v>
      </c>
      <c r="T10" s="23">
        <v>3653.5138650161307</v>
      </c>
    </row>
    <row r="11" spans="1:20">
      <c r="A11" t="s">
        <v>2023</v>
      </c>
      <c r="B11">
        <v>177236</v>
      </c>
      <c r="C11">
        <f>COUNTIFS(energy_communities!B:B,province!A11,energy_communities!L:L,"active")</f>
        <v>7</v>
      </c>
      <c r="D11">
        <f>COUNTIFS(community_projects!A:A,province!A11,community_projects!G:G,"gerealiseerd", community_projects!P:P, "&gt; 0")</f>
        <v>79</v>
      </c>
      <c r="E11" s="23">
        <f>SUMIFS(community_projects!P:P, community_projects!A:A,province!A11,community_projects!G:G,"gerealiseerd", community_projects!P:P, "&gt; 0")</f>
        <v>117732.325</v>
      </c>
      <c r="F11" s="1">
        <f t="shared" si="0"/>
        <v>0.66426868694847552</v>
      </c>
      <c r="G11" s="23">
        <f t="shared" si="1"/>
        <v>2243.493670886076</v>
      </c>
      <c r="H11" s="24">
        <f t="shared" si="2"/>
        <v>0.57875674011373157</v>
      </c>
      <c r="I11" s="23">
        <f t="shared" si="3"/>
        <v>3817.8801045472319</v>
      </c>
      <c r="L11" t="s">
        <v>2023</v>
      </c>
      <c r="M11">
        <v>177236</v>
      </c>
      <c r="N11">
        <v>7</v>
      </c>
      <c r="O11">
        <v>79</v>
      </c>
      <c r="P11">
        <v>117732.325</v>
      </c>
      <c r="Q11">
        <v>0.66426868694847552</v>
      </c>
      <c r="R11">
        <v>2243.493670886076</v>
      </c>
      <c r="S11" s="24">
        <v>0.57875674011373157</v>
      </c>
      <c r="T11" s="23">
        <v>3817.8801045472319</v>
      </c>
    </row>
    <row r="12" spans="1:20">
      <c r="A12" t="s">
        <v>1006</v>
      </c>
      <c r="B12">
        <v>1165895</v>
      </c>
      <c r="C12">
        <f>COUNTIFS(energy_communities!B:B,province!A12,energy_communities!L:L,"active")</f>
        <v>62</v>
      </c>
      <c r="D12">
        <f>COUNTIFS(community_projects!A:A,province!A12,community_projects!G:G,"gerealiseerd", community_projects!P:P, "&gt; 0")</f>
        <v>135</v>
      </c>
      <c r="E12" s="23">
        <f>SUMIFS(community_projects!P:P, community_projects!A:A,province!A12,community_projects!G:G,"gerealiseerd", community_projects!P:P, "&gt; 0")</f>
        <v>54098.080000000002</v>
      </c>
      <c r="F12" s="1">
        <f t="shared" si="0"/>
        <v>4.6400473456014481E-2</v>
      </c>
      <c r="G12" s="23">
        <f t="shared" si="1"/>
        <v>8636.2592592592591</v>
      </c>
      <c r="H12" s="24">
        <f t="shared" si="2"/>
        <v>3.9111473378729493E-2</v>
      </c>
      <c r="I12" s="23">
        <f t="shared" si="3"/>
        <v>2574.8854838259513</v>
      </c>
      <c r="L12" t="s">
        <v>23</v>
      </c>
      <c r="M12">
        <v>220380</v>
      </c>
      <c r="N12">
        <v>26</v>
      </c>
      <c r="O12">
        <v>22</v>
      </c>
      <c r="P12">
        <v>16527.506363636363</v>
      </c>
      <c r="Q12">
        <v>7.4995491258899913E-2</v>
      </c>
      <c r="R12">
        <v>10017.272727272728</v>
      </c>
      <c r="S12" s="24">
        <v>1.0516455575844061E-2</v>
      </c>
      <c r="T12" s="23">
        <v>3955.8989518394201</v>
      </c>
    </row>
    <row r="13" spans="1:20">
      <c r="A13" t="s">
        <v>922</v>
      </c>
      <c r="B13">
        <v>533542</v>
      </c>
      <c r="C13">
        <f>COUNTIFS(energy_communities!B:B,province!A13,energy_communities!L:L,"active")</f>
        <v>26</v>
      </c>
      <c r="D13">
        <f>COUNTIFS(community_projects!A:A,province!A13,community_projects!G:G,"gerealiseerd", community_projects!P:P, "&gt; 0")</f>
        <v>35</v>
      </c>
      <c r="E13" s="23">
        <f>SUMIFS(community_projects!P:P, community_projects!A:A,province!A13,community_projects!G:G,"gerealiseerd", community_projects!P:P, "&gt; 0")</f>
        <v>53420.025000000001</v>
      </c>
      <c r="F13" s="1">
        <f t="shared" si="0"/>
        <v>0.10012337360507702</v>
      </c>
      <c r="G13" s="23">
        <f t="shared" si="1"/>
        <v>15244.057142857142</v>
      </c>
      <c r="H13" s="24">
        <f t="shared" si="2"/>
        <v>1.4611426770333044E-2</v>
      </c>
      <c r="I13" s="23">
        <f t="shared" si="3"/>
        <v>9182.6833674238333</v>
      </c>
      <c r="L13" t="s">
        <v>922</v>
      </c>
      <c r="M13">
        <v>533542</v>
      </c>
      <c r="N13">
        <v>26</v>
      </c>
      <c r="O13">
        <v>35</v>
      </c>
      <c r="P13">
        <v>53420.025000000001</v>
      </c>
      <c r="Q13">
        <v>0.10012337360507702</v>
      </c>
      <c r="R13">
        <v>15244.057142857142</v>
      </c>
      <c r="S13" s="24">
        <v>1.4611426770333044E-2</v>
      </c>
      <c r="T13" s="23">
        <v>9182.6833674238333</v>
      </c>
    </row>
    <row r="14" spans="1:20">
      <c r="F14" s="1"/>
      <c r="G14" s="23"/>
    </row>
    <row r="15" spans="1:20">
      <c r="A15" t="s">
        <v>1005</v>
      </c>
      <c r="B15">
        <f>SUM(B2:B13)</f>
        <v>8043443</v>
      </c>
      <c r="C15">
        <f t="shared" ref="C15:E15" si="4">SUM(C2:C13)</f>
        <v>559</v>
      </c>
      <c r="D15">
        <f t="shared" si="4"/>
        <v>1327</v>
      </c>
      <c r="E15" s="23">
        <f t="shared" si="4"/>
        <v>687810.47018429358</v>
      </c>
      <c r="F15" s="1">
        <f t="shared" si="0"/>
        <v>8.5511946834743974E-2</v>
      </c>
      <c r="G15" s="23">
        <f t="shared" si="1"/>
        <v>6061.3737754333079</v>
      </c>
    </row>
    <row r="19" spans="1:8">
      <c r="B19">
        <v>2020</v>
      </c>
      <c r="C19">
        <v>2021</v>
      </c>
      <c r="D19">
        <v>2022</v>
      </c>
      <c r="E19">
        <v>2023</v>
      </c>
      <c r="F19">
        <v>2024</v>
      </c>
    </row>
    <row r="20" spans="1:8">
      <c r="A20" t="s">
        <v>6919</v>
      </c>
      <c r="B20" t="s">
        <v>6920</v>
      </c>
      <c r="C20" t="s">
        <v>6920</v>
      </c>
      <c r="D20" t="s">
        <v>6920</v>
      </c>
      <c r="E20" t="s">
        <v>6920</v>
      </c>
      <c r="F20" t="s">
        <v>6920</v>
      </c>
    </row>
    <row r="21" spans="1:8">
      <c r="A21" t="s">
        <v>1005</v>
      </c>
      <c r="B21">
        <v>7997800</v>
      </c>
      <c r="C21">
        <v>8043443</v>
      </c>
      <c r="D21">
        <v>8138591</v>
      </c>
      <c r="E21">
        <v>8270244</v>
      </c>
      <c r="F21">
        <v>8374404</v>
      </c>
      <c r="G21" t="str" cm="1">
        <f t="array" ref="G21">_xlfn.TEXTSPLIT(A21, " ")</f>
        <v>Nederland</v>
      </c>
    </row>
    <row r="22" spans="1:8">
      <c r="A22" t="s">
        <v>6921</v>
      </c>
      <c r="B22">
        <v>295469</v>
      </c>
      <c r="C22">
        <v>296374</v>
      </c>
      <c r="D22">
        <v>299201</v>
      </c>
      <c r="E22">
        <v>302672</v>
      </c>
      <c r="F22">
        <v>308482</v>
      </c>
      <c r="G22" t="str" cm="1">
        <f t="array" ref="G22:H22">_xlfn.TEXTSPLIT(A22, " ")</f>
        <v>Groningen</v>
      </c>
      <c r="H22" t="str">
        <v>(PV)</v>
      </c>
    </row>
    <row r="23" spans="1:8">
      <c r="A23" t="s">
        <v>6922</v>
      </c>
      <c r="B23">
        <v>294474</v>
      </c>
      <c r="C23">
        <v>295870</v>
      </c>
      <c r="D23">
        <v>298709</v>
      </c>
      <c r="E23">
        <v>301918</v>
      </c>
      <c r="F23">
        <v>305145</v>
      </c>
      <c r="G23" t="str" cm="1">
        <f t="array" ref="G23:H23">_xlfn.TEXTSPLIT(A23, " ")</f>
        <v>Fryslân</v>
      </c>
      <c r="H23" t="str">
        <v>(PV)</v>
      </c>
    </row>
    <row r="24" spans="1:8">
      <c r="A24" t="s">
        <v>6923</v>
      </c>
      <c r="B24">
        <v>219301</v>
      </c>
      <c r="C24">
        <v>220380</v>
      </c>
      <c r="D24">
        <v>222165</v>
      </c>
      <c r="E24">
        <v>224758</v>
      </c>
      <c r="F24">
        <v>226598</v>
      </c>
      <c r="G24" t="str" cm="1">
        <f t="array" ref="G24:H24">_xlfn.TEXTSPLIT(A24, " ")</f>
        <v>Drenthe</v>
      </c>
      <c r="H24" t="str">
        <v>(PV)</v>
      </c>
    </row>
    <row r="25" spans="1:8">
      <c r="A25" t="s">
        <v>6924</v>
      </c>
      <c r="B25">
        <v>508409</v>
      </c>
      <c r="C25">
        <v>512031</v>
      </c>
      <c r="D25">
        <v>516961</v>
      </c>
      <c r="E25">
        <v>523617</v>
      </c>
      <c r="F25">
        <v>528614</v>
      </c>
      <c r="G25" t="str" cm="1">
        <f t="array" ref="G25:H25">_xlfn.TEXTSPLIT(A25, " ")</f>
        <v>Overijssel</v>
      </c>
      <c r="H25" t="str">
        <v>(PV)</v>
      </c>
    </row>
    <row r="26" spans="1:8">
      <c r="A26" t="s">
        <v>6925</v>
      </c>
      <c r="B26">
        <v>176625</v>
      </c>
      <c r="C26">
        <v>178960</v>
      </c>
      <c r="D26">
        <v>183147</v>
      </c>
      <c r="E26">
        <v>188277</v>
      </c>
      <c r="F26">
        <v>191491</v>
      </c>
      <c r="G26" t="str" cm="1">
        <f t="array" ref="G26:H26">_xlfn.TEXTSPLIT(A26, " ")</f>
        <v>Flevoland</v>
      </c>
      <c r="H26" t="str">
        <v>(PV)</v>
      </c>
    </row>
    <row r="27" spans="1:8">
      <c r="A27" t="s">
        <v>6926</v>
      </c>
      <c r="B27">
        <v>931493</v>
      </c>
      <c r="C27">
        <v>938341</v>
      </c>
      <c r="D27">
        <v>948460</v>
      </c>
      <c r="E27">
        <v>962097</v>
      </c>
      <c r="F27">
        <v>974763</v>
      </c>
      <c r="G27" t="str" cm="1">
        <f t="array" ref="G27:H27">_xlfn.TEXTSPLIT(A27, " ")</f>
        <v>Gelderland</v>
      </c>
      <c r="H27" t="str">
        <v>(PV)</v>
      </c>
    </row>
    <row r="28" spans="1:8">
      <c r="A28" t="s">
        <v>6927</v>
      </c>
      <c r="B28">
        <v>610332</v>
      </c>
      <c r="C28">
        <v>613804</v>
      </c>
      <c r="D28">
        <v>619986</v>
      </c>
      <c r="E28">
        <v>630736</v>
      </c>
      <c r="F28">
        <v>641377</v>
      </c>
      <c r="G28" t="str" cm="1">
        <f t="array" ref="G28:H28">_xlfn.TEXTSPLIT(A28, " ")</f>
        <v>Utrecht</v>
      </c>
      <c r="H28" t="str">
        <v>(PV)</v>
      </c>
    </row>
    <row r="29" spans="1:8">
      <c r="A29" t="s">
        <v>6928</v>
      </c>
      <c r="B29">
        <v>1376228</v>
      </c>
      <c r="C29">
        <v>1381760</v>
      </c>
      <c r="D29">
        <v>1400584</v>
      </c>
      <c r="E29">
        <v>1428127</v>
      </c>
      <c r="F29">
        <v>1445767</v>
      </c>
      <c r="G29" t="str" cm="1">
        <f t="array" ref="G29:H29">_xlfn.TEXTSPLIT(A29, " ")</f>
        <v>Noord-Holland</v>
      </c>
      <c r="H29" t="str">
        <v>(PV)</v>
      </c>
    </row>
    <row r="30" spans="1:8">
      <c r="A30" t="s">
        <v>6929</v>
      </c>
      <c r="B30">
        <v>1719988</v>
      </c>
      <c r="C30">
        <v>1729250</v>
      </c>
      <c r="D30">
        <v>1751086</v>
      </c>
      <c r="E30">
        <v>1780539</v>
      </c>
      <c r="F30">
        <v>1803209</v>
      </c>
      <c r="G30" t="str" cm="1">
        <f t="array" ref="G30:H30">_xlfn.TEXTSPLIT(A30, " ")</f>
        <v>Zuid-Holland</v>
      </c>
      <c r="H30" t="str">
        <v>(PV)</v>
      </c>
    </row>
    <row r="31" spans="1:8">
      <c r="A31" t="s">
        <v>6930</v>
      </c>
      <c r="B31">
        <v>175699</v>
      </c>
      <c r="C31">
        <v>177236</v>
      </c>
      <c r="D31">
        <v>178648</v>
      </c>
      <c r="E31">
        <v>181173</v>
      </c>
      <c r="F31">
        <v>182164</v>
      </c>
      <c r="G31" t="str" cm="1">
        <f t="array" ref="G31:H31">_xlfn.TEXTSPLIT(A31, " ")</f>
        <v>Zeeland</v>
      </c>
      <c r="H31" t="str">
        <v>(PV)</v>
      </c>
    </row>
    <row r="32" spans="1:8">
      <c r="A32" t="s">
        <v>6931</v>
      </c>
      <c r="B32">
        <v>1157461</v>
      </c>
      <c r="C32">
        <v>1165895</v>
      </c>
      <c r="D32">
        <v>1181239</v>
      </c>
      <c r="E32">
        <v>1200786</v>
      </c>
      <c r="F32">
        <v>1215421</v>
      </c>
      <c r="G32" t="str" cm="1">
        <f t="array" ref="G32:H32">_xlfn.TEXTSPLIT(A32, " ")</f>
        <v>Noord-Brabant</v>
      </c>
      <c r="H32" t="str">
        <v>(PV)</v>
      </c>
    </row>
    <row r="33" spans="1:8">
      <c r="A33" t="s">
        <v>6932</v>
      </c>
      <c r="B33">
        <v>532321</v>
      </c>
      <c r="C33">
        <v>533542</v>
      </c>
      <c r="D33">
        <v>538405</v>
      </c>
      <c r="E33">
        <v>545544</v>
      </c>
      <c r="F33">
        <v>551373</v>
      </c>
      <c r="G33" t="str" cm="1">
        <f t="array" ref="G33:H33">_xlfn.TEXTSPLIT(A33, " ")</f>
        <v>Limburg</v>
      </c>
      <c r="H33" t="str">
        <v>(PV)</v>
      </c>
    </row>
  </sheetData>
  <sortState xmlns:xlrd2="http://schemas.microsoft.com/office/spreadsheetml/2017/richdata2" ref="L2:T13">
    <sortCondition ref="T2:T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workbookViewId="0">
      <selection activeCell="E48" sqref="E48"/>
    </sheetView>
  </sheetViews>
  <sheetFormatPr defaultColWidth="50.75" defaultRowHeight="14.25"/>
  <cols>
    <col min="1" max="1" width="14.875" bestFit="1" customWidth="1"/>
    <col min="2" max="2" width="18" bestFit="1" customWidth="1"/>
    <col min="3" max="3" width="32" bestFit="1" customWidth="1"/>
    <col min="4" max="4" width="13.75" bestFit="1" customWidth="1"/>
    <col min="5" max="5" width="16.125" bestFit="1" customWidth="1"/>
    <col min="6" max="6" width="14.25" bestFit="1" customWidth="1"/>
  </cols>
  <sheetData>
    <row r="1" spans="1:6" ht="15">
      <c r="A1" s="2" t="s">
        <v>5626</v>
      </c>
      <c r="B1" s="2" t="s">
        <v>5627</v>
      </c>
      <c r="C1" s="2" t="s">
        <v>5628</v>
      </c>
      <c r="D1" s="2" t="s">
        <v>5629</v>
      </c>
      <c r="E1" s="2" t="s">
        <v>5630</v>
      </c>
      <c r="F1" s="2" t="s">
        <v>5631</v>
      </c>
    </row>
    <row r="2" spans="1:6" ht="15">
      <c r="A2" s="3" t="s">
        <v>5632</v>
      </c>
      <c r="B2" s="3" t="s">
        <v>5633</v>
      </c>
      <c r="C2" s="3" t="s">
        <v>24</v>
      </c>
      <c r="D2" s="3" t="s">
        <v>5634</v>
      </c>
      <c r="E2" s="3" t="s">
        <v>5635</v>
      </c>
      <c r="F2" s="3" t="s">
        <v>23</v>
      </c>
    </row>
    <row r="3" spans="1:6" ht="15">
      <c r="A3" s="3" t="s">
        <v>5636</v>
      </c>
      <c r="B3" s="3" t="s">
        <v>5637</v>
      </c>
      <c r="C3" s="3" t="s">
        <v>1283</v>
      </c>
      <c r="D3" s="3" t="s">
        <v>5638</v>
      </c>
      <c r="E3" s="3" t="s">
        <v>5639</v>
      </c>
      <c r="F3" s="3" t="s">
        <v>1281</v>
      </c>
    </row>
    <row r="4" spans="1:6" ht="15">
      <c r="A4" s="3" t="s">
        <v>5640</v>
      </c>
      <c r="B4" s="3" t="s">
        <v>5641</v>
      </c>
      <c r="C4" s="3" t="s">
        <v>346</v>
      </c>
      <c r="D4" s="3" t="s">
        <v>5642</v>
      </c>
      <c r="E4" s="3" t="s">
        <v>5643</v>
      </c>
      <c r="F4" s="3" t="s">
        <v>344</v>
      </c>
    </row>
    <row r="5" spans="1:6" ht="15">
      <c r="A5" s="3" t="s">
        <v>5644</v>
      </c>
      <c r="B5" s="3" t="s">
        <v>5645</v>
      </c>
      <c r="C5" s="3" t="s">
        <v>127</v>
      </c>
      <c r="D5" s="3" t="s">
        <v>5646</v>
      </c>
      <c r="E5" s="3" t="s">
        <v>5647</v>
      </c>
      <c r="F5" s="3" t="s">
        <v>5648</v>
      </c>
    </row>
    <row r="6" spans="1:6" ht="15">
      <c r="A6" s="3" t="s">
        <v>5649</v>
      </c>
      <c r="B6" s="3" t="s">
        <v>5650</v>
      </c>
      <c r="C6" s="3" t="s">
        <v>5651</v>
      </c>
      <c r="D6" s="3" t="s">
        <v>5652</v>
      </c>
      <c r="E6" s="3" t="s">
        <v>5653</v>
      </c>
      <c r="F6" s="3" t="s">
        <v>2127</v>
      </c>
    </row>
    <row r="7" spans="1:6" ht="15">
      <c r="A7" s="3" t="s">
        <v>5654</v>
      </c>
      <c r="B7" s="3" t="s">
        <v>5655</v>
      </c>
      <c r="C7" s="3" t="s">
        <v>3064</v>
      </c>
      <c r="D7" s="3" t="s">
        <v>5652</v>
      </c>
      <c r="E7" s="3" t="s">
        <v>5653</v>
      </c>
      <c r="F7" s="3" t="s">
        <v>2127</v>
      </c>
    </row>
    <row r="8" spans="1:6" ht="15">
      <c r="A8" s="3" t="s">
        <v>5656</v>
      </c>
      <c r="B8" s="3" t="s">
        <v>5657</v>
      </c>
      <c r="C8" s="3" t="s">
        <v>1288</v>
      </c>
      <c r="D8" s="3" t="s">
        <v>5638</v>
      </c>
      <c r="E8" s="3" t="s">
        <v>5639</v>
      </c>
      <c r="F8" s="3" t="s">
        <v>1281</v>
      </c>
    </row>
    <row r="9" spans="1:6" ht="15">
      <c r="A9" s="3" t="s">
        <v>5658</v>
      </c>
      <c r="B9" s="3" t="s">
        <v>5659</v>
      </c>
      <c r="C9" s="3" t="s">
        <v>1677</v>
      </c>
      <c r="D9" s="3" t="s">
        <v>5660</v>
      </c>
      <c r="E9" s="3" t="s">
        <v>5661</v>
      </c>
      <c r="F9" s="3" t="s">
        <v>1676</v>
      </c>
    </row>
    <row r="10" spans="1:6" ht="15">
      <c r="A10" s="3" t="s">
        <v>5662</v>
      </c>
      <c r="B10" s="3" t="s">
        <v>5663</v>
      </c>
      <c r="C10" s="3" t="s">
        <v>88</v>
      </c>
      <c r="D10" s="3" t="s">
        <v>5664</v>
      </c>
      <c r="E10" s="3" t="s">
        <v>5665</v>
      </c>
      <c r="F10" s="3" t="s">
        <v>87</v>
      </c>
    </row>
    <row r="11" spans="1:6" ht="15">
      <c r="A11" s="3" t="s">
        <v>5666</v>
      </c>
      <c r="B11" s="3" t="s">
        <v>5667</v>
      </c>
      <c r="C11" s="3" t="s">
        <v>2129</v>
      </c>
      <c r="D11" s="3" t="s">
        <v>5652</v>
      </c>
      <c r="E11" s="3" t="s">
        <v>5653</v>
      </c>
      <c r="F11" s="3" t="s">
        <v>2127</v>
      </c>
    </row>
    <row r="12" spans="1:6" ht="15">
      <c r="A12" s="3" t="s">
        <v>5668</v>
      </c>
      <c r="B12" s="3" t="s">
        <v>5669</v>
      </c>
      <c r="C12" s="3" t="s">
        <v>3441</v>
      </c>
      <c r="D12" s="3" t="s">
        <v>5670</v>
      </c>
      <c r="E12" s="3" t="s">
        <v>5671</v>
      </c>
      <c r="F12" s="3" t="s">
        <v>1006</v>
      </c>
    </row>
    <row r="13" spans="1:6" ht="15">
      <c r="A13" s="3" t="s">
        <v>5672</v>
      </c>
      <c r="B13" s="3" t="s">
        <v>5673</v>
      </c>
      <c r="C13" s="3" t="s">
        <v>1008</v>
      </c>
      <c r="D13" s="3" t="s">
        <v>5670</v>
      </c>
      <c r="E13" s="3" t="s">
        <v>5671</v>
      </c>
      <c r="F13" s="3" t="s">
        <v>1006</v>
      </c>
    </row>
    <row r="14" spans="1:6" ht="15">
      <c r="A14" s="3" t="s">
        <v>5674</v>
      </c>
      <c r="B14" s="3" t="s">
        <v>5675</v>
      </c>
      <c r="C14" s="3" t="s">
        <v>136</v>
      </c>
      <c r="D14" s="3" t="s">
        <v>5646</v>
      </c>
      <c r="E14" s="3" t="s">
        <v>5647</v>
      </c>
      <c r="F14" s="3" t="s">
        <v>5648</v>
      </c>
    </row>
    <row r="15" spans="1:6" ht="15">
      <c r="A15" s="3" t="s">
        <v>5676</v>
      </c>
      <c r="B15" s="3" t="s">
        <v>5677</v>
      </c>
      <c r="C15" s="3" t="s">
        <v>1864</v>
      </c>
      <c r="D15" s="3" t="s">
        <v>5678</v>
      </c>
      <c r="E15" s="3" t="s">
        <v>5679</v>
      </c>
      <c r="F15" s="3" t="s">
        <v>1862</v>
      </c>
    </row>
    <row r="16" spans="1:6" ht="15">
      <c r="A16" s="3" t="s">
        <v>5680</v>
      </c>
      <c r="B16" s="3" t="s">
        <v>5681</v>
      </c>
      <c r="C16" s="3" t="s">
        <v>1303</v>
      </c>
      <c r="D16" s="3" t="s">
        <v>5638</v>
      </c>
      <c r="E16" s="3" t="s">
        <v>5639</v>
      </c>
      <c r="F16" s="3" t="s">
        <v>1281</v>
      </c>
    </row>
    <row r="17" spans="1:6" ht="15">
      <c r="A17" s="3" t="s">
        <v>5682</v>
      </c>
      <c r="B17" s="3" t="s">
        <v>5683</v>
      </c>
      <c r="C17" s="3" t="s">
        <v>1313</v>
      </c>
      <c r="D17" s="3" t="s">
        <v>5638</v>
      </c>
      <c r="E17" s="3" t="s">
        <v>5639</v>
      </c>
      <c r="F17" s="3" t="s">
        <v>1281</v>
      </c>
    </row>
    <row r="18" spans="1:6" ht="15">
      <c r="A18" s="3" t="s">
        <v>5684</v>
      </c>
      <c r="B18" s="3" t="s">
        <v>5685</v>
      </c>
      <c r="C18" s="3" t="s">
        <v>352</v>
      </c>
      <c r="D18" s="3" t="s">
        <v>5642</v>
      </c>
      <c r="E18" s="3" t="s">
        <v>5643</v>
      </c>
      <c r="F18" s="3" t="s">
        <v>344</v>
      </c>
    </row>
    <row r="19" spans="1:6" ht="15">
      <c r="A19" s="3" t="s">
        <v>5686</v>
      </c>
      <c r="B19" s="3" t="s">
        <v>5687</v>
      </c>
      <c r="C19" s="3" t="s">
        <v>376</v>
      </c>
      <c r="D19" s="3" t="s">
        <v>5642</v>
      </c>
      <c r="E19" s="3" t="s">
        <v>5643</v>
      </c>
      <c r="F19" s="3" t="s">
        <v>344</v>
      </c>
    </row>
    <row r="20" spans="1:6" ht="15">
      <c r="A20" s="3" t="s">
        <v>5688</v>
      </c>
      <c r="B20" s="3" t="s">
        <v>5689</v>
      </c>
      <c r="C20" s="3" t="s">
        <v>33</v>
      </c>
      <c r="D20" s="3" t="s">
        <v>5634</v>
      </c>
      <c r="E20" s="3" t="s">
        <v>5635</v>
      </c>
      <c r="F20" s="3" t="s">
        <v>23</v>
      </c>
    </row>
    <row r="21" spans="1:6" ht="15">
      <c r="A21" s="3" t="s">
        <v>5690</v>
      </c>
      <c r="B21" s="3" t="s">
        <v>5691</v>
      </c>
      <c r="C21" s="3" t="s">
        <v>5692</v>
      </c>
      <c r="D21" s="3" t="s">
        <v>5670</v>
      </c>
      <c r="E21" s="3" t="s">
        <v>5671</v>
      </c>
      <c r="F21" s="3" t="s">
        <v>1006</v>
      </c>
    </row>
    <row r="22" spans="1:6" ht="15">
      <c r="A22" s="3" t="s">
        <v>5693</v>
      </c>
      <c r="B22" s="3" t="s">
        <v>5694</v>
      </c>
      <c r="C22" s="3" t="s">
        <v>5695</v>
      </c>
      <c r="D22" s="3" t="s">
        <v>5670</v>
      </c>
      <c r="E22" s="3" t="s">
        <v>5671</v>
      </c>
      <c r="F22" s="3" t="s">
        <v>1006</v>
      </c>
    </row>
    <row r="23" spans="1:6" ht="15">
      <c r="A23" s="3" t="s">
        <v>5696</v>
      </c>
      <c r="B23" s="3" t="s">
        <v>5697</v>
      </c>
      <c r="C23" s="3" t="s">
        <v>1876</v>
      </c>
      <c r="D23" s="3" t="s">
        <v>5678</v>
      </c>
      <c r="E23" s="3" t="s">
        <v>5679</v>
      </c>
      <c r="F23" s="3" t="s">
        <v>1862</v>
      </c>
    </row>
    <row r="24" spans="1:6" ht="15">
      <c r="A24" s="3" t="s">
        <v>5698</v>
      </c>
      <c r="B24" s="3" t="s">
        <v>5699</v>
      </c>
      <c r="C24" s="3" t="s">
        <v>3069</v>
      </c>
      <c r="D24" s="3" t="s">
        <v>5652</v>
      </c>
      <c r="E24" s="3" t="s">
        <v>5653</v>
      </c>
      <c r="F24" s="3" t="s">
        <v>2127</v>
      </c>
    </row>
    <row r="25" spans="1:6" ht="15">
      <c r="A25" s="3" t="s">
        <v>5700</v>
      </c>
      <c r="B25" s="3" t="s">
        <v>5701</v>
      </c>
      <c r="C25" s="3" t="s">
        <v>392</v>
      </c>
      <c r="D25" s="3" t="s">
        <v>5642</v>
      </c>
      <c r="E25" s="3" t="s">
        <v>5643</v>
      </c>
      <c r="F25" s="3" t="s">
        <v>344</v>
      </c>
    </row>
    <row r="26" spans="1:6" ht="15">
      <c r="A26" s="3" t="s">
        <v>5702</v>
      </c>
      <c r="B26" s="3" t="s">
        <v>5703</v>
      </c>
      <c r="C26" s="3" t="s">
        <v>924</v>
      </c>
      <c r="D26" s="3" t="s">
        <v>5704</v>
      </c>
      <c r="E26" s="3" t="s">
        <v>5705</v>
      </c>
      <c r="F26" s="3" t="s">
        <v>922</v>
      </c>
    </row>
    <row r="27" spans="1:6" ht="15">
      <c r="A27" s="3" t="s">
        <v>5706</v>
      </c>
      <c r="B27" s="3" t="s">
        <v>5707</v>
      </c>
      <c r="C27" s="3" t="s">
        <v>4276</v>
      </c>
      <c r="D27" s="3" t="s">
        <v>5704</v>
      </c>
      <c r="E27" s="3" t="s">
        <v>5705</v>
      </c>
      <c r="F27" s="3" t="s">
        <v>922</v>
      </c>
    </row>
    <row r="28" spans="1:6" ht="15">
      <c r="A28" s="3" t="s">
        <v>5708</v>
      </c>
      <c r="B28" s="3" t="s">
        <v>5709</v>
      </c>
      <c r="C28" s="3" t="s">
        <v>928</v>
      </c>
      <c r="D28" s="3" t="s">
        <v>5704</v>
      </c>
      <c r="E28" s="3" t="s">
        <v>5705</v>
      </c>
      <c r="F28" s="3" t="s">
        <v>922</v>
      </c>
    </row>
    <row r="29" spans="1:6" ht="15">
      <c r="A29" s="3" t="s">
        <v>5710</v>
      </c>
      <c r="B29" s="3" t="s">
        <v>5711</v>
      </c>
      <c r="C29" s="3" t="s">
        <v>398</v>
      </c>
      <c r="D29" s="3" t="s">
        <v>5642</v>
      </c>
      <c r="E29" s="3" t="s">
        <v>5643</v>
      </c>
      <c r="F29" s="3" t="s">
        <v>344</v>
      </c>
    </row>
    <row r="30" spans="1:6" ht="15">
      <c r="A30" s="3" t="s">
        <v>5712</v>
      </c>
      <c r="B30" s="3" t="s">
        <v>5713</v>
      </c>
      <c r="C30" s="3" t="s">
        <v>1018</v>
      </c>
      <c r="D30" s="3" t="s">
        <v>5670</v>
      </c>
      <c r="E30" s="3" t="s">
        <v>5671</v>
      </c>
      <c r="F30" s="3" t="s">
        <v>1006</v>
      </c>
    </row>
    <row r="31" spans="1:6" ht="15">
      <c r="A31" s="3" t="s">
        <v>5714</v>
      </c>
      <c r="B31" s="3" t="s">
        <v>5715</v>
      </c>
      <c r="C31" s="3" t="s">
        <v>932</v>
      </c>
      <c r="D31" s="3" t="s">
        <v>5704</v>
      </c>
      <c r="E31" s="3" t="s">
        <v>5705</v>
      </c>
      <c r="F31" s="3" t="s">
        <v>922</v>
      </c>
    </row>
    <row r="32" spans="1:6" ht="15">
      <c r="A32" s="3" t="s">
        <v>5716</v>
      </c>
      <c r="B32" s="3" t="s">
        <v>5717</v>
      </c>
      <c r="C32" s="3" t="s">
        <v>1434</v>
      </c>
      <c r="D32" s="3" t="s">
        <v>5638</v>
      </c>
      <c r="E32" s="3" t="s">
        <v>5639</v>
      </c>
      <c r="F32" s="3" t="s">
        <v>1281</v>
      </c>
    </row>
    <row r="33" spans="1:6" ht="15">
      <c r="A33" s="3" t="s">
        <v>5718</v>
      </c>
      <c r="B33" s="3" t="s">
        <v>5719</v>
      </c>
      <c r="C33" s="3" t="s">
        <v>1022</v>
      </c>
      <c r="D33" s="3" t="s">
        <v>5670</v>
      </c>
      <c r="E33" s="3" t="s">
        <v>5671</v>
      </c>
      <c r="F33" s="3" t="s">
        <v>1006</v>
      </c>
    </row>
    <row r="34" spans="1:6" ht="15">
      <c r="A34" s="3" t="s">
        <v>5720</v>
      </c>
      <c r="B34" s="3" t="s">
        <v>5721</v>
      </c>
      <c r="C34" s="3" t="s">
        <v>411</v>
      </c>
      <c r="D34" s="3" t="s">
        <v>5642</v>
      </c>
      <c r="E34" s="3" t="s">
        <v>5643</v>
      </c>
      <c r="F34" s="3" t="s">
        <v>344</v>
      </c>
    </row>
    <row r="35" spans="1:6" ht="15">
      <c r="A35" s="3" t="s">
        <v>5722</v>
      </c>
      <c r="B35" s="3" t="s">
        <v>5723</v>
      </c>
      <c r="C35" s="3" t="s">
        <v>1028</v>
      </c>
      <c r="D35" s="3" t="s">
        <v>5670</v>
      </c>
      <c r="E35" s="3" t="s">
        <v>5671</v>
      </c>
      <c r="F35" s="3" t="s">
        <v>1006</v>
      </c>
    </row>
    <row r="36" spans="1:6" ht="15">
      <c r="A36" s="3" t="s">
        <v>5724</v>
      </c>
      <c r="B36" s="3" t="s">
        <v>5725</v>
      </c>
      <c r="C36" s="3" t="s">
        <v>1035</v>
      </c>
      <c r="D36" s="3" t="s">
        <v>5670</v>
      </c>
      <c r="E36" s="3" t="s">
        <v>5671</v>
      </c>
      <c r="F36" s="3" t="s">
        <v>1006</v>
      </c>
    </row>
    <row r="37" spans="1:6" ht="15">
      <c r="A37" s="3" t="s">
        <v>5726</v>
      </c>
      <c r="B37" s="3" t="s">
        <v>5727</v>
      </c>
      <c r="C37" s="3" t="s">
        <v>428</v>
      </c>
      <c r="D37" s="3" t="s">
        <v>5642</v>
      </c>
      <c r="E37" s="3" t="s">
        <v>5643</v>
      </c>
      <c r="F37" s="3" t="s">
        <v>344</v>
      </c>
    </row>
    <row r="38" spans="1:6" ht="15">
      <c r="A38" s="3" t="s">
        <v>5728</v>
      </c>
      <c r="B38" s="3" t="s">
        <v>5729</v>
      </c>
      <c r="C38" s="3" t="s">
        <v>1440</v>
      </c>
      <c r="D38" s="3" t="s">
        <v>5638</v>
      </c>
      <c r="E38" s="3" t="s">
        <v>5639</v>
      </c>
      <c r="F38" s="3" t="s">
        <v>1281</v>
      </c>
    </row>
    <row r="39" spans="1:6" ht="15">
      <c r="A39" s="3" t="s">
        <v>5730</v>
      </c>
      <c r="B39" s="3" t="s">
        <v>5731</v>
      </c>
      <c r="C39" s="3" t="s">
        <v>1891</v>
      </c>
      <c r="D39" s="3" t="s">
        <v>5678</v>
      </c>
      <c r="E39" s="3" t="s">
        <v>5679</v>
      </c>
      <c r="F39" s="3" t="s">
        <v>1862</v>
      </c>
    </row>
    <row r="40" spans="1:6" ht="15">
      <c r="A40" s="3" t="s">
        <v>5732</v>
      </c>
      <c r="B40" s="3" t="s">
        <v>5733</v>
      </c>
      <c r="C40" s="3" t="s">
        <v>5734</v>
      </c>
      <c r="D40" s="3" t="s">
        <v>5670</v>
      </c>
      <c r="E40" s="3" t="s">
        <v>5671</v>
      </c>
      <c r="F40" s="3" t="s">
        <v>1006</v>
      </c>
    </row>
    <row r="41" spans="1:6" ht="15">
      <c r="A41" s="3" t="s">
        <v>5735</v>
      </c>
      <c r="B41" s="3" t="s">
        <v>5736</v>
      </c>
      <c r="C41" s="3" t="s">
        <v>4573</v>
      </c>
      <c r="D41" s="3" t="s">
        <v>5638</v>
      </c>
      <c r="E41" s="3" t="s">
        <v>5639</v>
      </c>
      <c r="F41" s="3" t="s">
        <v>1281</v>
      </c>
    </row>
    <row r="42" spans="1:6" ht="15">
      <c r="A42" s="3" t="s">
        <v>5737</v>
      </c>
      <c r="B42" s="3" t="s">
        <v>5738</v>
      </c>
      <c r="C42" s="3" t="s">
        <v>4488</v>
      </c>
      <c r="D42" s="3" t="s">
        <v>5638</v>
      </c>
      <c r="E42" s="3" t="s">
        <v>5639</v>
      </c>
      <c r="F42" s="3" t="s">
        <v>1281</v>
      </c>
    </row>
    <row r="43" spans="1:6" ht="15">
      <c r="A43" s="3" t="s">
        <v>5739</v>
      </c>
      <c r="B43" s="3" t="s">
        <v>5740</v>
      </c>
      <c r="C43" s="3" t="s">
        <v>2141</v>
      </c>
      <c r="D43" s="3" t="s">
        <v>5652</v>
      </c>
      <c r="E43" s="3" t="s">
        <v>5653</v>
      </c>
      <c r="F43" s="3" t="s">
        <v>2127</v>
      </c>
    </row>
    <row r="44" spans="1:6" ht="15">
      <c r="A44" s="3" t="s">
        <v>5741</v>
      </c>
      <c r="B44" s="3" t="s">
        <v>5742</v>
      </c>
      <c r="C44" s="3" t="s">
        <v>1040</v>
      </c>
      <c r="D44" s="3" t="s">
        <v>5670</v>
      </c>
      <c r="E44" s="3" t="s">
        <v>5671</v>
      </c>
      <c r="F44" s="3" t="s">
        <v>1006</v>
      </c>
    </row>
    <row r="45" spans="1:6" ht="15">
      <c r="A45" s="3" t="s">
        <v>5743</v>
      </c>
      <c r="B45" s="3" t="s">
        <v>5744</v>
      </c>
      <c r="C45" s="3" t="s">
        <v>3381</v>
      </c>
      <c r="D45" s="3" t="s">
        <v>5634</v>
      </c>
      <c r="E45" s="3" t="s">
        <v>5635</v>
      </c>
      <c r="F45" s="3" t="s">
        <v>23</v>
      </c>
    </row>
    <row r="46" spans="1:6" ht="15">
      <c r="A46" s="3" t="s">
        <v>5745</v>
      </c>
      <c r="B46" s="3" t="s">
        <v>5746</v>
      </c>
      <c r="C46" s="3" t="s">
        <v>1681</v>
      </c>
      <c r="D46" s="3" t="s">
        <v>5660</v>
      </c>
      <c r="E46" s="3" t="s">
        <v>5661</v>
      </c>
      <c r="F46" s="3" t="s">
        <v>1676</v>
      </c>
    </row>
    <row r="47" spans="1:6" ht="15">
      <c r="A47" s="3" t="s">
        <v>5747</v>
      </c>
      <c r="B47" s="3" t="s">
        <v>5748</v>
      </c>
      <c r="C47" s="3" t="s">
        <v>2024</v>
      </c>
      <c r="D47" s="3" t="s">
        <v>5749</v>
      </c>
      <c r="E47" s="3" t="s">
        <v>5750</v>
      </c>
      <c r="F47" s="3" t="s">
        <v>2023</v>
      </c>
    </row>
    <row r="48" spans="1:6" ht="15">
      <c r="A48" s="3" t="s">
        <v>5751</v>
      </c>
      <c r="B48" s="3" t="s">
        <v>5752</v>
      </c>
      <c r="C48" s="3" t="s">
        <v>1048</v>
      </c>
      <c r="D48" s="3" t="s">
        <v>5670</v>
      </c>
      <c r="E48" s="3" t="s">
        <v>5671</v>
      </c>
      <c r="F48" s="3" t="s">
        <v>1006</v>
      </c>
    </row>
    <row r="49" spans="1:6" ht="15">
      <c r="A49" s="3" t="s">
        <v>5753</v>
      </c>
      <c r="B49" s="3" t="s">
        <v>5754</v>
      </c>
      <c r="C49" s="3" t="s">
        <v>1052</v>
      </c>
      <c r="D49" s="3" t="s">
        <v>5670</v>
      </c>
      <c r="E49" s="3" t="s">
        <v>5671</v>
      </c>
      <c r="F49" s="3" t="s">
        <v>1006</v>
      </c>
    </row>
    <row r="50" spans="1:6" ht="15">
      <c r="A50" s="3" t="s">
        <v>5755</v>
      </c>
      <c r="B50" s="3" t="s">
        <v>5756</v>
      </c>
      <c r="C50" s="3" t="s">
        <v>433</v>
      </c>
      <c r="D50" s="3" t="s">
        <v>5642</v>
      </c>
      <c r="E50" s="3" t="s">
        <v>5643</v>
      </c>
      <c r="F50" s="3" t="s">
        <v>344</v>
      </c>
    </row>
    <row r="51" spans="1:6" ht="15">
      <c r="A51" s="3" t="s">
        <v>5757</v>
      </c>
      <c r="B51" s="3" t="s">
        <v>5758</v>
      </c>
      <c r="C51" s="3" t="s">
        <v>454</v>
      </c>
      <c r="D51" s="3" t="s">
        <v>5642</v>
      </c>
      <c r="E51" s="3" t="s">
        <v>5643</v>
      </c>
      <c r="F51" s="3" t="s">
        <v>344</v>
      </c>
    </row>
    <row r="52" spans="1:6" ht="15">
      <c r="A52" s="3" t="s">
        <v>5759</v>
      </c>
      <c r="B52" s="3" t="s">
        <v>5760</v>
      </c>
      <c r="C52" s="3" t="s">
        <v>4280</v>
      </c>
      <c r="D52" s="3" t="s">
        <v>5704</v>
      </c>
      <c r="E52" s="3" t="s">
        <v>5705</v>
      </c>
      <c r="F52" s="3" t="s">
        <v>922</v>
      </c>
    </row>
    <row r="53" spans="1:6" ht="15">
      <c r="A53" s="3" t="s">
        <v>5761</v>
      </c>
      <c r="B53" s="3" t="s">
        <v>5762</v>
      </c>
      <c r="C53" s="3" t="s">
        <v>1882</v>
      </c>
      <c r="D53" s="3" t="s">
        <v>5678</v>
      </c>
      <c r="E53" s="3" t="s">
        <v>5679</v>
      </c>
      <c r="F53" s="3" t="s">
        <v>1862</v>
      </c>
    </row>
    <row r="54" spans="1:6" ht="15">
      <c r="A54" s="3" t="s">
        <v>5763</v>
      </c>
      <c r="B54" s="3" t="s">
        <v>5764</v>
      </c>
      <c r="C54" s="3" t="s">
        <v>5765</v>
      </c>
      <c r="D54" s="3" t="s">
        <v>5678</v>
      </c>
      <c r="E54" s="3" t="s">
        <v>5679</v>
      </c>
      <c r="F54" s="3" t="s">
        <v>1862</v>
      </c>
    </row>
    <row r="55" spans="1:6" ht="15">
      <c r="A55" s="3" t="s">
        <v>5766</v>
      </c>
      <c r="B55" s="3" t="s">
        <v>5767</v>
      </c>
      <c r="C55" s="3" t="s">
        <v>460</v>
      </c>
      <c r="D55" s="3" t="s">
        <v>5642</v>
      </c>
      <c r="E55" s="3" t="s">
        <v>5643</v>
      </c>
      <c r="F55" s="3" t="s">
        <v>344</v>
      </c>
    </row>
    <row r="56" spans="1:6" ht="15">
      <c r="A56" s="3" t="s">
        <v>5768</v>
      </c>
      <c r="B56" s="3" t="s">
        <v>5769</v>
      </c>
      <c r="C56" s="3" t="s">
        <v>2174</v>
      </c>
      <c r="D56" s="3" t="s">
        <v>5652</v>
      </c>
      <c r="E56" s="3" t="s">
        <v>5653</v>
      </c>
      <c r="F56" s="3" t="s">
        <v>2127</v>
      </c>
    </row>
    <row r="57" spans="1:6" ht="15">
      <c r="A57" s="3" t="s">
        <v>5770</v>
      </c>
      <c r="B57" s="3" t="s">
        <v>5771</v>
      </c>
      <c r="C57" s="3" t="s">
        <v>1445</v>
      </c>
      <c r="D57" s="3" t="s">
        <v>5638</v>
      </c>
      <c r="E57" s="3" t="s">
        <v>5639</v>
      </c>
      <c r="F57" s="3" t="s">
        <v>1281</v>
      </c>
    </row>
    <row r="58" spans="1:6" ht="15">
      <c r="A58" s="3" t="s">
        <v>5772</v>
      </c>
      <c r="B58" s="3" t="s">
        <v>5773</v>
      </c>
      <c r="C58" s="3" t="s">
        <v>50</v>
      </c>
      <c r="D58" s="3" t="s">
        <v>5634</v>
      </c>
      <c r="E58" s="3" t="s">
        <v>5635</v>
      </c>
      <c r="F58" s="3" t="s">
        <v>23</v>
      </c>
    </row>
    <row r="59" spans="1:6" ht="15">
      <c r="A59" s="3" t="s">
        <v>5774</v>
      </c>
      <c r="B59" s="3" t="s">
        <v>5775</v>
      </c>
      <c r="C59" s="3" t="s">
        <v>3238</v>
      </c>
      <c r="D59" s="3" t="s">
        <v>5670</v>
      </c>
      <c r="E59" s="3" t="s">
        <v>5671</v>
      </c>
      <c r="F59" s="3" t="s">
        <v>1006</v>
      </c>
    </row>
    <row r="60" spans="1:6" ht="15">
      <c r="A60" s="3" t="s">
        <v>5776</v>
      </c>
      <c r="B60" s="3" t="s">
        <v>5777</v>
      </c>
      <c r="C60" s="3" t="s">
        <v>466</v>
      </c>
      <c r="D60" s="3" t="s">
        <v>5642</v>
      </c>
      <c r="E60" s="3" t="s">
        <v>5643</v>
      </c>
      <c r="F60" s="3" t="s">
        <v>344</v>
      </c>
    </row>
    <row r="61" spans="1:6" ht="15">
      <c r="A61" s="3" t="s">
        <v>5778</v>
      </c>
      <c r="B61" s="3" t="s">
        <v>5779</v>
      </c>
      <c r="C61" s="3" t="s">
        <v>1685</v>
      </c>
      <c r="D61" s="3" t="s">
        <v>5660</v>
      </c>
      <c r="E61" s="3" t="s">
        <v>5661</v>
      </c>
      <c r="F61" s="3" t="s">
        <v>1676</v>
      </c>
    </row>
    <row r="62" spans="1:6" ht="15">
      <c r="A62" s="3" t="s">
        <v>5780</v>
      </c>
      <c r="B62" s="3" t="s">
        <v>5781</v>
      </c>
      <c r="C62" s="3" t="s">
        <v>142</v>
      </c>
      <c r="D62" s="3" t="s">
        <v>5646</v>
      </c>
      <c r="E62" s="3" t="s">
        <v>5647</v>
      </c>
      <c r="F62" s="3" t="s">
        <v>5648</v>
      </c>
    </row>
    <row r="63" spans="1:6" ht="15">
      <c r="A63" s="3" t="s">
        <v>5782</v>
      </c>
      <c r="B63" s="3" t="s">
        <v>5783</v>
      </c>
      <c r="C63" s="3" t="s">
        <v>2177</v>
      </c>
      <c r="D63" s="3" t="s">
        <v>5652</v>
      </c>
      <c r="E63" s="3" t="s">
        <v>5653</v>
      </c>
      <c r="F63" s="3" t="s">
        <v>2127</v>
      </c>
    </row>
    <row r="64" spans="1:6" ht="15">
      <c r="A64" s="3" t="s">
        <v>5784</v>
      </c>
      <c r="B64" s="3" t="s">
        <v>5785</v>
      </c>
      <c r="C64" s="3" t="s">
        <v>1070</v>
      </c>
      <c r="D64" s="3" t="s">
        <v>5670</v>
      </c>
      <c r="E64" s="3" t="s">
        <v>5671</v>
      </c>
      <c r="F64" s="3" t="s">
        <v>1006</v>
      </c>
    </row>
    <row r="65" spans="1:6" ht="15">
      <c r="A65" s="3" t="s">
        <v>5786</v>
      </c>
      <c r="B65" s="3" t="s">
        <v>5787</v>
      </c>
      <c r="C65" s="3" t="s">
        <v>1695</v>
      </c>
      <c r="D65" s="3" t="s">
        <v>5660</v>
      </c>
      <c r="E65" s="3" t="s">
        <v>5661</v>
      </c>
      <c r="F65" s="3" t="s">
        <v>1676</v>
      </c>
    </row>
    <row r="66" spans="1:6" ht="15">
      <c r="A66" s="3" t="s">
        <v>5788</v>
      </c>
      <c r="B66" s="3" t="s">
        <v>5789</v>
      </c>
      <c r="C66" s="3" t="s">
        <v>1456</v>
      </c>
      <c r="D66" s="3" t="s">
        <v>5638</v>
      </c>
      <c r="E66" s="3" t="s">
        <v>5639</v>
      </c>
      <c r="F66" s="3" t="s">
        <v>1281</v>
      </c>
    </row>
    <row r="67" spans="1:6" ht="15">
      <c r="A67" s="3" t="s">
        <v>5790</v>
      </c>
      <c r="B67" s="3" t="s">
        <v>5791</v>
      </c>
      <c r="C67" s="3" t="s">
        <v>4540</v>
      </c>
      <c r="D67" s="3" t="s">
        <v>5638</v>
      </c>
      <c r="E67" s="3" t="s">
        <v>5639</v>
      </c>
      <c r="F67" s="3" t="s">
        <v>1281</v>
      </c>
    </row>
    <row r="68" spans="1:6" ht="15">
      <c r="A68" s="3" t="s">
        <v>5792</v>
      </c>
      <c r="B68" s="3" t="s">
        <v>5793</v>
      </c>
      <c r="C68" s="3" t="s">
        <v>2664</v>
      </c>
      <c r="D68" s="3" t="s">
        <v>5660</v>
      </c>
      <c r="E68" s="3" t="s">
        <v>5661</v>
      </c>
      <c r="F68" s="3" t="s">
        <v>1676</v>
      </c>
    </row>
    <row r="69" spans="1:6" ht="15">
      <c r="A69" s="3" t="s">
        <v>5794</v>
      </c>
      <c r="B69" s="3" t="s">
        <v>5795</v>
      </c>
      <c r="C69" s="3" t="s">
        <v>472</v>
      </c>
      <c r="D69" s="3" t="s">
        <v>5642</v>
      </c>
      <c r="E69" s="3" t="s">
        <v>5643</v>
      </c>
      <c r="F69" s="3" t="s">
        <v>344</v>
      </c>
    </row>
    <row r="70" spans="1:6" ht="15">
      <c r="A70" s="3" t="s">
        <v>5796</v>
      </c>
      <c r="B70" s="3" t="s">
        <v>5797</v>
      </c>
      <c r="C70" s="3" t="s">
        <v>478</v>
      </c>
      <c r="D70" s="3" t="s">
        <v>5642</v>
      </c>
      <c r="E70" s="3" t="s">
        <v>5643</v>
      </c>
      <c r="F70" s="3" t="s">
        <v>344</v>
      </c>
    </row>
    <row r="71" spans="1:6" ht="15">
      <c r="A71" s="3" t="s">
        <v>5798</v>
      </c>
      <c r="B71" s="3" t="s">
        <v>5799</v>
      </c>
      <c r="C71" s="3" t="s">
        <v>1075</v>
      </c>
      <c r="D71" s="3" t="s">
        <v>5670</v>
      </c>
      <c r="E71" s="3" t="s">
        <v>5671</v>
      </c>
      <c r="F71" s="3" t="s">
        <v>1006</v>
      </c>
    </row>
    <row r="72" spans="1:6" ht="15">
      <c r="A72" s="3" t="s">
        <v>5800</v>
      </c>
      <c r="B72" s="3" t="s">
        <v>5801</v>
      </c>
      <c r="C72" s="3" t="s">
        <v>2227</v>
      </c>
      <c r="D72" s="3" t="s">
        <v>5652</v>
      </c>
      <c r="E72" s="3" t="s">
        <v>5653</v>
      </c>
      <c r="F72" s="3" t="s">
        <v>2127</v>
      </c>
    </row>
    <row r="73" spans="1:6" ht="15">
      <c r="A73" s="3" t="s">
        <v>5802</v>
      </c>
      <c r="B73" s="3" t="s">
        <v>5803</v>
      </c>
      <c r="C73" s="3" t="s">
        <v>1459</v>
      </c>
      <c r="D73" s="3" t="s">
        <v>5638</v>
      </c>
      <c r="E73" s="3" t="s">
        <v>5639</v>
      </c>
      <c r="F73" s="3" t="s">
        <v>1281</v>
      </c>
    </row>
    <row r="74" spans="1:6" ht="15">
      <c r="A74" s="3" t="s">
        <v>5804</v>
      </c>
      <c r="B74" s="3" t="s">
        <v>5805</v>
      </c>
      <c r="C74" s="3" t="s">
        <v>1079</v>
      </c>
      <c r="D74" s="3" t="s">
        <v>5670</v>
      </c>
      <c r="E74" s="3" t="s">
        <v>5671</v>
      </c>
      <c r="F74" s="3" t="s">
        <v>1006</v>
      </c>
    </row>
    <row r="75" spans="1:6" ht="15">
      <c r="A75" s="3" t="s">
        <v>5806</v>
      </c>
      <c r="B75" s="3" t="s">
        <v>5807</v>
      </c>
      <c r="C75" s="3" t="s">
        <v>3784</v>
      </c>
      <c r="D75" s="3" t="s">
        <v>5664</v>
      </c>
      <c r="E75" s="3" t="s">
        <v>5665</v>
      </c>
      <c r="F75" s="3" t="s">
        <v>87</v>
      </c>
    </row>
    <row r="76" spans="1:6" ht="15">
      <c r="A76" s="3" t="s">
        <v>5808</v>
      </c>
      <c r="B76" s="3" t="s">
        <v>5809</v>
      </c>
      <c r="C76" s="3" t="s">
        <v>481</v>
      </c>
      <c r="D76" s="3" t="s">
        <v>5642</v>
      </c>
      <c r="E76" s="3" t="s">
        <v>5643</v>
      </c>
      <c r="F76" s="3" t="s">
        <v>344</v>
      </c>
    </row>
    <row r="77" spans="1:6" ht="15">
      <c r="A77" s="3" t="s">
        <v>5810</v>
      </c>
      <c r="B77" s="3" t="s">
        <v>5811</v>
      </c>
      <c r="C77" s="3" t="s">
        <v>3148</v>
      </c>
      <c r="D77" s="3" t="s">
        <v>5642</v>
      </c>
      <c r="E77" s="3" t="s">
        <v>5643</v>
      </c>
      <c r="F77" s="3" t="s">
        <v>344</v>
      </c>
    </row>
    <row r="78" spans="1:6" ht="15">
      <c r="A78" s="3" t="s">
        <v>5812</v>
      </c>
      <c r="B78" s="3" t="s">
        <v>5813</v>
      </c>
      <c r="C78" s="3" t="s">
        <v>3198</v>
      </c>
      <c r="D78" s="3" t="s">
        <v>5704</v>
      </c>
      <c r="E78" s="3" t="s">
        <v>5705</v>
      </c>
      <c r="F78" s="3" t="s">
        <v>922</v>
      </c>
    </row>
    <row r="79" spans="1:6" ht="15">
      <c r="A79" s="3" t="s">
        <v>5814</v>
      </c>
      <c r="B79" s="3" t="s">
        <v>5815</v>
      </c>
      <c r="C79" s="3" t="s">
        <v>1466</v>
      </c>
      <c r="D79" s="3" t="s">
        <v>5638</v>
      </c>
      <c r="E79" s="3" t="s">
        <v>5639</v>
      </c>
      <c r="F79" s="3" t="s">
        <v>1281</v>
      </c>
    </row>
    <row r="80" spans="1:6" ht="15">
      <c r="A80" s="3" t="s">
        <v>5816</v>
      </c>
      <c r="B80" s="3" t="s">
        <v>5817</v>
      </c>
      <c r="C80" s="3" t="s">
        <v>485</v>
      </c>
      <c r="D80" s="3" t="s">
        <v>5642</v>
      </c>
      <c r="E80" s="3" t="s">
        <v>5643</v>
      </c>
      <c r="F80" s="3" t="s">
        <v>344</v>
      </c>
    </row>
    <row r="81" spans="1:6" ht="15">
      <c r="A81" s="3" t="s">
        <v>5818</v>
      </c>
      <c r="B81" s="3" t="s">
        <v>5819</v>
      </c>
      <c r="C81" s="3" t="s">
        <v>2729</v>
      </c>
      <c r="D81" s="3" t="s">
        <v>5678</v>
      </c>
      <c r="E81" s="3" t="s">
        <v>5679</v>
      </c>
      <c r="F81" s="3" t="s">
        <v>1862</v>
      </c>
    </row>
    <row r="82" spans="1:6" ht="15">
      <c r="A82" s="3" t="s">
        <v>5820</v>
      </c>
      <c r="B82" s="3" t="s">
        <v>5821</v>
      </c>
      <c r="C82" s="3" t="s">
        <v>754</v>
      </c>
      <c r="D82" s="3" t="s">
        <v>5822</v>
      </c>
      <c r="E82" s="3" t="s">
        <v>5823</v>
      </c>
      <c r="F82" s="3" t="s">
        <v>753</v>
      </c>
    </row>
    <row r="83" spans="1:6" ht="15">
      <c r="A83" s="3" t="s">
        <v>5824</v>
      </c>
      <c r="B83" s="3" t="s">
        <v>5825</v>
      </c>
      <c r="C83" s="3" t="s">
        <v>1089</v>
      </c>
      <c r="D83" s="3" t="s">
        <v>5670</v>
      </c>
      <c r="E83" s="3" t="s">
        <v>5671</v>
      </c>
      <c r="F83" s="3" t="s">
        <v>1006</v>
      </c>
    </row>
    <row r="84" spans="1:6" ht="15">
      <c r="A84" s="3" t="s">
        <v>5826</v>
      </c>
      <c r="B84" s="3" t="s">
        <v>5827</v>
      </c>
      <c r="C84" s="3" t="s">
        <v>5828</v>
      </c>
      <c r="D84" s="3" t="s">
        <v>5704</v>
      </c>
      <c r="E84" s="3" t="s">
        <v>5705</v>
      </c>
      <c r="F84" s="3" t="s">
        <v>922</v>
      </c>
    </row>
    <row r="85" spans="1:6" ht="15">
      <c r="A85" s="3" t="s">
        <v>5829</v>
      </c>
      <c r="B85" s="3" t="s">
        <v>5830</v>
      </c>
      <c r="C85" s="3" t="s">
        <v>1095</v>
      </c>
      <c r="D85" s="3" t="s">
        <v>5670</v>
      </c>
      <c r="E85" s="3" t="s">
        <v>5671</v>
      </c>
      <c r="F85" s="3" t="s">
        <v>1006</v>
      </c>
    </row>
    <row r="86" spans="1:6" ht="15">
      <c r="A86" s="3" t="s">
        <v>5831</v>
      </c>
      <c r="B86" s="3" t="s">
        <v>5832</v>
      </c>
      <c r="C86" s="3" t="s">
        <v>496</v>
      </c>
      <c r="D86" s="3" t="s">
        <v>5642</v>
      </c>
      <c r="E86" s="3" t="s">
        <v>5643</v>
      </c>
      <c r="F86" s="3" t="s">
        <v>344</v>
      </c>
    </row>
    <row r="87" spans="1:6" ht="15">
      <c r="A87" s="3" t="s">
        <v>5833</v>
      </c>
      <c r="B87" s="3" t="s">
        <v>5834</v>
      </c>
      <c r="C87" s="3" t="s">
        <v>71</v>
      </c>
      <c r="D87" s="3" t="s">
        <v>5634</v>
      </c>
      <c r="E87" s="3" t="s">
        <v>5635</v>
      </c>
      <c r="F87" s="3" t="s">
        <v>23</v>
      </c>
    </row>
    <row r="88" spans="1:6" ht="15">
      <c r="A88" s="3" t="s">
        <v>5835</v>
      </c>
      <c r="B88" s="3" t="s">
        <v>5836</v>
      </c>
      <c r="C88" s="3" t="s">
        <v>1475</v>
      </c>
      <c r="D88" s="3" t="s">
        <v>5638</v>
      </c>
      <c r="E88" s="3" t="s">
        <v>5639</v>
      </c>
      <c r="F88" s="3" t="s">
        <v>1281</v>
      </c>
    </row>
    <row r="89" spans="1:6" ht="15">
      <c r="A89" s="3" t="s">
        <v>5837</v>
      </c>
      <c r="B89" s="3" t="s">
        <v>5838</v>
      </c>
      <c r="C89" s="3" t="s">
        <v>1713</v>
      </c>
      <c r="D89" s="3" t="s">
        <v>5660</v>
      </c>
      <c r="E89" s="3" t="s">
        <v>5661</v>
      </c>
      <c r="F89" s="3" t="s">
        <v>1676</v>
      </c>
    </row>
    <row r="90" spans="1:6" ht="15">
      <c r="A90" s="3" t="s">
        <v>5839</v>
      </c>
      <c r="B90" s="3" t="s">
        <v>5840</v>
      </c>
      <c r="C90" s="3" t="s">
        <v>499</v>
      </c>
      <c r="D90" s="3" t="s">
        <v>5642</v>
      </c>
      <c r="E90" s="3" t="s">
        <v>5643</v>
      </c>
      <c r="F90" s="3" t="s">
        <v>344</v>
      </c>
    </row>
    <row r="91" spans="1:6" ht="15">
      <c r="A91" s="3" t="s">
        <v>5841</v>
      </c>
      <c r="B91" s="3" t="s">
        <v>5842</v>
      </c>
      <c r="C91" s="3" t="s">
        <v>504</v>
      </c>
      <c r="D91" s="3" t="s">
        <v>5642</v>
      </c>
      <c r="E91" s="3" t="s">
        <v>5643</v>
      </c>
      <c r="F91" s="3" t="s">
        <v>344</v>
      </c>
    </row>
    <row r="92" spans="1:6" ht="15">
      <c r="A92" s="3" t="s">
        <v>5843</v>
      </c>
      <c r="B92" s="3" t="s">
        <v>5844</v>
      </c>
      <c r="C92" s="3" t="s">
        <v>1103</v>
      </c>
      <c r="D92" s="3" t="s">
        <v>5670</v>
      </c>
      <c r="E92" s="3" t="s">
        <v>5671</v>
      </c>
      <c r="F92" s="3" t="s">
        <v>1006</v>
      </c>
    </row>
    <row r="93" spans="1:6" ht="15">
      <c r="A93" s="3" t="s">
        <v>5845</v>
      </c>
      <c r="B93" s="3" t="s">
        <v>5846</v>
      </c>
      <c r="C93" s="3" t="s">
        <v>147</v>
      </c>
      <c r="D93" s="3" t="s">
        <v>5646</v>
      </c>
      <c r="E93" s="3" t="s">
        <v>5647</v>
      </c>
      <c r="F93" s="3" t="s">
        <v>5648</v>
      </c>
    </row>
    <row r="94" spans="1:6" ht="15">
      <c r="A94" s="3" t="s">
        <v>5847</v>
      </c>
      <c r="B94" s="3" t="s">
        <v>5848</v>
      </c>
      <c r="C94" s="3" t="s">
        <v>2603</v>
      </c>
      <c r="D94" s="3" t="s">
        <v>5670</v>
      </c>
      <c r="E94" s="3" t="s">
        <v>5671</v>
      </c>
      <c r="F94" s="3" t="s">
        <v>1006</v>
      </c>
    </row>
    <row r="95" spans="1:6" ht="15">
      <c r="A95" s="3" t="s">
        <v>5849</v>
      </c>
      <c r="B95" s="3" t="s">
        <v>5850</v>
      </c>
      <c r="C95" s="3" t="s">
        <v>1107</v>
      </c>
      <c r="D95" s="3" t="s">
        <v>5670</v>
      </c>
      <c r="E95" s="3" t="s">
        <v>5671</v>
      </c>
      <c r="F95" s="3" t="s">
        <v>1006</v>
      </c>
    </row>
    <row r="96" spans="1:6" ht="15">
      <c r="A96" s="3" t="s">
        <v>5851</v>
      </c>
      <c r="B96" s="3" t="s">
        <v>5852</v>
      </c>
      <c r="C96" s="3" t="s">
        <v>1110</v>
      </c>
      <c r="D96" s="3" t="s">
        <v>5670</v>
      </c>
      <c r="E96" s="3" t="s">
        <v>5671</v>
      </c>
      <c r="F96" s="3" t="s">
        <v>1006</v>
      </c>
    </row>
    <row r="97" spans="1:6" ht="15">
      <c r="A97" s="3" t="s">
        <v>5853</v>
      </c>
      <c r="B97" s="3" t="s">
        <v>5854</v>
      </c>
      <c r="C97" s="3" t="s">
        <v>2590</v>
      </c>
      <c r="D97" s="3" t="s">
        <v>5704</v>
      </c>
      <c r="E97" s="3" t="s">
        <v>5705</v>
      </c>
      <c r="F97" s="3" t="s">
        <v>922</v>
      </c>
    </row>
    <row r="98" spans="1:6" ht="15">
      <c r="A98" s="3" t="s">
        <v>5855</v>
      </c>
      <c r="B98" s="3" t="s">
        <v>5856</v>
      </c>
      <c r="C98" s="3" t="s">
        <v>1125</v>
      </c>
      <c r="D98" s="3" t="s">
        <v>5670</v>
      </c>
      <c r="E98" s="3" t="s">
        <v>5671</v>
      </c>
      <c r="F98" s="3" t="s">
        <v>1006</v>
      </c>
    </row>
    <row r="99" spans="1:6" ht="15">
      <c r="A99" s="3" t="s">
        <v>5857</v>
      </c>
      <c r="B99" s="3" t="s">
        <v>5858</v>
      </c>
      <c r="C99" s="3" t="s">
        <v>2234</v>
      </c>
      <c r="D99" s="3" t="s">
        <v>5652</v>
      </c>
      <c r="E99" s="3" t="s">
        <v>5653</v>
      </c>
      <c r="F99" s="3" t="s">
        <v>2127</v>
      </c>
    </row>
    <row r="100" spans="1:6" ht="15">
      <c r="A100" s="3" t="s">
        <v>5859</v>
      </c>
      <c r="B100" s="3" t="s">
        <v>5860</v>
      </c>
      <c r="C100" s="3" t="s">
        <v>2037</v>
      </c>
      <c r="D100" s="3" t="s">
        <v>5749</v>
      </c>
      <c r="E100" s="3" t="s">
        <v>5750</v>
      </c>
      <c r="F100" s="3" t="s">
        <v>2023</v>
      </c>
    </row>
    <row r="101" spans="1:6" ht="15">
      <c r="A101" s="3" t="s">
        <v>5861</v>
      </c>
      <c r="B101" s="3" t="s">
        <v>5862</v>
      </c>
      <c r="C101" s="3" t="s">
        <v>1131</v>
      </c>
      <c r="D101" s="3" t="s">
        <v>5670</v>
      </c>
      <c r="E101" s="3" t="s">
        <v>5671</v>
      </c>
      <c r="F101" s="3" t="s">
        <v>1006</v>
      </c>
    </row>
    <row r="102" spans="1:6" ht="15">
      <c r="A102" s="3" t="s">
        <v>5863</v>
      </c>
      <c r="B102" s="3" t="s">
        <v>5864</v>
      </c>
      <c r="C102" s="3" t="s">
        <v>1478</v>
      </c>
      <c r="D102" s="3" t="s">
        <v>5638</v>
      </c>
      <c r="E102" s="3" t="s">
        <v>5639</v>
      </c>
      <c r="F102" s="3" t="s">
        <v>1281</v>
      </c>
    </row>
    <row r="103" spans="1:6" ht="15">
      <c r="A103" s="3" t="s">
        <v>5865</v>
      </c>
      <c r="B103" s="3" t="s">
        <v>5866</v>
      </c>
      <c r="C103" s="3" t="s">
        <v>2239</v>
      </c>
      <c r="D103" s="3" t="s">
        <v>5652</v>
      </c>
      <c r="E103" s="3" t="s">
        <v>5653</v>
      </c>
      <c r="F103" s="3" t="s">
        <v>2127</v>
      </c>
    </row>
    <row r="104" spans="1:6" ht="15">
      <c r="A104" s="3" t="s">
        <v>5867</v>
      </c>
      <c r="B104" s="3" t="s">
        <v>5868</v>
      </c>
      <c r="C104" s="3" t="s">
        <v>2241</v>
      </c>
      <c r="D104" s="3" t="s">
        <v>5652</v>
      </c>
      <c r="E104" s="3" t="s">
        <v>5653</v>
      </c>
      <c r="F104" s="3" t="s">
        <v>2127</v>
      </c>
    </row>
    <row r="105" spans="1:6" ht="15">
      <c r="A105" s="3" t="s">
        <v>5869</v>
      </c>
      <c r="B105" s="3" t="s">
        <v>5870</v>
      </c>
      <c r="C105" s="3" t="s">
        <v>5871</v>
      </c>
      <c r="D105" s="3" t="s">
        <v>5652</v>
      </c>
      <c r="E105" s="3" t="s">
        <v>5653</v>
      </c>
      <c r="F105" s="3" t="s">
        <v>2127</v>
      </c>
    </row>
    <row r="106" spans="1:6" ht="15">
      <c r="A106" s="3" t="s">
        <v>5872</v>
      </c>
      <c r="B106" s="3" t="s">
        <v>5873</v>
      </c>
      <c r="C106" s="3" t="s">
        <v>753</v>
      </c>
      <c r="D106" s="3" t="s">
        <v>5822</v>
      </c>
      <c r="E106" s="3" t="s">
        <v>5823</v>
      </c>
      <c r="F106" s="3" t="s">
        <v>753</v>
      </c>
    </row>
    <row r="107" spans="1:6" ht="15">
      <c r="A107" s="3" t="s">
        <v>5874</v>
      </c>
      <c r="B107" s="3" t="s">
        <v>5875</v>
      </c>
      <c r="C107" s="3" t="s">
        <v>5876</v>
      </c>
      <c r="D107" s="3" t="s">
        <v>5704</v>
      </c>
      <c r="E107" s="3" t="s">
        <v>5705</v>
      </c>
      <c r="F107" s="3" t="s">
        <v>922</v>
      </c>
    </row>
    <row r="108" spans="1:6" ht="15">
      <c r="A108" s="3" t="s">
        <v>5877</v>
      </c>
      <c r="B108" s="3" t="s">
        <v>5878</v>
      </c>
      <c r="C108" s="3" t="s">
        <v>3011</v>
      </c>
      <c r="D108" s="3" t="s">
        <v>5660</v>
      </c>
      <c r="E108" s="3" t="s">
        <v>5661</v>
      </c>
      <c r="F108" s="3" t="s">
        <v>1676</v>
      </c>
    </row>
    <row r="109" spans="1:6" ht="15">
      <c r="A109" s="3" t="s">
        <v>5879</v>
      </c>
      <c r="B109" s="3" t="s">
        <v>5880</v>
      </c>
      <c r="C109" s="3" t="s">
        <v>1491</v>
      </c>
      <c r="D109" s="3" t="s">
        <v>5638</v>
      </c>
      <c r="E109" s="3" t="s">
        <v>5639</v>
      </c>
      <c r="F109" s="3" t="s">
        <v>1281</v>
      </c>
    </row>
    <row r="110" spans="1:6" ht="15">
      <c r="A110" s="3" t="s">
        <v>5881</v>
      </c>
      <c r="B110" s="3" t="s">
        <v>5882</v>
      </c>
      <c r="C110" s="3" t="s">
        <v>2644</v>
      </c>
      <c r="D110" s="3" t="s">
        <v>5638</v>
      </c>
      <c r="E110" s="3" t="s">
        <v>5639</v>
      </c>
      <c r="F110" s="3" t="s">
        <v>1281</v>
      </c>
    </row>
    <row r="111" spans="1:6" ht="15">
      <c r="A111" s="3" t="s">
        <v>5883</v>
      </c>
      <c r="B111" s="3" t="s">
        <v>5884</v>
      </c>
      <c r="C111" s="3" t="s">
        <v>1144</v>
      </c>
      <c r="D111" s="3" t="s">
        <v>5670</v>
      </c>
      <c r="E111" s="3" t="s">
        <v>5671</v>
      </c>
      <c r="F111" s="3" t="s">
        <v>1006</v>
      </c>
    </row>
    <row r="112" spans="1:6" ht="15">
      <c r="A112" s="3" t="s">
        <v>5885</v>
      </c>
      <c r="B112" s="3" t="s">
        <v>5886</v>
      </c>
      <c r="C112" s="3" t="s">
        <v>3014</v>
      </c>
      <c r="D112" s="3" t="s">
        <v>5660</v>
      </c>
      <c r="E112" s="3" t="s">
        <v>5661</v>
      </c>
      <c r="F112" s="3" t="s">
        <v>1676</v>
      </c>
    </row>
    <row r="113" spans="1:6" ht="15">
      <c r="A113" s="3" t="s">
        <v>5887</v>
      </c>
      <c r="B113" s="3" t="s">
        <v>5888</v>
      </c>
      <c r="C113" s="3" t="s">
        <v>512</v>
      </c>
      <c r="D113" s="3" t="s">
        <v>5642</v>
      </c>
      <c r="E113" s="3" t="s">
        <v>5643</v>
      </c>
      <c r="F113" s="3" t="s">
        <v>344</v>
      </c>
    </row>
    <row r="114" spans="1:6" ht="15">
      <c r="A114" s="3" t="s">
        <v>5889</v>
      </c>
      <c r="B114" s="3" t="s">
        <v>5890</v>
      </c>
      <c r="C114" s="3" t="s">
        <v>5891</v>
      </c>
      <c r="D114" s="3" t="s">
        <v>5652</v>
      </c>
      <c r="E114" s="3" t="s">
        <v>5653</v>
      </c>
      <c r="F114" s="3" t="s">
        <v>2127</v>
      </c>
    </row>
    <row r="115" spans="1:6" ht="15">
      <c r="A115" s="3" t="s">
        <v>5892</v>
      </c>
      <c r="B115" s="3" t="s">
        <v>5893</v>
      </c>
      <c r="C115" s="3" t="s">
        <v>5894</v>
      </c>
      <c r="D115" s="3" t="s">
        <v>5646</v>
      </c>
      <c r="E115" s="3" t="s">
        <v>5647</v>
      </c>
      <c r="F115" s="3" t="s">
        <v>5648</v>
      </c>
    </row>
    <row r="116" spans="1:6" ht="15">
      <c r="A116" s="3" t="s">
        <v>5895</v>
      </c>
      <c r="B116" s="3" t="s">
        <v>5896</v>
      </c>
      <c r="C116" s="3" t="s">
        <v>520</v>
      </c>
      <c r="D116" s="3" t="s">
        <v>5642</v>
      </c>
      <c r="E116" s="3" t="s">
        <v>5643</v>
      </c>
      <c r="F116" s="3" t="s">
        <v>344</v>
      </c>
    </row>
    <row r="117" spans="1:6" ht="15">
      <c r="A117" s="3" t="s">
        <v>5897</v>
      </c>
      <c r="B117" s="3" t="s">
        <v>5898</v>
      </c>
      <c r="C117" s="3" t="s">
        <v>4516</v>
      </c>
      <c r="D117" s="3" t="s">
        <v>5638</v>
      </c>
      <c r="E117" s="3" t="s">
        <v>5639</v>
      </c>
      <c r="F117" s="3" t="s">
        <v>1281</v>
      </c>
    </row>
    <row r="118" spans="1:6" ht="15">
      <c r="A118" s="3" t="s">
        <v>5899</v>
      </c>
      <c r="B118" s="3" t="s">
        <v>5900</v>
      </c>
      <c r="C118" s="3" t="s">
        <v>1523</v>
      </c>
      <c r="D118" s="3" t="s">
        <v>5638</v>
      </c>
      <c r="E118" s="3" t="s">
        <v>5639</v>
      </c>
      <c r="F118" s="3" t="s">
        <v>1281</v>
      </c>
    </row>
    <row r="119" spans="1:6" ht="15">
      <c r="A119" s="3" t="s">
        <v>5901</v>
      </c>
      <c r="B119" s="3" t="s">
        <v>5902</v>
      </c>
      <c r="C119" s="3" t="s">
        <v>528</v>
      </c>
      <c r="D119" s="3" t="s">
        <v>5642</v>
      </c>
      <c r="E119" s="3" t="s">
        <v>5643</v>
      </c>
      <c r="F119" s="3" t="s">
        <v>344</v>
      </c>
    </row>
    <row r="120" spans="1:6" ht="15">
      <c r="A120" s="3" t="s">
        <v>5903</v>
      </c>
      <c r="B120" s="3" t="s">
        <v>5904</v>
      </c>
      <c r="C120" s="3" t="s">
        <v>169</v>
      </c>
      <c r="D120" s="3" t="s">
        <v>5646</v>
      </c>
      <c r="E120" s="3" t="s">
        <v>5647</v>
      </c>
      <c r="F120" s="3" t="s">
        <v>5648</v>
      </c>
    </row>
    <row r="121" spans="1:6" ht="15">
      <c r="A121" s="3" t="s">
        <v>5905</v>
      </c>
      <c r="B121" s="3" t="s">
        <v>5906</v>
      </c>
      <c r="C121" s="3" t="s">
        <v>4283</v>
      </c>
      <c r="D121" s="3" t="s">
        <v>5704</v>
      </c>
      <c r="E121" s="3" t="s">
        <v>5705</v>
      </c>
      <c r="F121" s="3" t="s">
        <v>922</v>
      </c>
    </row>
    <row r="122" spans="1:6" ht="15">
      <c r="A122" s="3" t="s">
        <v>5907</v>
      </c>
      <c r="B122" s="3" t="s">
        <v>5908</v>
      </c>
      <c r="C122" s="3" t="s">
        <v>4374</v>
      </c>
      <c r="D122" s="3" t="s">
        <v>5670</v>
      </c>
      <c r="E122" s="3" t="s">
        <v>5671</v>
      </c>
      <c r="F122" s="3" t="s">
        <v>1006</v>
      </c>
    </row>
    <row r="123" spans="1:6" ht="15">
      <c r="A123" s="3" t="s">
        <v>5909</v>
      </c>
      <c r="B123" s="3" t="s">
        <v>5910</v>
      </c>
      <c r="C123" s="3" t="s">
        <v>1534</v>
      </c>
      <c r="D123" s="3" t="s">
        <v>5638</v>
      </c>
      <c r="E123" s="3" t="s">
        <v>5639</v>
      </c>
      <c r="F123" s="3" t="s">
        <v>1281</v>
      </c>
    </row>
    <row r="124" spans="1:6" ht="15">
      <c r="A124" s="3" t="s">
        <v>5911</v>
      </c>
      <c r="B124" s="3" t="s">
        <v>5912</v>
      </c>
      <c r="C124" s="3" t="s">
        <v>1451</v>
      </c>
      <c r="D124" s="3" t="s">
        <v>5638</v>
      </c>
      <c r="E124" s="3" t="s">
        <v>5639</v>
      </c>
      <c r="F124" s="3" t="s">
        <v>1281</v>
      </c>
    </row>
    <row r="125" spans="1:6" ht="15">
      <c r="A125" s="3" t="s">
        <v>5913</v>
      </c>
      <c r="B125" s="3" t="s">
        <v>5914</v>
      </c>
      <c r="C125" s="3" t="s">
        <v>1742</v>
      </c>
      <c r="D125" s="3" t="s">
        <v>5660</v>
      </c>
      <c r="E125" s="3" t="s">
        <v>5661</v>
      </c>
      <c r="F125" s="3" t="s">
        <v>1676</v>
      </c>
    </row>
    <row r="126" spans="1:6" ht="15">
      <c r="A126" s="3" t="s">
        <v>5915</v>
      </c>
      <c r="B126" s="3" t="s">
        <v>5916</v>
      </c>
      <c r="C126" s="3" t="s">
        <v>5917</v>
      </c>
      <c r="D126" s="3" t="s">
        <v>5670</v>
      </c>
      <c r="E126" s="3" t="s">
        <v>5671</v>
      </c>
      <c r="F126" s="3" t="s">
        <v>1006</v>
      </c>
    </row>
    <row r="127" spans="1:6" ht="15">
      <c r="A127" s="3" t="s">
        <v>5918</v>
      </c>
      <c r="B127" s="3" t="s">
        <v>5919</v>
      </c>
      <c r="C127" s="3" t="s">
        <v>2250</v>
      </c>
      <c r="D127" s="3" t="s">
        <v>5652</v>
      </c>
      <c r="E127" s="3" t="s">
        <v>5653</v>
      </c>
      <c r="F127" s="3" t="s">
        <v>2127</v>
      </c>
    </row>
    <row r="128" spans="1:6" ht="15">
      <c r="A128" s="3" t="s">
        <v>5920</v>
      </c>
      <c r="B128" s="3" t="s">
        <v>5921</v>
      </c>
      <c r="C128" s="3" t="s">
        <v>437</v>
      </c>
      <c r="D128" s="3" t="s">
        <v>5660</v>
      </c>
      <c r="E128" s="3" t="s">
        <v>5661</v>
      </c>
      <c r="F128" s="3" t="s">
        <v>1676</v>
      </c>
    </row>
    <row r="129" spans="1:6" ht="15">
      <c r="A129" s="3" t="s">
        <v>5922</v>
      </c>
      <c r="B129" s="3" t="s">
        <v>5923</v>
      </c>
      <c r="C129" s="3" t="s">
        <v>3455</v>
      </c>
      <c r="D129" s="3" t="s">
        <v>5670</v>
      </c>
      <c r="E129" s="3" t="s">
        <v>5671</v>
      </c>
      <c r="F129" s="3" t="s">
        <v>1006</v>
      </c>
    </row>
    <row r="130" spans="1:6" ht="15">
      <c r="A130" s="3" t="s">
        <v>5924</v>
      </c>
      <c r="B130" s="3" t="s">
        <v>5925</v>
      </c>
      <c r="C130" s="3" t="s">
        <v>537</v>
      </c>
      <c r="D130" s="3" t="s">
        <v>5642</v>
      </c>
      <c r="E130" s="3" t="s">
        <v>5643</v>
      </c>
      <c r="F130" s="3" t="s">
        <v>344</v>
      </c>
    </row>
    <row r="131" spans="1:6" ht="15">
      <c r="A131" s="3" t="s">
        <v>5926</v>
      </c>
      <c r="B131" s="3" t="s">
        <v>5927</v>
      </c>
      <c r="C131" s="3" t="s">
        <v>1156</v>
      </c>
      <c r="D131" s="3" t="s">
        <v>5670</v>
      </c>
      <c r="E131" s="3" t="s">
        <v>5671</v>
      </c>
      <c r="F131" s="3" t="s">
        <v>1006</v>
      </c>
    </row>
    <row r="132" spans="1:6" ht="15">
      <c r="A132" s="3" t="s">
        <v>5928</v>
      </c>
      <c r="B132" s="3" t="s">
        <v>5929</v>
      </c>
      <c r="C132" s="3" t="s">
        <v>2253</v>
      </c>
      <c r="D132" s="3" t="s">
        <v>5652</v>
      </c>
      <c r="E132" s="3" t="s">
        <v>5653</v>
      </c>
      <c r="F132" s="3" t="s">
        <v>2127</v>
      </c>
    </row>
    <row r="133" spans="1:6" ht="15">
      <c r="A133" s="3" t="s">
        <v>5930</v>
      </c>
      <c r="B133" s="3" t="s">
        <v>5931</v>
      </c>
      <c r="C133" s="3" t="s">
        <v>1162</v>
      </c>
      <c r="D133" s="3" t="s">
        <v>5670</v>
      </c>
      <c r="E133" s="3" t="s">
        <v>5671</v>
      </c>
      <c r="F133" s="3" t="s">
        <v>1006</v>
      </c>
    </row>
    <row r="134" spans="1:6" ht="15">
      <c r="A134" s="3" t="s">
        <v>5932</v>
      </c>
      <c r="B134" s="3" t="s">
        <v>5933</v>
      </c>
      <c r="C134" s="3" t="s">
        <v>1540</v>
      </c>
      <c r="D134" s="3" t="s">
        <v>5638</v>
      </c>
      <c r="E134" s="3" t="s">
        <v>5639</v>
      </c>
      <c r="F134" s="3" t="s">
        <v>1281</v>
      </c>
    </row>
    <row r="135" spans="1:6" ht="15">
      <c r="A135" s="3" t="s">
        <v>5934</v>
      </c>
      <c r="B135" s="3" t="s">
        <v>5935</v>
      </c>
      <c r="C135" s="3" t="s">
        <v>2257</v>
      </c>
      <c r="D135" s="3" t="s">
        <v>5652</v>
      </c>
      <c r="E135" s="3" t="s">
        <v>5653</v>
      </c>
      <c r="F135" s="3" t="s">
        <v>2127</v>
      </c>
    </row>
    <row r="136" spans="1:6" ht="15">
      <c r="A136" s="3" t="s">
        <v>5936</v>
      </c>
      <c r="B136" s="3" t="s">
        <v>5937</v>
      </c>
      <c r="C136" s="3" t="s">
        <v>1752</v>
      </c>
      <c r="D136" s="3" t="s">
        <v>5660</v>
      </c>
      <c r="E136" s="3" t="s">
        <v>5661</v>
      </c>
      <c r="F136" s="3" t="s">
        <v>1676</v>
      </c>
    </row>
    <row r="137" spans="1:6" ht="15">
      <c r="A137" s="3" t="s">
        <v>5938</v>
      </c>
      <c r="B137" s="3" t="s">
        <v>5939</v>
      </c>
      <c r="C137" s="3" t="s">
        <v>816</v>
      </c>
      <c r="D137" s="3" t="s">
        <v>5822</v>
      </c>
      <c r="E137" s="3" t="s">
        <v>5823</v>
      </c>
      <c r="F137" s="3" t="s">
        <v>753</v>
      </c>
    </row>
    <row r="138" spans="1:6" ht="15">
      <c r="A138" s="3" t="s">
        <v>5940</v>
      </c>
      <c r="B138" s="3" t="s">
        <v>5941</v>
      </c>
      <c r="C138" s="3" t="s">
        <v>5942</v>
      </c>
      <c r="D138" s="3" t="s">
        <v>5638</v>
      </c>
      <c r="E138" s="3" t="s">
        <v>5639</v>
      </c>
      <c r="F138" s="3" t="s">
        <v>1281</v>
      </c>
    </row>
    <row r="139" spans="1:6" ht="15">
      <c r="A139" s="3" t="s">
        <v>5943</v>
      </c>
      <c r="B139" s="3" t="s">
        <v>5944</v>
      </c>
      <c r="C139" s="3" t="s">
        <v>3094</v>
      </c>
      <c r="D139" s="3" t="s">
        <v>5634</v>
      </c>
      <c r="E139" s="3" t="s">
        <v>5635</v>
      </c>
      <c r="F139" s="3" t="s">
        <v>23</v>
      </c>
    </row>
    <row r="140" spans="1:6" ht="15">
      <c r="A140" s="3" t="s">
        <v>5945</v>
      </c>
      <c r="B140" s="3" t="s">
        <v>5946</v>
      </c>
      <c r="C140" s="3" t="s">
        <v>1569</v>
      </c>
      <c r="D140" s="3" t="s">
        <v>5638</v>
      </c>
      <c r="E140" s="3" t="s">
        <v>5639</v>
      </c>
      <c r="F140" s="3" t="s">
        <v>1281</v>
      </c>
    </row>
    <row r="141" spans="1:6" ht="15">
      <c r="A141" s="3" t="s">
        <v>5947</v>
      </c>
      <c r="B141" s="3" t="s">
        <v>5948</v>
      </c>
      <c r="C141" s="3" t="s">
        <v>942</v>
      </c>
      <c r="D141" s="3" t="s">
        <v>5704</v>
      </c>
      <c r="E141" s="3" t="s">
        <v>5705</v>
      </c>
      <c r="F141" s="3" t="s">
        <v>922</v>
      </c>
    </row>
    <row r="142" spans="1:6" ht="15">
      <c r="A142" s="3" t="s">
        <v>5949</v>
      </c>
      <c r="B142" s="3" t="s">
        <v>5950</v>
      </c>
      <c r="C142" s="3" t="s">
        <v>1908</v>
      </c>
      <c r="D142" s="3" t="s">
        <v>5678</v>
      </c>
      <c r="E142" s="3" t="s">
        <v>5679</v>
      </c>
      <c r="F142" s="3" t="s">
        <v>1862</v>
      </c>
    </row>
    <row r="143" spans="1:6" ht="15">
      <c r="A143" s="3" t="s">
        <v>5951</v>
      </c>
      <c r="B143" s="3" t="s">
        <v>5952</v>
      </c>
      <c r="C143" s="3" t="s">
        <v>4570</v>
      </c>
      <c r="D143" s="3" t="s">
        <v>5638</v>
      </c>
      <c r="E143" s="3" t="s">
        <v>5639</v>
      </c>
      <c r="F143" s="3" t="s">
        <v>1281</v>
      </c>
    </row>
    <row r="144" spans="1:6" ht="15">
      <c r="A144" s="3" t="s">
        <v>5953</v>
      </c>
      <c r="B144" s="3" t="s">
        <v>5954</v>
      </c>
      <c r="C144" s="3" t="s">
        <v>2041</v>
      </c>
      <c r="D144" s="3" t="s">
        <v>5749</v>
      </c>
      <c r="E144" s="3" t="s">
        <v>5750</v>
      </c>
      <c r="F144" s="3" t="s">
        <v>2023</v>
      </c>
    </row>
    <row r="145" spans="1:6" ht="15">
      <c r="A145" s="3" t="s">
        <v>5955</v>
      </c>
      <c r="B145" s="3" t="s">
        <v>5956</v>
      </c>
      <c r="C145" s="3" t="s">
        <v>5957</v>
      </c>
      <c r="D145" s="3" t="s">
        <v>5678</v>
      </c>
      <c r="E145" s="3" t="s">
        <v>5679</v>
      </c>
      <c r="F145" s="3" t="s">
        <v>1862</v>
      </c>
    </row>
    <row r="146" spans="1:6" ht="15">
      <c r="A146" s="3" t="s">
        <v>5958</v>
      </c>
      <c r="B146" s="3" t="s">
        <v>5959</v>
      </c>
      <c r="C146" s="3" t="s">
        <v>2262</v>
      </c>
      <c r="D146" s="3" t="s">
        <v>5652</v>
      </c>
      <c r="E146" s="3" t="s">
        <v>5653</v>
      </c>
      <c r="F146" s="3" t="s">
        <v>2127</v>
      </c>
    </row>
    <row r="147" spans="1:6" ht="15">
      <c r="A147" s="3" t="s">
        <v>5960</v>
      </c>
      <c r="B147" s="3" t="s">
        <v>5961</v>
      </c>
      <c r="C147" s="3" t="s">
        <v>1779</v>
      </c>
      <c r="D147" s="3" t="s">
        <v>5660</v>
      </c>
      <c r="E147" s="3" t="s">
        <v>5661</v>
      </c>
      <c r="F147" s="3" t="s">
        <v>1676</v>
      </c>
    </row>
    <row r="148" spans="1:6" ht="15">
      <c r="A148" s="3" t="s">
        <v>5962</v>
      </c>
      <c r="B148" s="3" t="s">
        <v>5963</v>
      </c>
      <c r="C148" s="3" t="s">
        <v>2054</v>
      </c>
      <c r="D148" s="3" t="s">
        <v>5749</v>
      </c>
      <c r="E148" s="3" t="s">
        <v>5750</v>
      </c>
      <c r="F148" s="3" t="s">
        <v>2023</v>
      </c>
    </row>
    <row r="149" spans="1:6" ht="15">
      <c r="A149" s="3" t="s">
        <v>5964</v>
      </c>
      <c r="B149" s="3" t="s">
        <v>5965</v>
      </c>
      <c r="C149" s="3" t="s">
        <v>2270</v>
      </c>
      <c r="D149" s="3" t="s">
        <v>5652</v>
      </c>
      <c r="E149" s="3" t="s">
        <v>5653</v>
      </c>
      <c r="F149" s="3" t="s">
        <v>2127</v>
      </c>
    </row>
    <row r="150" spans="1:6" ht="15">
      <c r="A150" s="3" t="s">
        <v>5966</v>
      </c>
      <c r="B150" s="3" t="s">
        <v>5967</v>
      </c>
      <c r="C150" s="3" t="s">
        <v>5968</v>
      </c>
      <c r="D150" s="3" t="s">
        <v>5704</v>
      </c>
      <c r="E150" s="3" t="s">
        <v>5705</v>
      </c>
      <c r="F150" s="3" t="s">
        <v>922</v>
      </c>
    </row>
    <row r="151" spans="1:6" ht="15">
      <c r="A151" s="3" t="s">
        <v>5969</v>
      </c>
      <c r="B151" s="3" t="s">
        <v>5970</v>
      </c>
      <c r="C151" s="3" t="s">
        <v>5971</v>
      </c>
      <c r="D151" s="3" t="s">
        <v>5638</v>
      </c>
      <c r="E151" s="3" t="s">
        <v>5639</v>
      </c>
      <c r="F151" s="3" t="s">
        <v>1281</v>
      </c>
    </row>
    <row r="152" spans="1:6" ht="15">
      <c r="A152" s="3" t="s">
        <v>5972</v>
      </c>
      <c r="B152" s="3" t="s">
        <v>5973</v>
      </c>
      <c r="C152" s="3" t="s">
        <v>5974</v>
      </c>
      <c r="D152" s="3" t="s">
        <v>5652</v>
      </c>
      <c r="E152" s="3" t="s">
        <v>5653</v>
      </c>
      <c r="F152" s="3" t="s">
        <v>2127</v>
      </c>
    </row>
    <row r="153" spans="1:6" ht="15">
      <c r="A153" s="3" t="s">
        <v>5975</v>
      </c>
      <c r="B153" s="3" t="s">
        <v>5976</v>
      </c>
      <c r="C153" s="3" t="s">
        <v>2278</v>
      </c>
      <c r="D153" s="3" t="s">
        <v>5652</v>
      </c>
      <c r="E153" s="3" t="s">
        <v>5653</v>
      </c>
      <c r="F153" s="3" t="s">
        <v>2127</v>
      </c>
    </row>
    <row r="154" spans="1:6" ht="15">
      <c r="A154" s="3" t="s">
        <v>5977</v>
      </c>
      <c r="B154" s="3" t="s">
        <v>5978</v>
      </c>
      <c r="C154" s="3" t="s">
        <v>3261</v>
      </c>
      <c r="D154" s="3" t="s">
        <v>5670</v>
      </c>
      <c r="E154" s="3" t="s">
        <v>5671</v>
      </c>
      <c r="F154" s="3" t="s">
        <v>1006</v>
      </c>
    </row>
    <row r="155" spans="1:6" ht="15">
      <c r="A155" s="3" t="s">
        <v>5979</v>
      </c>
      <c r="B155" s="3" t="s">
        <v>5980</v>
      </c>
      <c r="C155" s="3" t="s">
        <v>1166</v>
      </c>
      <c r="D155" s="3" t="s">
        <v>5670</v>
      </c>
      <c r="E155" s="3" t="s">
        <v>5671</v>
      </c>
      <c r="F155" s="3" t="s">
        <v>1006</v>
      </c>
    </row>
    <row r="156" spans="1:6" ht="15">
      <c r="A156" s="3" t="s">
        <v>5981</v>
      </c>
      <c r="B156" s="3" t="s">
        <v>5982</v>
      </c>
      <c r="C156" s="3" t="s">
        <v>5983</v>
      </c>
      <c r="D156" s="3" t="s">
        <v>5704</v>
      </c>
      <c r="E156" s="3" t="s">
        <v>5705</v>
      </c>
      <c r="F156" s="3" t="s">
        <v>922</v>
      </c>
    </row>
    <row r="157" spans="1:6" ht="15">
      <c r="A157" s="3" t="s">
        <v>5984</v>
      </c>
      <c r="B157" s="3" t="s">
        <v>5985</v>
      </c>
      <c r="C157" s="3" t="s">
        <v>5986</v>
      </c>
      <c r="D157" s="3" t="s">
        <v>5638</v>
      </c>
      <c r="E157" s="3" t="s">
        <v>5639</v>
      </c>
      <c r="F157" s="3" t="s">
        <v>1281</v>
      </c>
    </row>
    <row r="158" spans="1:6" ht="15">
      <c r="A158" s="3" t="s">
        <v>5987</v>
      </c>
      <c r="B158" s="3" t="s">
        <v>5988</v>
      </c>
      <c r="C158" s="3" t="s">
        <v>2284</v>
      </c>
      <c r="D158" s="3" t="s">
        <v>5652</v>
      </c>
      <c r="E158" s="3" t="s">
        <v>5653</v>
      </c>
      <c r="F158" s="3" t="s">
        <v>2127</v>
      </c>
    </row>
    <row r="159" spans="1:6" ht="15">
      <c r="A159" s="3" t="s">
        <v>5989</v>
      </c>
      <c r="B159" s="3" t="s">
        <v>5990</v>
      </c>
      <c r="C159" s="3" t="s">
        <v>5991</v>
      </c>
      <c r="D159" s="3" t="s">
        <v>5638</v>
      </c>
      <c r="E159" s="3" t="s">
        <v>5639</v>
      </c>
      <c r="F159" s="3" t="s">
        <v>1281</v>
      </c>
    </row>
    <row r="160" spans="1:6" ht="15">
      <c r="A160" s="3" t="s">
        <v>5992</v>
      </c>
      <c r="B160" s="3" t="s">
        <v>5993</v>
      </c>
      <c r="C160" s="3" t="s">
        <v>179</v>
      </c>
      <c r="D160" s="3" t="s">
        <v>5646</v>
      </c>
      <c r="E160" s="3" t="s">
        <v>5647</v>
      </c>
      <c r="F160" s="3" t="s">
        <v>5648</v>
      </c>
    </row>
    <row r="161" spans="1:6" ht="15">
      <c r="A161" s="3" t="s">
        <v>5994</v>
      </c>
      <c r="B161" s="3" t="s">
        <v>5995</v>
      </c>
      <c r="C161" s="3" t="s">
        <v>2294</v>
      </c>
      <c r="D161" s="3" t="s">
        <v>5652</v>
      </c>
      <c r="E161" s="3" t="s">
        <v>5653</v>
      </c>
      <c r="F161" s="3" t="s">
        <v>2127</v>
      </c>
    </row>
    <row r="162" spans="1:6" ht="15">
      <c r="A162" s="3" t="s">
        <v>5996</v>
      </c>
      <c r="B162" s="3" t="s">
        <v>5997</v>
      </c>
      <c r="C162" s="3" t="s">
        <v>2301</v>
      </c>
      <c r="D162" s="3" t="s">
        <v>5652</v>
      </c>
      <c r="E162" s="3" t="s">
        <v>5653</v>
      </c>
      <c r="F162" s="3" t="s">
        <v>2127</v>
      </c>
    </row>
    <row r="163" spans="1:6" ht="15">
      <c r="A163" s="3" t="s">
        <v>5998</v>
      </c>
      <c r="B163" s="3" t="s">
        <v>5999</v>
      </c>
      <c r="C163" s="3" t="s">
        <v>2306</v>
      </c>
      <c r="D163" s="3" t="s">
        <v>5652</v>
      </c>
      <c r="E163" s="3" t="s">
        <v>5653</v>
      </c>
      <c r="F163" s="3" t="s">
        <v>2127</v>
      </c>
    </row>
    <row r="164" spans="1:6" ht="15">
      <c r="A164" s="3" t="s">
        <v>6000</v>
      </c>
      <c r="B164" s="3" t="s">
        <v>6001</v>
      </c>
      <c r="C164" s="3" t="s">
        <v>6002</v>
      </c>
      <c r="D164" s="3" t="s">
        <v>5664</v>
      </c>
      <c r="E164" s="3" t="s">
        <v>5665</v>
      </c>
      <c r="F164" s="3" t="s">
        <v>87</v>
      </c>
    </row>
    <row r="165" spans="1:6" ht="15">
      <c r="A165" s="3" t="s">
        <v>6003</v>
      </c>
      <c r="B165" s="3" t="s">
        <v>6004</v>
      </c>
      <c r="C165" s="3" t="s">
        <v>946</v>
      </c>
      <c r="D165" s="3" t="s">
        <v>5704</v>
      </c>
      <c r="E165" s="3" t="s">
        <v>5705</v>
      </c>
      <c r="F165" s="3" t="s">
        <v>922</v>
      </c>
    </row>
    <row r="166" spans="1:6" ht="15">
      <c r="A166" s="3" t="s">
        <v>6005</v>
      </c>
      <c r="B166" s="3" t="s">
        <v>6006</v>
      </c>
      <c r="C166" s="3" t="s">
        <v>1924</v>
      </c>
      <c r="D166" s="3" t="s">
        <v>5678</v>
      </c>
      <c r="E166" s="3" t="s">
        <v>5679</v>
      </c>
      <c r="F166" s="3" t="s">
        <v>1862</v>
      </c>
    </row>
    <row r="167" spans="1:6" ht="15">
      <c r="A167" s="3" t="s">
        <v>6007</v>
      </c>
      <c r="B167" s="3" t="s">
        <v>6008</v>
      </c>
      <c r="C167" s="3" t="s">
        <v>542</v>
      </c>
      <c r="D167" s="3" t="s">
        <v>5642</v>
      </c>
      <c r="E167" s="3" t="s">
        <v>5643</v>
      </c>
      <c r="F167" s="3" t="s">
        <v>344</v>
      </c>
    </row>
    <row r="168" spans="1:6" ht="15">
      <c r="A168" s="3" t="s">
        <v>6009</v>
      </c>
      <c r="B168" s="3" t="s">
        <v>6010</v>
      </c>
      <c r="C168" s="3" t="s">
        <v>5030</v>
      </c>
      <c r="D168" s="3" t="s">
        <v>5652</v>
      </c>
      <c r="E168" s="3" t="s">
        <v>5653</v>
      </c>
      <c r="F168" s="3" t="s">
        <v>2127</v>
      </c>
    </row>
    <row r="169" spans="1:6" ht="15">
      <c r="A169" s="3" t="s">
        <v>6011</v>
      </c>
      <c r="B169" s="3" t="s">
        <v>6012</v>
      </c>
      <c r="C169" s="3" t="s">
        <v>546</v>
      </c>
      <c r="D169" s="3" t="s">
        <v>5642</v>
      </c>
      <c r="E169" s="3" t="s">
        <v>5643</v>
      </c>
      <c r="F169" s="3" t="s">
        <v>344</v>
      </c>
    </row>
    <row r="170" spans="1:6" ht="15">
      <c r="A170" s="3" t="s">
        <v>6013</v>
      </c>
      <c r="B170" s="3" t="s">
        <v>6014</v>
      </c>
      <c r="C170" s="3" t="s">
        <v>1175</v>
      </c>
      <c r="D170" s="3" t="s">
        <v>5670</v>
      </c>
      <c r="E170" s="3" t="s">
        <v>5671</v>
      </c>
      <c r="F170" s="3" t="s">
        <v>1006</v>
      </c>
    </row>
    <row r="171" spans="1:6" ht="15">
      <c r="A171" s="3" t="s">
        <v>6015</v>
      </c>
      <c r="B171" s="3" t="s">
        <v>6016</v>
      </c>
      <c r="C171" s="3" t="s">
        <v>3610</v>
      </c>
      <c r="D171" s="3" t="s">
        <v>5678</v>
      </c>
      <c r="E171" s="3" t="s">
        <v>5679</v>
      </c>
      <c r="F171" s="3" t="s">
        <v>1862</v>
      </c>
    </row>
    <row r="172" spans="1:6" ht="15">
      <c r="A172" s="3" t="s">
        <v>6017</v>
      </c>
      <c r="B172" s="3" t="s">
        <v>6018</v>
      </c>
      <c r="C172" s="3" t="s">
        <v>427</v>
      </c>
      <c r="D172" s="3" t="s">
        <v>5660</v>
      </c>
      <c r="E172" s="3" t="s">
        <v>5661</v>
      </c>
      <c r="F172" s="3" t="s">
        <v>1676</v>
      </c>
    </row>
    <row r="173" spans="1:6" ht="15">
      <c r="A173" s="3" t="s">
        <v>6019</v>
      </c>
      <c r="B173" s="3" t="s">
        <v>6020</v>
      </c>
      <c r="C173" s="3" t="s">
        <v>561</v>
      </c>
      <c r="D173" s="3" t="s">
        <v>5642</v>
      </c>
      <c r="E173" s="3" t="s">
        <v>5643</v>
      </c>
      <c r="F173" s="3" t="s">
        <v>344</v>
      </c>
    </row>
    <row r="174" spans="1:6" ht="15">
      <c r="A174" s="3" t="s">
        <v>6021</v>
      </c>
      <c r="B174" s="3" t="s">
        <v>6022</v>
      </c>
      <c r="C174" s="3" t="s">
        <v>3214</v>
      </c>
      <c r="D174" s="3" t="s">
        <v>5704</v>
      </c>
      <c r="E174" s="3" t="s">
        <v>5705</v>
      </c>
      <c r="F174" s="3" t="s">
        <v>922</v>
      </c>
    </row>
    <row r="175" spans="1:6" ht="15">
      <c r="A175" s="3" t="s">
        <v>6023</v>
      </c>
      <c r="B175" s="3" t="s">
        <v>6024</v>
      </c>
      <c r="C175" s="3" t="s">
        <v>4393</v>
      </c>
      <c r="D175" s="3" t="s">
        <v>5670</v>
      </c>
      <c r="E175" s="3" t="s">
        <v>5671</v>
      </c>
      <c r="F175" s="3" t="s">
        <v>1006</v>
      </c>
    </row>
    <row r="176" spans="1:6" ht="15">
      <c r="A176" s="3" t="s">
        <v>6025</v>
      </c>
      <c r="B176" s="3" t="s">
        <v>6026</v>
      </c>
      <c r="C176" s="3" t="s">
        <v>5035</v>
      </c>
      <c r="D176" s="3" t="s">
        <v>5652</v>
      </c>
      <c r="E176" s="3" t="s">
        <v>5653</v>
      </c>
      <c r="F176" s="3" t="s">
        <v>2127</v>
      </c>
    </row>
    <row r="177" spans="1:6" ht="15">
      <c r="A177" s="3" t="s">
        <v>6027</v>
      </c>
      <c r="B177" s="3" t="s">
        <v>6028</v>
      </c>
      <c r="C177" s="3" t="s">
        <v>956</v>
      </c>
      <c r="D177" s="3" t="s">
        <v>5704</v>
      </c>
      <c r="E177" s="3" t="s">
        <v>5705</v>
      </c>
      <c r="F177" s="3" t="s">
        <v>922</v>
      </c>
    </row>
    <row r="178" spans="1:6" ht="15">
      <c r="A178" s="3" t="s">
        <v>6029</v>
      </c>
      <c r="B178" s="3" t="s">
        <v>6030</v>
      </c>
      <c r="C178" s="3" t="s">
        <v>1576</v>
      </c>
      <c r="D178" s="3" t="s">
        <v>5638</v>
      </c>
      <c r="E178" s="3" t="s">
        <v>5639</v>
      </c>
      <c r="F178" s="3" t="s">
        <v>1281</v>
      </c>
    </row>
    <row r="179" spans="1:6" ht="15">
      <c r="A179" s="3" t="s">
        <v>6031</v>
      </c>
      <c r="B179" s="3" t="s">
        <v>6032</v>
      </c>
      <c r="C179" s="3" t="s">
        <v>961</v>
      </c>
      <c r="D179" s="3" t="s">
        <v>5704</v>
      </c>
      <c r="E179" s="3" t="s">
        <v>5705</v>
      </c>
      <c r="F179" s="3" t="s">
        <v>922</v>
      </c>
    </row>
    <row r="180" spans="1:6" ht="15">
      <c r="A180" s="3" t="s">
        <v>6033</v>
      </c>
      <c r="B180" s="3" t="s">
        <v>6034</v>
      </c>
      <c r="C180" s="3" t="s">
        <v>1183</v>
      </c>
      <c r="D180" s="3" t="s">
        <v>5670</v>
      </c>
      <c r="E180" s="3" t="s">
        <v>5671</v>
      </c>
      <c r="F180" s="3" t="s">
        <v>1006</v>
      </c>
    </row>
    <row r="181" spans="1:6" ht="15">
      <c r="A181" s="3" t="s">
        <v>6035</v>
      </c>
      <c r="B181" s="3" t="s">
        <v>6036</v>
      </c>
      <c r="C181" s="3" t="s">
        <v>2464</v>
      </c>
      <c r="D181" s="3" t="s">
        <v>5634</v>
      </c>
      <c r="E181" s="3" t="s">
        <v>5635</v>
      </c>
      <c r="F181" s="3" t="s">
        <v>23</v>
      </c>
    </row>
    <row r="182" spans="1:6" ht="15">
      <c r="A182" s="3" t="s">
        <v>6037</v>
      </c>
      <c r="B182" s="3" t="s">
        <v>6038</v>
      </c>
      <c r="C182" s="3" t="s">
        <v>2059</v>
      </c>
      <c r="D182" s="3" t="s">
        <v>5749</v>
      </c>
      <c r="E182" s="3" t="s">
        <v>5750</v>
      </c>
      <c r="F182" s="3" t="s">
        <v>2023</v>
      </c>
    </row>
    <row r="183" spans="1:6" ht="15">
      <c r="A183" s="3" t="s">
        <v>6039</v>
      </c>
      <c r="B183" s="3" t="s">
        <v>6040</v>
      </c>
      <c r="C183" s="3" t="s">
        <v>2311</v>
      </c>
      <c r="D183" s="3" t="s">
        <v>5652</v>
      </c>
      <c r="E183" s="3" t="s">
        <v>5653</v>
      </c>
      <c r="F183" s="3" t="s">
        <v>2127</v>
      </c>
    </row>
    <row r="184" spans="1:6" ht="15">
      <c r="A184" s="3" t="s">
        <v>6041</v>
      </c>
      <c r="B184" s="3" t="s">
        <v>6042</v>
      </c>
      <c r="C184" s="3" t="s">
        <v>77</v>
      </c>
      <c r="D184" s="3" t="s">
        <v>5634</v>
      </c>
      <c r="E184" s="3" t="s">
        <v>5635</v>
      </c>
      <c r="F184" s="3" t="s">
        <v>23</v>
      </c>
    </row>
    <row r="185" spans="1:6" ht="15">
      <c r="A185" s="3" t="s">
        <v>6043</v>
      </c>
      <c r="B185" s="3" t="s">
        <v>6044</v>
      </c>
      <c r="C185" s="3" t="s">
        <v>867</v>
      </c>
      <c r="D185" s="3" t="s">
        <v>5822</v>
      </c>
      <c r="E185" s="3" t="s">
        <v>5823</v>
      </c>
      <c r="F185" s="3" t="s">
        <v>753</v>
      </c>
    </row>
    <row r="186" spans="1:6" ht="15">
      <c r="A186" s="3" t="s">
        <v>6045</v>
      </c>
      <c r="B186" s="3" t="s">
        <v>6046</v>
      </c>
      <c r="C186" s="3" t="s">
        <v>3452</v>
      </c>
      <c r="D186" s="3" t="s">
        <v>5670</v>
      </c>
      <c r="E186" s="3" t="s">
        <v>5671</v>
      </c>
      <c r="F186" s="3" t="s">
        <v>1006</v>
      </c>
    </row>
    <row r="187" spans="1:6" ht="15">
      <c r="A187" s="3" t="s">
        <v>6047</v>
      </c>
      <c r="B187" s="3" t="s">
        <v>6048</v>
      </c>
      <c r="C187" s="3" t="s">
        <v>2319</v>
      </c>
      <c r="D187" s="3" t="s">
        <v>5652</v>
      </c>
      <c r="E187" s="3" t="s">
        <v>5653</v>
      </c>
      <c r="F187" s="3" t="s">
        <v>2127</v>
      </c>
    </row>
    <row r="188" spans="1:6" ht="15">
      <c r="A188" s="3" t="s">
        <v>6049</v>
      </c>
      <c r="B188" s="3" t="s">
        <v>6050</v>
      </c>
      <c r="C188" s="3" t="s">
        <v>566</v>
      </c>
      <c r="D188" s="3" t="s">
        <v>5642</v>
      </c>
      <c r="E188" s="3" t="s">
        <v>5643</v>
      </c>
      <c r="F188" s="3" t="s">
        <v>344</v>
      </c>
    </row>
    <row r="189" spans="1:6" ht="15">
      <c r="A189" s="3" t="s">
        <v>6051</v>
      </c>
      <c r="B189" s="3" t="s">
        <v>6052</v>
      </c>
      <c r="C189" s="3" t="s">
        <v>4851</v>
      </c>
      <c r="D189" s="3" t="s">
        <v>5678</v>
      </c>
      <c r="E189" s="3" t="s">
        <v>5679</v>
      </c>
      <c r="F189" s="3" t="s">
        <v>1862</v>
      </c>
    </row>
    <row r="190" spans="1:6" ht="15">
      <c r="A190" s="3" t="s">
        <v>6053</v>
      </c>
      <c r="B190" s="3" t="s">
        <v>6054</v>
      </c>
      <c r="C190" s="3" t="s">
        <v>2589</v>
      </c>
      <c r="D190" s="3" t="s">
        <v>5704</v>
      </c>
      <c r="E190" s="3" t="s">
        <v>5705</v>
      </c>
      <c r="F190" s="3" t="s">
        <v>922</v>
      </c>
    </row>
    <row r="191" spans="1:6" ht="15">
      <c r="A191" s="3" t="s">
        <v>6055</v>
      </c>
      <c r="B191" s="3" t="s">
        <v>6056</v>
      </c>
      <c r="C191" s="3" t="s">
        <v>573</v>
      </c>
      <c r="D191" s="3" t="s">
        <v>5642</v>
      </c>
      <c r="E191" s="3" t="s">
        <v>5643</v>
      </c>
      <c r="F191" s="3" t="s">
        <v>344</v>
      </c>
    </row>
    <row r="192" spans="1:6" ht="15">
      <c r="A192" s="3" t="s">
        <v>6057</v>
      </c>
      <c r="B192" s="3" t="s">
        <v>6058</v>
      </c>
      <c r="C192" s="3" t="s">
        <v>967</v>
      </c>
      <c r="D192" s="3" t="s">
        <v>5704</v>
      </c>
      <c r="E192" s="3" t="s">
        <v>5705</v>
      </c>
      <c r="F192" s="3" t="s">
        <v>922</v>
      </c>
    </row>
    <row r="193" spans="1:6" ht="15">
      <c r="A193" s="3" t="s">
        <v>6059</v>
      </c>
      <c r="B193" s="3" t="s">
        <v>6060</v>
      </c>
      <c r="C193" s="3" t="s">
        <v>1935</v>
      </c>
      <c r="D193" s="3" t="s">
        <v>5678</v>
      </c>
      <c r="E193" s="3" t="s">
        <v>5679</v>
      </c>
      <c r="F193" s="3" t="s">
        <v>1862</v>
      </c>
    </row>
    <row r="194" spans="1:6" ht="15">
      <c r="A194" s="3" t="s">
        <v>6061</v>
      </c>
      <c r="B194" s="3" t="s">
        <v>6062</v>
      </c>
      <c r="C194" s="3" t="s">
        <v>2339</v>
      </c>
      <c r="D194" s="3" t="s">
        <v>5652</v>
      </c>
      <c r="E194" s="3" t="s">
        <v>5653</v>
      </c>
      <c r="F194" s="3" t="s">
        <v>2127</v>
      </c>
    </row>
    <row r="195" spans="1:6" ht="15">
      <c r="A195" s="3" t="s">
        <v>6063</v>
      </c>
      <c r="B195" s="3" t="s">
        <v>6064</v>
      </c>
      <c r="C195" s="3" t="s">
        <v>585</v>
      </c>
      <c r="D195" s="3" t="s">
        <v>5642</v>
      </c>
      <c r="E195" s="3" t="s">
        <v>5643</v>
      </c>
      <c r="F195" s="3" t="s">
        <v>344</v>
      </c>
    </row>
    <row r="196" spans="1:6" ht="15">
      <c r="A196" s="3" t="s">
        <v>6065</v>
      </c>
      <c r="B196" s="3" t="s">
        <v>6066</v>
      </c>
      <c r="C196" s="3" t="s">
        <v>597</v>
      </c>
      <c r="D196" s="3" t="s">
        <v>5642</v>
      </c>
      <c r="E196" s="3" t="s">
        <v>5643</v>
      </c>
      <c r="F196" s="3" t="s">
        <v>344</v>
      </c>
    </row>
    <row r="197" spans="1:6" ht="15">
      <c r="A197" s="3" t="s">
        <v>6067</v>
      </c>
      <c r="B197" s="3" t="s">
        <v>6068</v>
      </c>
      <c r="C197" s="3" t="s">
        <v>3627</v>
      </c>
      <c r="D197" s="3" t="s">
        <v>5652</v>
      </c>
      <c r="E197" s="3" t="s">
        <v>5653</v>
      </c>
      <c r="F197" s="3" t="s">
        <v>2127</v>
      </c>
    </row>
    <row r="198" spans="1:6" ht="15">
      <c r="A198" s="3" t="s">
        <v>6069</v>
      </c>
      <c r="B198" s="3" t="s">
        <v>6070</v>
      </c>
      <c r="C198" s="3" t="s">
        <v>207</v>
      </c>
      <c r="D198" s="3" t="s">
        <v>5646</v>
      </c>
      <c r="E198" s="3" t="s">
        <v>5647</v>
      </c>
      <c r="F198" s="3" t="s">
        <v>5648</v>
      </c>
    </row>
    <row r="199" spans="1:6" ht="15">
      <c r="A199" s="3" t="s">
        <v>6071</v>
      </c>
      <c r="B199" s="3" t="s">
        <v>6072</v>
      </c>
      <c r="C199" s="3" t="s">
        <v>2064</v>
      </c>
      <c r="D199" s="3" t="s">
        <v>5749</v>
      </c>
      <c r="E199" s="3" t="s">
        <v>5750</v>
      </c>
      <c r="F199" s="3" t="s">
        <v>2023</v>
      </c>
    </row>
    <row r="200" spans="1:6" ht="15">
      <c r="A200" s="3" t="s">
        <v>6073</v>
      </c>
      <c r="B200" s="3" t="s">
        <v>6074</v>
      </c>
      <c r="C200" s="3" t="s">
        <v>83</v>
      </c>
      <c r="D200" s="3" t="s">
        <v>5634</v>
      </c>
      <c r="E200" s="3" t="s">
        <v>5635</v>
      </c>
      <c r="F200" s="3" t="s">
        <v>23</v>
      </c>
    </row>
    <row r="201" spans="1:6" ht="15">
      <c r="A201" s="3" t="s">
        <v>6075</v>
      </c>
      <c r="B201" s="3" t="s">
        <v>6076</v>
      </c>
      <c r="C201" s="3" t="s">
        <v>104</v>
      </c>
      <c r="D201" s="3" t="s">
        <v>5664</v>
      </c>
      <c r="E201" s="3" t="s">
        <v>5665</v>
      </c>
      <c r="F201" s="3" t="s">
        <v>87</v>
      </c>
    </row>
    <row r="202" spans="1:6" ht="15">
      <c r="A202" s="3" t="s">
        <v>6077</v>
      </c>
      <c r="B202" s="3" t="s">
        <v>6078</v>
      </c>
      <c r="C202" s="3" t="s">
        <v>2361</v>
      </c>
      <c r="D202" s="3" t="s">
        <v>5652</v>
      </c>
      <c r="E202" s="3" t="s">
        <v>5653</v>
      </c>
      <c r="F202" s="3" t="s">
        <v>2127</v>
      </c>
    </row>
    <row r="203" spans="1:6" ht="15">
      <c r="A203" s="3" t="s">
        <v>6079</v>
      </c>
      <c r="B203" s="3" t="s">
        <v>6080</v>
      </c>
      <c r="C203" s="3" t="s">
        <v>6081</v>
      </c>
      <c r="D203" s="3" t="s">
        <v>5670</v>
      </c>
      <c r="E203" s="3" t="s">
        <v>5671</v>
      </c>
      <c r="F203" s="3" t="s">
        <v>1006</v>
      </c>
    </row>
    <row r="204" spans="1:6" ht="15">
      <c r="A204" s="3" t="s">
        <v>6082</v>
      </c>
      <c r="B204" s="3" t="s">
        <v>6083</v>
      </c>
      <c r="C204" s="3" t="s">
        <v>609</v>
      </c>
      <c r="D204" s="3" t="s">
        <v>5642</v>
      </c>
      <c r="E204" s="3" t="s">
        <v>5643</v>
      </c>
      <c r="F204" s="3" t="s">
        <v>344</v>
      </c>
    </row>
    <row r="205" spans="1:6" ht="15">
      <c r="A205" s="3" t="s">
        <v>6084</v>
      </c>
      <c r="B205" s="3" t="s">
        <v>6085</v>
      </c>
      <c r="C205" s="3" t="s">
        <v>5001</v>
      </c>
      <c r="D205" s="3" t="s">
        <v>5652</v>
      </c>
      <c r="E205" s="3" t="s">
        <v>5653</v>
      </c>
      <c r="F205" s="3" t="s">
        <v>2127</v>
      </c>
    </row>
    <row r="206" spans="1:6" ht="15">
      <c r="A206" s="3" t="s">
        <v>6086</v>
      </c>
      <c r="B206" s="3" t="s">
        <v>6087</v>
      </c>
      <c r="C206" s="3" t="s">
        <v>1195</v>
      </c>
      <c r="D206" s="3" t="s">
        <v>5670</v>
      </c>
      <c r="E206" s="3" t="s">
        <v>5671</v>
      </c>
      <c r="F206" s="3" t="s">
        <v>1006</v>
      </c>
    </row>
    <row r="207" spans="1:6" ht="15">
      <c r="A207" s="3" t="s">
        <v>6088</v>
      </c>
      <c r="B207" s="3" t="s">
        <v>6089</v>
      </c>
      <c r="C207" s="3" t="s">
        <v>1199</v>
      </c>
      <c r="D207" s="3" t="s">
        <v>5670</v>
      </c>
      <c r="E207" s="3" t="s">
        <v>5671</v>
      </c>
      <c r="F207" s="3" t="s">
        <v>1006</v>
      </c>
    </row>
    <row r="208" spans="1:6" ht="15">
      <c r="A208" s="3" t="s">
        <v>6090</v>
      </c>
      <c r="B208" s="3" t="s">
        <v>6091</v>
      </c>
      <c r="C208" s="3" t="s">
        <v>3191</v>
      </c>
      <c r="D208" s="3" t="s">
        <v>5822</v>
      </c>
      <c r="E208" s="3" t="s">
        <v>5823</v>
      </c>
      <c r="F208" s="3" t="s">
        <v>753</v>
      </c>
    </row>
    <row r="209" spans="1:6" ht="15">
      <c r="A209" s="3" t="s">
        <v>6092</v>
      </c>
      <c r="B209" s="3" t="s">
        <v>6093</v>
      </c>
      <c r="C209" s="3" t="s">
        <v>612</v>
      </c>
      <c r="D209" s="3" t="s">
        <v>5642</v>
      </c>
      <c r="E209" s="3" t="s">
        <v>5643</v>
      </c>
      <c r="F209" s="3" t="s">
        <v>344</v>
      </c>
    </row>
    <row r="210" spans="1:6" ht="15">
      <c r="A210" s="3" t="s">
        <v>6094</v>
      </c>
      <c r="B210" s="3" t="s">
        <v>6095</v>
      </c>
      <c r="C210" s="3" t="s">
        <v>1782</v>
      </c>
      <c r="D210" s="3" t="s">
        <v>5660</v>
      </c>
      <c r="E210" s="3" t="s">
        <v>5661</v>
      </c>
      <c r="F210" s="3" t="s">
        <v>1676</v>
      </c>
    </row>
    <row r="211" spans="1:6" ht="15">
      <c r="A211" s="3" t="s">
        <v>6096</v>
      </c>
      <c r="B211" s="3" t="s">
        <v>6097</v>
      </c>
      <c r="C211" s="3" t="s">
        <v>1786</v>
      </c>
      <c r="D211" s="3" t="s">
        <v>5660</v>
      </c>
      <c r="E211" s="3" t="s">
        <v>5661</v>
      </c>
      <c r="F211" s="3" t="s">
        <v>1676</v>
      </c>
    </row>
    <row r="212" spans="1:6" ht="15">
      <c r="A212" s="3" t="s">
        <v>6098</v>
      </c>
      <c r="B212" s="3" t="s">
        <v>6099</v>
      </c>
      <c r="C212" s="3" t="s">
        <v>1791</v>
      </c>
      <c r="D212" s="3" t="s">
        <v>5660</v>
      </c>
      <c r="E212" s="3" t="s">
        <v>5661</v>
      </c>
      <c r="F212" s="3" t="s">
        <v>1676</v>
      </c>
    </row>
    <row r="213" spans="1:6" ht="15">
      <c r="A213" s="3" t="s">
        <v>6100</v>
      </c>
      <c r="B213" s="3" t="s">
        <v>6101</v>
      </c>
      <c r="C213" s="3" t="s">
        <v>618</v>
      </c>
      <c r="D213" s="3" t="s">
        <v>5642</v>
      </c>
      <c r="E213" s="3" t="s">
        <v>5643</v>
      </c>
      <c r="F213" s="3" t="s">
        <v>344</v>
      </c>
    </row>
    <row r="214" spans="1:6" ht="15">
      <c r="A214" s="3" t="s">
        <v>6102</v>
      </c>
      <c r="B214" s="3" t="s">
        <v>6103</v>
      </c>
      <c r="C214" s="3" t="s">
        <v>1212</v>
      </c>
      <c r="D214" s="3" t="s">
        <v>5670</v>
      </c>
      <c r="E214" s="3" t="s">
        <v>5671</v>
      </c>
      <c r="F214" s="3" t="s">
        <v>1006</v>
      </c>
    </row>
    <row r="215" spans="1:6" ht="15">
      <c r="A215" s="3" t="s">
        <v>6104</v>
      </c>
      <c r="B215" s="3" t="s">
        <v>6105</v>
      </c>
      <c r="C215" s="3" t="s">
        <v>225</v>
      </c>
      <c r="D215" s="3" t="s">
        <v>5646</v>
      </c>
      <c r="E215" s="3" t="s">
        <v>5647</v>
      </c>
      <c r="F215" s="3" t="s">
        <v>5648</v>
      </c>
    </row>
    <row r="216" spans="1:6" ht="15">
      <c r="A216" s="3" t="s">
        <v>6106</v>
      </c>
      <c r="B216" s="3" t="s">
        <v>6107</v>
      </c>
      <c r="C216" s="3" t="s">
        <v>6108</v>
      </c>
      <c r="D216" s="3" t="s">
        <v>5638</v>
      </c>
      <c r="E216" s="3" t="s">
        <v>5639</v>
      </c>
      <c r="F216" s="3" t="s">
        <v>1281</v>
      </c>
    </row>
    <row r="217" spans="1:6" ht="15">
      <c r="A217" s="3" t="s">
        <v>6109</v>
      </c>
      <c r="B217" s="3" t="s">
        <v>6110</v>
      </c>
      <c r="C217" s="3" t="s">
        <v>3294</v>
      </c>
      <c r="D217" s="3" t="s">
        <v>5638</v>
      </c>
      <c r="E217" s="3" t="s">
        <v>5639</v>
      </c>
      <c r="F217" s="3" t="s">
        <v>1281</v>
      </c>
    </row>
    <row r="218" spans="1:6" ht="15">
      <c r="A218" s="3" t="s">
        <v>6111</v>
      </c>
      <c r="B218" s="3" t="s">
        <v>6112</v>
      </c>
      <c r="C218" s="3" t="s">
        <v>238</v>
      </c>
      <c r="D218" s="3" t="s">
        <v>5646</v>
      </c>
      <c r="E218" s="3" t="s">
        <v>5647</v>
      </c>
      <c r="F218" s="3" t="s">
        <v>5648</v>
      </c>
    </row>
    <row r="219" spans="1:6" ht="15">
      <c r="A219" s="3" t="s">
        <v>6113</v>
      </c>
      <c r="B219" s="3" t="s">
        <v>6114</v>
      </c>
      <c r="C219" s="3" t="s">
        <v>1222</v>
      </c>
      <c r="D219" s="3" t="s">
        <v>5670</v>
      </c>
      <c r="E219" s="3" t="s">
        <v>5671</v>
      </c>
      <c r="F219" s="3" t="s">
        <v>1006</v>
      </c>
    </row>
    <row r="220" spans="1:6" ht="15">
      <c r="A220" s="3" t="s">
        <v>6115</v>
      </c>
      <c r="B220" s="3" t="s">
        <v>6116</v>
      </c>
      <c r="C220" s="3" t="s">
        <v>645</v>
      </c>
      <c r="D220" s="3" t="s">
        <v>5642</v>
      </c>
      <c r="E220" s="3" t="s">
        <v>5643</v>
      </c>
      <c r="F220" s="3" t="s">
        <v>344</v>
      </c>
    </row>
    <row r="221" spans="1:6" ht="15">
      <c r="A221" s="3" t="s">
        <v>6117</v>
      </c>
      <c r="B221" s="3" t="s">
        <v>6118</v>
      </c>
      <c r="C221" s="3" t="s">
        <v>1581</v>
      </c>
      <c r="D221" s="3" t="s">
        <v>5638</v>
      </c>
      <c r="E221" s="3" t="s">
        <v>5639</v>
      </c>
      <c r="F221" s="3" t="s">
        <v>1281</v>
      </c>
    </row>
    <row r="222" spans="1:6" ht="15">
      <c r="A222" s="3" t="s">
        <v>6119</v>
      </c>
      <c r="B222" s="3" t="s">
        <v>6120</v>
      </c>
      <c r="C222" s="3" t="s">
        <v>4848</v>
      </c>
      <c r="D222" s="3" t="s">
        <v>5678</v>
      </c>
      <c r="E222" s="3" t="s">
        <v>5679</v>
      </c>
      <c r="F222" s="3" t="s">
        <v>1862</v>
      </c>
    </row>
    <row r="223" spans="1:6" ht="15">
      <c r="A223" s="3" t="s">
        <v>6121</v>
      </c>
      <c r="B223" s="3" t="s">
        <v>6122</v>
      </c>
      <c r="C223" s="3" t="s">
        <v>653</v>
      </c>
      <c r="D223" s="3" t="s">
        <v>5642</v>
      </c>
      <c r="E223" s="3" t="s">
        <v>5643</v>
      </c>
      <c r="F223" s="3" t="s">
        <v>344</v>
      </c>
    </row>
    <row r="224" spans="1:6" ht="15">
      <c r="A224" s="3" t="s">
        <v>6123</v>
      </c>
      <c r="B224" s="3" t="s">
        <v>6124</v>
      </c>
      <c r="C224" s="3" t="s">
        <v>2364</v>
      </c>
      <c r="D224" s="3" t="s">
        <v>5652</v>
      </c>
      <c r="E224" s="3" t="s">
        <v>5653</v>
      </c>
      <c r="F224" s="3" t="s">
        <v>2127</v>
      </c>
    </row>
    <row r="225" spans="1:6" ht="15">
      <c r="A225" s="3" t="s">
        <v>6125</v>
      </c>
      <c r="B225" s="3" t="s">
        <v>6126</v>
      </c>
      <c r="C225" s="3" t="s">
        <v>973</v>
      </c>
      <c r="D225" s="3" t="s">
        <v>5704</v>
      </c>
      <c r="E225" s="3" t="s">
        <v>5705</v>
      </c>
      <c r="F225" s="3" t="s">
        <v>922</v>
      </c>
    </row>
    <row r="226" spans="1:6" ht="15">
      <c r="A226" s="3" t="s">
        <v>6127</v>
      </c>
      <c r="B226" s="3" t="s">
        <v>6128</v>
      </c>
      <c r="C226" s="3" t="s">
        <v>884</v>
      </c>
      <c r="D226" s="3" t="s">
        <v>5822</v>
      </c>
      <c r="E226" s="3" t="s">
        <v>5823</v>
      </c>
      <c r="F226" s="3" t="s">
        <v>753</v>
      </c>
    </row>
    <row r="227" spans="1:6" ht="15">
      <c r="A227" s="3" t="s">
        <v>6129</v>
      </c>
      <c r="B227" s="3" t="s">
        <v>6130</v>
      </c>
      <c r="C227" s="3" t="s">
        <v>2366</v>
      </c>
      <c r="D227" s="3" t="s">
        <v>5652</v>
      </c>
      <c r="E227" s="3" t="s">
        <v>5653</v>
      </c>
      <c r="F227" s="3" t="s">
        <v>2127</v>
      </c>
    </row>
    <row r="228" spans="1:6" ht="15">
      <c r="A228" s="3" t="s">
        <v>6131</v>
      </c>
      <c r="B228" s="3" t="s">
        <v>6132</v>
      </c>
      <c r="C228" s="3" t="s">
        <v>1585</v>
      </c>
      <c r="D228" s="3" t="s">
        <v>5638</v>
      </c>
      <c r="E228" s="3" t="s">
        <v>5639</v>
      </c>
      <c r="F228" s="3" t="s">
        <v>1281</v>
      </c>
    </row>
    <row r="229" spans="1:6" ht="15">
      <c r="A229" s="3" t="s">
        <v>6133</v>
      </c>
      <c r="B229" s="3" t="s">
        <v>6134</v>
      </c>
      <c r="C229" s="3" t="s">
        <v>6135</v>
      </c>
      <c r="D229" s="3" t="s">
        <v>5642</v>
      </c>
      <c r="E229" s="3" t="s">
        <v>5643</v>
      </c>
      <c r="F229" s="3" t="s">
        <v>344</v>
      </c>
    </row>
    <row r="230" spans="1:6" ht="15">
      <c r="A230" s="3" t="s">
        <v>6136</v>
      </c>
      <c r="B230" s="3" t="s">
        <v>6137</v>
      </c>
      <c r="C230" s="3" t="s">
        <v>1795</v>
      </c>
      <c r="D230" s="3" t="s">
        <v>5660</v>
      </c>
      <c r="E230" s="3" t="s">
        <v>5661</v>
      </c>
      <c r="F230" s="3" t="s">
        <v>1676</v>
      </c>
    </row>
    <row r="231" spans="1:6" ht="15">
      <c r="A231" s="3" t="s">
        <v>6138</v>
      </c>
      <c r="B231" s="3" t="s">
        <v>6139</v>
      </c>
      <c r="C231" s="3" t="s">
        <v>2069</v>
      </c>
      <c r="D231" s="3" t="s">
        <v>5749</v>
      </c>
      <c r="E231" s="3" t="s">
        <v>5750</v>
      </c>
      <c r="F231" s="3" t="s">
        <v>2023</v>
      </c>
    </row>
    <row r="232" spans="1:6" ht="15">
      <c r="A232" s="3" t="s">
        <v>6140</v>
      </c>
      <c r="B232" s="3" t="s">
        <v>6141</v>
      </c>
      <c r="C232" s="3" t="s">
        <v>659</v>
      </c>
      <c r="D232" s="3" t="s">
        <v>5642</v>
      </c>
      <c r="E232" s="3" t="s">
        <v>5643</v>
      </c>
      <c r="F232" s="3" t="s">
        <v>344</v>
      </c>
    </row>
    <row r="233" spans="1:6" ht="15">
      <c r="A233" s="3" t="s">
        <v>6142</v>
      </c>
      <c r="B233" s="3" t="s">
        <v>6143</v>
      </c>
      <c r="C233" s="3" t="s">
        <v>1939</v>
      </c>
      <c r="D233" s="3" t="s">
        <v>5678</v>
      </c>
      <c r="E233" s="3" t="s">
        <v>5679</v>
      </c>
      <c r="F233" s="3" t="s">
        <v>1862</v>
      </c>
    </row>
    <row r="234" spans="1:6" ht="15">
      <c r="A234" s="3" t="s">
        <v>6144</v>
      </c>
      <c r="B234" s="3" t="s">
        <v>6145</v>
      </c>
      <c r="C234" s="3" t="s">
        <v>1229</v>
      </c>
      <c r="D234" s="3" t="s">
        <v>5670</v>
      </c>
      <c r="E234" s="3" t="s">
        <v>5671</v>
      </c>
      <c r="F234" s="3" t="s">
        <v>1006</v>
      </c>
    </row>
    <row r="235" spans="1:6" ht="15">
      <c r="A235" s="3" t="s">
        <v>6146</v>
      </c>
      <c r="B235" s="3" t="s">
        <v>6147</v>
      </c>
      <c r="C235" s="3" t="s">
        <v>664</v>
      </c>
      <c r="D235" s="3" t="s">
        <v>5642</v>
      </c>
      <c r="E235" s="3" t="s">
        <v>5643</v>
      </c>
      <c r="F235" s="3" t="s">
        <v>344</v>
      </c>
    </row>
    <row r="236" spans="1:6" ht="15">
      <c r="A236" s="3" t="s">
        <v>6148</v>
      </c>
      <c r="B236" s="3" t="s">
        <v>6149</v>
      </c>
      <c r="C236" s="3" t="s">
        <v>1941</v>
      </c>
      <c r="D236" s="3" t="s">
        <v>5678</v>
      </c>
      <c r="E236" s="3" t="s">
        <v>5679</v>
      </c>
      <c r="F236" s="3" t="s">
        <v>1862</v>
      </c>
    </row>
    <row r="237" spans="1:6" ht="15">
      <c r="A237" s="3" t="s">
        <v>6150</v>
      </c>
      <c r="B237" s="3" t="s">
        <v>6151</v>
      </c>
      <c r="C237" s="3" t="s">
        <v>2375</v>
      </c>
      <c r="D237" s="3" t="s">
        <v>5652</v>
      </c>
      <c r="E237" s="3" t="s">
        <v>5653</v>
      </c>
      <c r="F237" s="3" t="s">
        <v>2127</v>
      </c>
    </row>
    <row r="238" spans="1:6" ht="15">
      <c r="A238" s="3" t="s">
        <v>6152</v>
      </c>
      <c r="B238" s="3" t="s">
        <v>6153</v>
      </c>
      <c r="C238" s="3" t="s">
        <v>1805</v>
      </c>
      <c r="D238" s="3" t="s">
        <v>5660</v>
      </c>
      <c r="E238" s="3" t="s">
        <v>5661</v>
      </c>
      <c r="F238" s="3" t="s">
        <v>1676</v>
      </c>
    </row>
    <row r="239" spans="1:6" ht="15">
      <c r="A239" s="3" t="s">
        <v>6154</v>
      </c>
      <c r="B239" s="3" t="s">
        <v>6155</v>
      </c>
      <c r="C239" s="3" t="s">
        <v>2382</v>
      </c>
      <c r="D239" s="3" t="s">
        <v>5652</v>
      </c>
      <c r="E239" s="3" t="s">
        <v>5653</v>
      </c>
      <c r="F239" s="3" t="s">
        <v>2127</v>
      </c>
    </row>
    <row r="240" spans="1:6" ht="15">
      <c r="A240" s="3" t="s">
        <v>6156</v>
      </c>
      <c r="B240" s="3" t="s">
        <v>6157</v>
      </c>
      <c r="C240" s="3" t="s">
        <v>978</v>
      </c>
      <c r="D240" s="3" t="s">
        <v>5704</v>
      </c>
      <c r="E240" s="3" t="s">
        <v>5705</v>
      </c>
      <c r="F240" s="3" t="s">
        <v>922</v>
      </c>
    </row>
    <row r="241" spans="1:6" ht="15">
      <c r="A241" s="3" t="s">
        <v>6158</v>
      </c>
      <c r="B241" s="3" t="s">
        <v>6159</v>
      </c>
      <c r="C241" s="3" t="s">
        <v>982</v>
      </c>
      <c r="D241" s="3" t="s">
        <v>5704</v>
      </c>
      <c r="E241" s="3" t="s">
        <v>5705</v>
      </c>
      <c r="F241" s="3" t="s">
        <v>922</v>
      </c>
    </row>
    <row r="242" spans="1:6" ht="15">
      <c r="A242" s="3" t="s">
        <v>6160</v>
      </c>
      <c r="B242" s="3" t="s">
        <v>6161</v>
      </c>
      <c r="C242" s="3" t="s">
        <v>1897</v>
      </c>
      <c r="D242" s="3" t="s">
        <v>5678</v>
      </c>
      <c r="E242" s="3" t="s">
        <v>5679</v>
      </c>
      <c r="F242" s="3" t="s">
        <v>1862</v>
      </c>
    </row>
    <row r="243" spans="1:6" ht="15">
      <c r="A243" s="3" t="s">
        <v>6162</v>
      </c>
      <c r="B243" s="3" t="s">
        <v>6163</v>
      </c>
      <c r="C243" s="3" t="s">
        <v>4473</v>
      </c>
      <c r="D243" s="3" t="s">
        <v>5670</v>
      </c>
      <c r="E243" s="3" t="s">
        <v>5671</v>
      </c>
      <c r="F243" s="3" t="s">
        <v>1006</v>
      </c>
    </row>
    <row r="244" spans="1:6" ht="15">
      <c r="A244" s="3" t="s">
        <v>6164</v>
      </c>
      <c r="B244" s="3" t="s">
        <v>6165</v>
      </c>
      <c r="C244" s="3" t="s">
        <v>2385</v>
      </c>
      <c r="D244" s="3" t="s">
        <v>5652</v>
      </c>
      <c r="E244" s="3" t="s">
        <v>5653</v>
      </c>
      <c r="F244" s="3" t="s">
        <v>2127</v>
      </c>
    </row>
    <row r="245" spans="1:6" ht="15">
      <c r="A245" s="3" t="s">
        <v>6166</v>
      </c>
      <c r="B245" s="3" t="s">
        <v>6167</v>
      </c>
      <c r="C245" s="3" t="s">
        <v>4033</v>
      </c>
      <c r="D245" s="3" t="s">
        <v>5642</v>
      </c>
      <c r="E245" s="3" t="s">
        <v>5643</v>
      </c>
      <c r="F245" s="3" t="s">
        <v>344</v>
      </c>
    </row>
    <row r="246" spans="1:6" ht="15">
      <c r="A246" s="3" t="s">
        <v>6168</v>
      </c>
      <c r="B246" s="3" t="s">
        <v>6169</v>
      </c>
      <c r="C246" s="3" t="s">
        <v>6170</v>
      </c>
      <c r="D246" s="3" t="s">
        <v>5670</v>
      </c>
      <c r="E246" s="3" t="s">
        <v>5671</v>
      </c>
      <c r="F246" s="3" t="s">
        <v>1006</v>
      </c>
    </row>
    <row r="247" spans="1:6" ht="15">
      <c r="A247" s="3" t="s">
        <v>6171</v>
      </c>
      <c r="B247" s="3" t="s">
        <v>6172</v>
      </c>
      <c r="C247" s="3" t="s">
        <v>1594</v>
      </c>
      <c r="D247" s="3" t="s">
        <v>5638</v>
      </c>
      <c r="E247" s="3" t="s">
        <v>5639</v>
      </c>
      <c r="F247" s="3" t="s">
        <v>1281</v>
      </c>
    </row>
    <row r="248" spans="1:6" ht="15">
      <c r="A248" s="3" t="s">
        <v>6173</v>
      </c>
      <c r="B248" s="3" t="s">
        <v>6174</v>
      </c>
      <c r="C248" s="3" t="s">
        <v>2747</v>
      </c>
      <c r="D248" s="3" t="s">
        <v>5642</v>
      </c>
      <c r="E248" s="3" t="s">
        <v>5643</v>
      </c>
      <c r="F248" s="3" t="s">
        <v>344</v>
      </c>
    </row>
    <row r="249" spans="1:6" ht="15">
      <c r="A249" s="3" t="s">
        <v>6175</v>
      </c>
      <c r="B249" s="3" t="s">
        <v>6176</v>
      </c>
      <c r="C249" s="3" t="s">
        <v>2412</v>
      </c>
      <c r="D249" s="3" t="s">
        <v>5652</v>
      </c>
      <c r="E249" s="3" t="s">
        <v>5653</v>
      </c>
      <c r="F249" s="3" t="s">
        <v>2127</v>
      </c>
    </row>
    <row r="250" spans="1:6" ht="15">
      <c r="A250" s="3" t="s">
        <v>6177</v>
      </c>
      <c r="B250" s="3" t="s">
        <v>6178</v>
      </c>
      <c r="C250" s="3" t="s">
        <v>245</v>
      </c>
      <c r="D250" s="3" t="s">
        <v>5646</v>
      </c>
      <c r="E250" s="3" t="s">
        <v>5647</v>
      </c>
      <c r="F250" s="3" t="s">
        <v>5648</v>
      </c>
    </row>
    <row r="251" spans="1:6" ht="15">
      <c r="A251" s="3" t="s">
        <v>6179</v>
      </c>
      <c r="B251" s="3" t="s">
        <v>6180</v>
      </c>
      <c r="C251" s="3" t="s">
        <v>2072</v>
      </c>
      <c r="D251" s="3" t="s">
        <v>5749</v>
      </c>
      <c r="E251" s="3" t="s">
        <v>5750</v>
      </c>
      <c r="F251" s="3" t="s">
        <v>2023</v>
      </c>
    </row>
    <row r="252" spans="1:6" ht="15">
      <c r="A252" s="3" t="s">
        <v>6181</v>
      </c>
      <c r="B252" s="3" t="s">
        <v>6182</v>
      </c>
      <c r="C252" s="3" t="s">
        <v>6183</v>
      </c>
      <c r="D252" s="3" t="s">
        <v>5704</v>
      </c>
      <c r="E252" s="3" t="s">
        <v>5705</v>
      </c>
      <c r="F252" s="3" t="s">
        <v>922</v>
      </c>
    </row>
    <row r="253" spans="1:6" ht="15">
      <c r="A253" s="3" t="s">
        <v>6184</v>
      </c>
      <c r="B253" s="3" t="s">
        <v>6185</v>
      </c>
      <c r="C253" s="3" t="s">
        <v>4415</v>
      </c>
      <c r="D253" s="3" t="s">
        <v>5670</v>
      </c>
      <c r="E253" s="3" t="s">
        <v>5671</v>
      </c>
      <c r="F253" s="3" t="s">
        <v>1006</v>
      </c>
    </row>
    <row r="254" spans="1:6" ht="15">
      <c r="A254" s="3" t="s">
        <v>6186</v>
      </c>
      <c r="B254" s="3" t="s">
        <v>6187</v>
      </c>
      <c r="C254" s="3" t="s">
        <v>988</v>
      </c>
      <c r="D254" s="3" t="s">
        <v>5704</v>
      </c>
      <c r="E254" s="3" t="s">
        <v>5705</v>
      </c>
      <c r="F254" s="3" t="s">
        <v>922</v>
      </c>
    </row>
    <row r="255" spans="1:6" ht="15">
      <c r="A255" s="3" t="s">
        <v>6188</v>
      </c>
      <c r="B255" s="3" t="s">
        <v>6189</v>
      </c>
      <c r="C255" s="3" t="s">
        <v>6190</v>
      </c>
      <c r="D255" s="3" t="s">
        <v>5652</v>
      </c>
      <c r="E255" s="3" t="s">
        <v>5653</v>
      </c>
      <c r="F255" s="3" t="s">
        <v>2127</v>
      </c>
    </row>
    <row r="256" spans="1:6" ht="15">
      <c r="A256" s="3" t="s">
        <v>6191</v>
      </c>
      <c r="B256" s="3" t="s">
        <v>6192</v>
      </c>
      <c r="C256" s="3" t="s">
        <v>2081</v>
      </c>
      <c r="D256" s="3" t="s">
        <v>5749</v>
      </c>
      <c r="E256" s="3" t="s">
        <v>5750</v>
      </c>
      <c r="F256" s="3" t="s">
        <v>2023</v>
      </c>
    </row>
    <row r="257" spans="1:6" ht="15">
      <c r="A257" s="3" t="s">
        <v>6193</v>
      </c>
      <c r="B257" s="3" t="s">
        <v>6194</v>
      </c>
      <c r="C257" s="3" t="s">
        <v>3883</v>
      </c>
      <c r="D257" s="3" t="s">
        <v>5646</v>
      </c>
      <c r="E257" s="3" t="s">
        <v>5647</v>
      </c>
      <c r="F257" s="3" t="s">
        <v>5648</v>
      </c>
    </row>
    <row r="258" spans="1:6" ht="15">
      <c r="A258" s="3" t="s">
        <v>6195</v>
      </c>
      <c r="B258" s="3" t="s">
        <v>6196</v>
      </c>
      <c r="C258" s="3" t="s">
        <v>2739</v>
      </c>
      <c r="D258" s="3" t="s">
        <v>5678</v>
      </c>
      <c r="E258" s="3" t="s">
        <v>5679</v>
      </c>
      <c r="F258" s="3" t="s">
        <v>1862</v>
      </c>
    </row>
    <row r="259" spans="1:6" ht="15">
      <c r="A259" s="3" t="s">
        <v>6197</v>
      </c>
      <c r="B259" s="3" t="s">
        <v>6198</v>
      </c>
      <c r="C259" s="3" t="s">
        <v>1244</v>
      </c>
      <c r="D259" s="3" t="s">
        <v>5670</v>
      </c>
      <c r="E259" s="3" t="s">
        <v>5671</v>
      </c>
      <c r="F259" s="3" t="s">
        <v>1006</v>
      </c>
    </row>
    <row r="260" spans="1:6" ht="15">
      <c r="A260" s="3" t="s">
        <v>6199</v>
      </c>
      <c r="B260" s="3" t="s">
        <v>6200</v>
      </c>
      <c r="C260" s="3" t="s">
        <v>4363</v>
      </c>
      <c r="D260" s="3" t="s">
        <v>5670</v>
      </c>
      <c r="E260" s="3" t="s">
        <v>5671</v>
      </c>
      <c r="F260" s="3" t="s">
        <v>1006</v>
      </c>
    </row>
    <row r="261" spans="1:6" ht="15">
      <c r="A261" s="3" t="s">
        <v>6201</v>
      </c>
      <c r="B261" s="3" t="s">
        <v>6202</v>
      </c>
      <c r="C261" s="3" t="s">
        <v>6203</v>
      </c>
      <c r="D261" s="3" t="s">
        <v>5822</v>
      </c>
      <c r="E261" s="3" t="s">
        <v>5823</v>
      </c>
      <c r="F261" s="3" t="s">
        <v>753</v>
      </c>
    </row>
    <row r="262" spans="1:6" ht="15">
      <c r="A262" s="3" t="s">
        <v>6204</v>
      </c>
      <c r="B262" s="3" t="s">
        <v>6205</v>
      </c>
      <c r="C262" s="3" t="s">
        <v>1822</v>
      </c>
      <c r="D262" s="3" t="s">
        <v>5660</v>
      </c>
      <c r="E262" s="3" t="s">
        <v>5661</v>
      </c>
      <c r="F262" s="3" t="s">
        <v>1676</v>
      </c>
    </row>
    <row r="263" spans="1:6" ht="15">
      <c r="A263" s="3" t="s">
        <v>6206</v>
      </c>
      <c r="B263" s="3" t="s">
        <v>6207</v>
      </c>
      <c r="C263" s="3" t="s">
        <v>1606</v>
      </c>
      <c r="D263" s="3" t="s">
        <v>5638</v>
      </c>
      <c r="E263" s="3" t="s">
        <v>5639</v>
      </c>
      <c r="F263" s="3" t="s">
        <v>1281</v>
      </c>
    </row>
    <row r="264" spans="1:6" ht="15">
      <c r="A264" s="3" t="s">
        <v>6208</v>
      </c>
      <c r="B264" s="3" t="s">
        <v>6209</v>
      </c>
      <c r="C264" s="3" t="s">
        <v>4477</v>
      </c>
      <c r="D264" s="3" t="s">
        <v>5670</v>
      </c>
      <c r="E264" s="3" t="s">
        <v>5671</v>
      </c>
      <c r="F264" s="3" t="s">
        <v>1006</v>
      </c>
    </row>
    <row r="265" spans="1:6" ht="15">
      <c r="A265" s="3" t="s">
        <v>6210</v>
      </c>
      <c r="B265" s="3" t="s">
        <v>6211</v>
      </c>
      <c r="C265" s="3" t="s">
        <v>1830</v>
      </c>
      <c r="D265" s="3" t="s">
        <v>5660</v>
      </c>
      <c r="E265" s="3" t="s">
        <v>5661</v>
      </c>
      <c r="F265" s="3" t="s">
        <v>1676</v>
      </c>
    </row>
    <row r="266" spans="1:6" ht="15">
      <c r="A266" s="3" t="s">
        <v>6212</v>
      </c>
      <c r="B266" s="3" t="s">
        <v>6213</v>
      </c>
      <c r="C266" s="3" t="s">
        <v>6214</v>
      </c>
      <c r="D266" s="3" t="s">
        <v>5704</v>
      </c>
      <c r="E266" s="3" t="s">
        <v>5705</v>
      </c>
      <c r="F266" s="3" t="s">
        <v>922</v>
      </c>
    </row>
    <row r="267" spans="1:6" ht="15">
      <c r="A267" s="3" t="s">
        <v>6215</v>
      </c>
      <c r="B267" s="3" t="s">
        <v>6216</v>
      </c>
      <c r="C267" s="3" t="s">
        <v>1945</v>
      </c>
      <c r="D267" s="3" t="s">
        <v>5678</v>
      </c>
      <c r="E267" s="3" t="s">
        <v>5679</v>
      </c>
      <c r="F267" s="3" t="s">
        <v>1862</v>
      </c>
    </row>
    <row r="268" spans="1:6" ht="15">
      <c r="A268" s="3" t="s">
        <v>6217</v>
      </c>
      <c r="B268" s="3" t="s">
        <v>6218</v>
      </c>
      <c r="C268" s="3" t="s">
        <v>249</v>
      </c>
      <c r="D268" s="3" t="s">
        <v>5646</v>
      </c>
      <c r="E268" s="3" t="s">
        <v>5647</v>
      </c>
      <c r="F268" s="3" t="s">
        <v>5648</v>
      </c>
    </row>
    <row r="269" spans="1:6" ht="15">
      <c r="A269" s="3" t="s">
        <v>6219</v>
      </c>
      <c r="B269" s="3" t="s">
        <v>6220</v>
      </c>
      <c r="C269" s="3" t="s">
        <v>2102</v>
      </c>
      <c r="D269" s="3" t="s">
        <v>5749</v>
      </c>
      <c r="E269" s="3" t="s">
        <v>5750</v>
      </c>
      <c r="F269" s="3" t="s">
        <v>2023</v>
      </c>
    </row>
    <row r="270" spans="1:6" ht="15">
      <c r="A270" s="3" t="s">
        <v>6221</v>
      </c>
      <c r="B270" s="3" t="s">
        <v>6222</v>
      </c>
      <c r="C270" s="3" t="s">
        <v>276</v>
      </c>
      <c r="D270" s="3" t="s">
        <v>5646</v>
      </c>
      <c r="E270" s="3" t="s">
        <v>5647</v>
      </c>
      <c r="F270" s="3" t="s">
        <v>5648</v>
      </c>
    </row>
    <row r="271" spans="1:6" ht="15">
      <c r="A271" s="3" t="s">
        <v>6223</v>
      </c>
      <c r="B271" s="3" t="s">
        <v>6224</v>
      </c>
      <c r="C271" s="3" t="s">
        <v>1611</v>
      </c>
      <c r="D271" s="3" t="s">
        <v>5638</v>
      </c>
      <c r="E271" s="3" t="s">
        <v>5639</v>
      </c>
      <c r="F271" s="3" t="s">
        <v>1281</v>
      </c>
    </row>
    <row r="272" spans="1:6" ht="15">
      <c r="A272" s="3" t="s">
        <v>6225</v>
      </c>
      <c r="B272" s="3" t="s">
        <v>6226</v>
      </c>
      <c r="C272" s="3" t="s">
        <v>2418</v>
      </c>
      <c r="D272" s="3" t="s">
        <v>5652</v>
      </c>
      <c r="E272" s="3" t="s">
        <v>5653</v>
      </c>
      <c r="F272" s="3" t="s">
        <v>2127</v>
      </c>
    </row>
    <row r="273" spans="1:6" ht="15">
      <c r="A273" s="3" t="s">
        <v>6227</v>
      </c>
      <c r="B273" s="3" t="s">
        <v>6228</v>
      </c>
      <c r="C273" s="3" t="s">
        <v>2106</v>
      </c>
      <c r="D273" s="3" t="s">
        <v>5749</v>
      </c>
      <c r="E273" s="3" t="s">
        <v>5750</v>
      </c>
      <c r="F273" s="3" t="s">
        <v>2023</v>
      </c>
    </row>
    <row r="274" spans="1:6" ht="15">
      <c r="A274" s="3" t="s">
        <v>6229</v>
      </c>
      <c r="B274" s="3" t="s">
        <v>6230</v>
      </c>
      <c r="C274" s="3" t="s">
        <v>670</v>
      </c>
      <c r="D274" s="3" t="s">
        <v>5642</v>
      </c>
      <c r="E274" s="3" t="s">
        <v>5643</v>
      </c>
      <c r="F274" s="3" t="s">
        <v>344</v>
      </c>
    </row>
    <row r="275" spans="1:6" ht="15">
      <c r="A275" s="3" t="s">
        <v>6231</v>
      </c>
      <c r="B275" s="3" t="s">
        <v>6232</v>
      </c>
      <c r="C275" s="3" t="s">
        <v>1247</v>
      </c>
      <c r="D275" s="3" t="s">
        <v>5670</v>
      </c>
      <c r="E275" s="3" t="s">
        <v>5671</v>
      </c>
      <c r="F275" s="3" t="s">
        <v>1006</v>
      </c>
    </row>
    <row r="276" spans="1:6" ht="15">
      <c r="A276" s="3" t="s">
        <v>6233</v>
      </c>
      <c r="B276" s="3" t="s">
        <v>6234</v>
      </c>
      <c r="C276" s="3" t="s">
        <v>1846</v>
      </c>
      <c r="D276" s="3" t="s">
        <v>5660</v>
      </c>
      <c r="E276" s="3" t="s">
        <v>5661</v>
      </c>
      <c r="F276" s="3" t="s">
        <v>1676</v>
      </c>
    </row>
    <row r="277" spans="1:6" ht="15">
      <c r="A277" s="3" t="s">
        <v>6235</v>
      </c>
      <c r="B277" s="3" t="s">
        <v>6236</v>
      </c>
      <c r="C277" s="3" t="s">
        <v>4707</v>
      </c>
      <c r="D277" s="3" t="s">
        <v>5660</v>
      </c>
      <c r="E277" s="3" t="s">
        <v>5661</v>
      </c>
      <c r="F277" s="3" t="s">
        <v>1676</v>
      </c>
    </row>
    <row r="278" spans="1:6" ht="15">
      <c r="A278" s="3" t="s">
        <v>6237</v>
      </c>
      <c r="B278" s="3" t="s">
        <v>6238</v>
      </c>
      <c r="C278" s="3" t="s">
        <v>3709</v>
      </c>
      <c r="D278" s="3" t="s">
        <v>5634</v>
      </c>
      <c r="E278" s="3" t="s">
        <v>5635</v>
      </c>
      <c r="F278" s="3" t="s">
        <v>23</v>
      </c>
    </row>
    <row r="279" spans="1:6" ht="15">
      <c r="A279" s="3" t="s">
        <v>6239</v>
      </c>
      <c r="B279" s="3" t="s">
        <v>6240</v>
      </c>
      <c r="C279" s="3" t="s">
        <v>282</v>
      </c>
      <c r="D279" s="3" t="s">
        <v>5646</v>
      </c>
      <c r="E279" s="3" t="s">
        <v>5647</v>
      </c>
      <c r="F279" s="3" t="s">
        <v>5648</v>
      </c>
    </row>
    <row r="280" spans="1:6" ht="15">
      <c r="A280" s="3" t="s">
        <v>6241</v>
      </c>
      <c r="B280" s="3" t="s">
        <v>6242</v>
      </c>
      <c r="C280" s="3" t="s">
        <v>3298</v>
      </c>
      <c r="D280" s="3" t="s">
        <v>5638</v>
      </c>
      <c r="E280" s="3" t="s">
        <v>5639</v>
      </c>
      <c r="F280" s="3" t="s">
        <v>1281</v>
      </c>
    </row>
    <row r="281" spans="1:6" ht="15">
      <c r="A281" s="3" t="s">
        <v>6243</v>
      </c>
      <c r="B281" s="3" t="s">
        <v>6244</v>
      </c>
      <c r="C281" s="3" t="s">
        <v>6245</v>
      </c>
      <c r="D281" s="3" t="s">
        <v>5638</v>
      </c>
      <c r="E281" s="3" t="s">
        <v>5639</v>
      </c>
      <c r="F281" s="3" t="s">
        <v>1281</v>
      </c>
    </row>
    <row r="282" spans="1:6" ht="15">
      <c r="A282" s="3" t="s">
        <v>6246</v>
      </c>
      <c r="B282" s="3" t="s">
        <v>6247</v>
      </c>
      <c r="C282" s="3" t="s">
        <v>6248</v>
      </c>
      <c r="D282" s="3" t="s">
        <v>5664</v>
      </c>
      <c r="E282" s="3" t="s">
        <v>5665</v>
      </c>
      <c r="F282" s="3" t="s">
        <v>87</v>
      </c>
    </row>
    <row r="283" spans="1:6" ht="15">
      <c r="A283" s="3" t="s">
        <v>6249</v>
      </c>
      <c r="B283" s="3" t="s">
        <v>6250</v>
      </c>
      <c r="C283" s="3" t="s">
        <v>1862</v>
      </c>
      <c r="D283" s="3" t="s">
        <v>5678</v>
      </c>
      <c r="E283" s="3" t="s">
        <v>5679</v>
      </c>
      <c r="F283" s="3" t="s">
        <v>1862</v>
      </c>
    </row>
    <row r="284" spans="1:6" ht="15">
      <c r="A284" s="3" t="s">
        <v>6251</v>
      </c>
      <c r="B284" s="3" t="s">
        <v>6252</v>
      </c>
      <c r="C284" s="3" t="s">
        <v>1980</v>
      </c>
      <c r="D284" s="3" t="s">
        <v>5678</v>
      </c>
      <c r="E284" s="3" t="s">
        <v>5679</v>
      </c>
      <c r="F284" s="3" t="s">
        <v>1862</v>
      </c>
    </row>
    <row r="285" spans="1:6" ht="15">
      <c r="A285" s="3" t="s">
        <v>6253</v>
      </c>
      <c r="B285" s="3" t="s">
        <v>6254</v>
      </c>
      <c r="C285" s="3" t="s">
        <v>6255</v>
      </c>
      <c r="D285" s="3" t="s">
        <v>5704</v>
      </c>
      <c r="E285" s="3" t="s">
        <v>5705</v>
      </c>
      <c r="F285" s="3" t="s">
        <v>922</v>
      </c>
    </row>
    <row r="286" spans="1:6" ht="15">
      <c r="A286" s="3" t="s">
        <v>6256</v>
      </c>
      <c r="B286" s="3" t="s">
        <v>6257</v>
      </c>
      <c r="C286" s="3" t="s">
        <v>6258</v>
      </c>
      <c r="D286" s="3" t="s">
        <v>5704</v>
      </c>
      <c r="E286" s="3" t="s">
        <v>5705</v>
      </c>
      <c r="F286" s="3" t="s">
        <v>922</v>
      </c>
    </row>
    <row r="287" spans="1:6" ht="15">
      <c r="A287" s="3" t="s">
        <v>6259</v>
      </c>
      <c r="B287" s="3" t="s">
        <v>6260</v>
      </c>
      <c r="C287" s="3" t="s">
        <v>6261</v>
      </c>
      <c r="D287" s="3" t="s">
        <v>5670</v>
      </c>
      <c r="E287" s="3" t="s">
        <v>5671</v>
      </c>
      <c r="F287" s="3" t="s">
        <v>1006</v>
      </c>
    </row>
    <row r="288" spans="1:6" ht="15">
      <c r="A288" s="3" t="s">
        <v>6262</v>
      </c>
      <c r="B288" s="3" t="s">
        <v>6263</v>
      </c>
      <c r="C288" s="3" t="s">
        <v>4254</v>
      </c>
      <c r="D288" s="3" t="s">
        <v>5822</v>
      </c>
      <c r="E288" s="3" t="s">
        <v>5823</v>
      </c>
      <c r="F288" s="3" t="s">
        <v>753</v>
      </c>
    </row>
    <row r="289" spans="1:6" ht="15">
      <c r="A289" s="3" t="s">
        <v>6264</v>
      </c>
      <c r="B289" s="3" t="s">
        <v>6265</v>
      </c>
      <c r="C289" s="3" t="s">
        <v>6266</v>
      </c>
      <c r="D289" s="3" t="s">
        <v>5678</v>
      </c>
      <c r="E289" s="3" t="s">
        <v>5679</v>
      </c>
      <c r="F289" s="3" t="s">
        <v>1862</v>
      </c>
    </row>
    <row r="290" spans="1:6" ht="15">
      <c r="A290" s="3" t="s">
        <v>6267</v>
      </c>
      <c r="B290" s="3" t="s">
        <v>6268</v>
      </c>
      <c r="C290" s="3" t="s">
        <v>2111</v>
      </c>
      <c r="D290" s="3" t="s">
        <v>5749</v>
      </c>
      <c r="E290" s="3" t="s">
        <v>5750</v>
      </c>
      <c r="F290" s="3" t="s">
        <v>2023</v>
      </c>
    </row>
    <row r="291" spans="1:6" ht="15">
      <c r="A291" s="3" t="s">
        <v>6269</v>
      </c>
      <c r="B291" s="3" t="s">
        <v>6270</v>
      </c>
      <c r="C291" s="3" t="s">
        <v>2618</v>
      </c>
      <c r="D291" s="3" t="s">
        <v>5670</v>
      </c>
      <c r="E291" s="3" t="s">
        <v>5671</v>
      </c>
      <c r="F291" s="3" t="s">
        <v>1006</v>
      </c>
    </row>
    <row r="292" spans="1:6" ht="15">
      <c r="A292" s="3" t="s">
        <v>6271</v>
      </c>
      <c r="B292" s="3" t="s">
        <v>6272</v>
      </c>
      <c r="C292" s="3" t="s">
        <v>1625</v>
      </c>
      <c r="D292" s="3" t="s">
        <v>5638</v>
      </c>
      <c r="E292" s="3" t="s">
        <v>5639</v>
      </c>
      <c r="F292" s="3" t="s">
        <v>1281</v>
      </c>
    </row>
    <row r="293" spans="1:6" ht="15">
      <c r="A293" s="3" t="s">
        <v>6273</v>
      </c>
      <c r="B293" s="3" t="s">
        <v>6274</v>
      </c>
      <c r="C293" s="3" t="s">
        <v>3433</v>
      </c>
      <c r="D293" s="3" t="s">
        <v>5704</v>
      </c>
      <c r="E293" s="3" t="s">
        <v>5705</v>
      </c>
      <c r="F293" s="3" t="s">
        <v>922</v>
      </c>
    </row>
    <row r="294" spans="1:6" ht="15">
      <c r="A294" s="3" t="s">
        <v>6275</v>
      </c>
      <c r="B294" s="3" t="s">
        <v>6276</v>
      </c>
      <c r="C294" s="3" t="s">
        <v>993</v>
      </c>
      <c r="D294" s="3" t="s">
        <v>5704</v>
      </c>
      <c r="E294" s="3" t="s">
        <v>5705</v>
      </c>
      <c r="F294" s="3" t="s">
        <v>922</v>
      </c>
    </row>
    <row r="295" spans="1:6" ht="15">
      <c r="A295" s="3" t="s">
        <v>6277</v>
      </c>
      <c r="B295" s="3" t="s">
        <v>6278</v>
      </c>
      <c r="C295" s="3" t="s">
        <v>1990</v>
      </c>
      <c r="D295" s="3" t="s">
        <v>5678</v>
      </c>
      <c r="E295" s="3" t="s">
        <v>5679</v>
      </c>
      <c r="F295" s="3" t="s">
        <v>1862</v>
      </c>
    </row>
    <row r="296" spans="1:6" ht="15">
      <c r="A296" s="3" t="s">
        <v>6279</v>
      </c>
      <c r="B296" s="3" t="s">
        <v>6280</v>
      </c>
      <c r="C296" s="3" t="s">
        <v>2422</v>
      </c>
      <c r="D296" s="3" t="s">
        <v>5652</v>
      </c>
      <c r="E296" s="3" t="s">
        <v>5653</v>
      </c>
      <c r="F296" s="3" t="s">
        <v>2127</v>
      </c>
    </row>
    <row r="297" spans="1:6" ht="15">
      <c r="A297" s="3" t="s">
        <v>6281</v>
      </c>
      <c r="B297" s="3" t="s">
        <v>6282</v>
      </c>
      <c r="C297" s="3" t="s">
        <v>298</v>
      </c>
      <c r="D297" s="3" t="s">
        <v>5646</v>
      </c>
      <c r="E297" s="3" t="s">
        <v>5647</v>
      </c>
      <c r="F297" s="3" t="s">
        <v>5648</v>
      </c>
    </row>
    <row r="298" spans="1:6" ht="15">
      <c r="A298" s="3" t="s">
        <v>6283</v>
      </c>
      <c r="B298" s="3" t="s">
        <v>6284</v>
      </c>
      <c r="C298" s="3" t="s">
        <v>2122</v>
      </c>
      <c r="D298" s="3" t="s">
        <v>5749</v>
      </c>
      <c r="E298" s="3" t="s">
        <v>5750</v>
      </c>
      <c r="F298" s="3" t="s">
        <v>2023</v>
      </c>
    </row>
    <row r="299" spans="1:6" ht="15">
      <c r="A299" s="3" t="s">
        <v>6285</v>
      </c>
      <c r="B299" s="3" t="s">
        <v>6286</v>
      </c>
      <c r="C299" s="3" t="s">
        <v>4286</v>
      </c>
      <c r="D299" s="3" t="s">
        <v>5704</v>
      </c>
      <c r="E299" s="3" t="s">
        <v>5705</v>
      </c>
      <c r="F299" s="3" t="s">
        <v>922</v>
      </c>
    </row>
    <row r="300" spans="1:6" ht="15">
      <c r="A300" s="3" t="s">
        <v>6287</v>
      </c>
      <c r="B300" s="3" t="s">
        <v>6288</v>
      </c>
      <c r="C300" s="3" t="s">
        <v>2791</v>
      </c>
      <c r="D300" s="3" t="s">
        <v>5652</v>
      </c>
      <c r="E300" s="3" t="s">
        <v>5653</v>
      </c>
      <c r="F300" s="3" t="s">
        <v>2127</v>
      </c>
    </row>
    <row r="301" spans="1:6" ht="15">
      <c r="A301" s="3" t="s">
        <v>6289</v>
      </c>
      <c r="B301" s="3" t="s">
        <v>6290</v>
      </c>
      <c r="C301" s="3" t="s">
        <v>2426</v>
      </c>
      <c r="D301" s="3" t="s">
        <v>5652</v>
      </c>
      <c r="E301" s="3" t="s">
        <v>5653</v>
      </c>
      <c r="F301" s="3" t="s">
        <v>2127</v>
      </c>
    </row>
    <row r="302" spans="1:6" ht="15">
      <c r="A302" s="3" t="s">
        <v>6291</v>
      </c>
      <c r="B302" s="3" t="s">
        <v>6292</v>
      </c>
      <c r="C302" s="3" t="s">
        <v>680</v>
      </c>
      <c r="D302" s="3" t="s">
        <v>5642</v>
      </c>
      <c r="E302" s="3" t="s">
        <v>5643</v>
      </c>
      <c r="F302" s="3" t="s">
        <v>344</v>
      </c>
    </row>
    <row r="303" spans="1:6" ht="15">
      <c r="A303" s="3" t="s">
        <v>6293</v>
      </c>
      <c r="B303" s="3" t="s">
        <v>6294</v>
      </c>
      <c r="C303" s="3" t="s">
        <v>1257</v>
      </c>
      <c r="D303" s="3" t="s">
        <v>5670</v>
      </c>
      <c r="E303" s="3" t="s">
        <v>5671</v>
      </c>
      <c r="F303" s="3" t="s">
        <v>1006</v>
      </c>
    </row>
    <row r="304" spans="1:6" ht="15">
      <c r="A304" s="3" t="s">
        <v>6295</v>
      </c>
      <c r="B304" s="3" t="s">
        <v>6296</v>
      </c>
      <c r="C304" s="3" t="s">
        <v>304</v>
      </c>
      <c r="D304" s="3" t="s">
        <v>5646</v>
      </c>
      <c r="E304" s="3" t="s">
        <v>5647</v>
      </c>
      <c r="F304" s="3" t="s">
        <v>5648</v>
      </c>
    </row>
    <row r="305" spans="1:6" ht="15">
      <c r="A305" s="3" t="s">
        <v>6297</v>
      </c>
      <c r="B305" s="3" t="s">
        <v>6298</v>
      </c>
      <c r="C305" s="3" t="s">
        <v>1269</v>
      </c>
      <c r="D305" s="3" t="s">
        <v>5670</v>
      </c>
      <c r="E305" s="3" t="s">
        <v>5671</v>
      </c>
      <c r="F305" s="3" t="s">
        <v>1006</v>
      </c>
    </row>
    <row r="306" spans="1:6" ht="15">
      <c r="A306" s="3" t="s">
        <v>6299</v>
      </c>
      <c r="B306" s="3" t="s">
        <v>6300</v>
      </c>
      <c r="C306" s="3" t="s">
        <v>1274</v>
      </c>
      <c r="D306" s="3" t="s">
        <v>5670</v>
      </c>
      <c r="E306" s="3" t="s">
        <v>5671</v>
      </c>
      <c r="F306" s="3" t="s">
        <v>1006</v>
      </c>
    </row>
    <row r="307" spans="1:6" ht="15">
      <c r="A307" s="3" t="s">
        <v>6301</v>
      </c>
      <c r="B307" s="3" t="s">
        <v>6302</v>
      </c>
      <c r="C307" s="3" t="s">
        <v>4942</v>
      </c>
      <c r="D307" s="3" t="s">
        <v>5652</v>
      </c>
      <c r="E307" s="3" t="s">
        <v>5653</v>
      </c>
      <c r="F307" s="3" t="s">
        <v>2127</v>
      </c>
    </row>
    <row r="308" spans="1:6" ht="15">
      <c r="A308" s="3" t="s">
        <v>6303</v>
      </c>
      <c r="B308" s="3" t="s">
        <v>6304</v>
      </c>
      <c r="C308" s="3" t="s">
        <v>691</v>
      </c>
      <c r="D308" s="3" t="s">
        <v>5642</v>
      </c>
      <c r="E308" s="3" t="s">
        <v>5643</v>
      </c>
      <c r="F308" s="3" t="s">
        <v>344</v>
      </c>
    </row>
    <row r="309" spans="1:6" ht="15">
      <c r="A309" s="3" t="s">
        <v>6305</v>
      </c>
      <c r="B309" s="3" t="s">
        <v>6306</v>
      </c>
      <c r="C309" s="3" t="s">
        <v>2430</v>
      </c>
      <c r="D309" s="3" t="s">
        <v>5652</v>
      </c>
      <c r="E309" s="3" t="s">
        <v>5653</v>
      </c>
      <c r="F309" s="3" t="s">
        <v>2127</v>
      </c>
    </row>
    <row r="310" spans="1:6" ht="15">
      <c r="A310" s="3" t="s">
        <v>6307</v>
      </c>
      <c r="B310" s="3" t="s">
        <v>6308</v>
      </c>
      <c r="C310" s="3" t="s">
        <v>1631</v>
      </c>
      <c r="D310" s="3" t="s">
        <v>5638</v>
      </c>
      <c r="E310" s="3" t="s">
        <v>5639</v>
      </c>
      <c r="F310" s="3" t="s">
        <v>1281</v>
      </c>
    </row>
    <row r="311" spans="1:6" ht="15">
      <c r="A311" s="3" t="s">
        <v>6309</v>
      </c>
      <c r="B311" s="3" t="s">
        <v>6310</v>
      </c>
      <c r="C311" s="3" t="s">
        <v>997</v>
      </c>
      <c r="D311" s="3" t="s">
        <v>5704</v>
      </c>
      <c r="E311" s="3" t="s">
        <v>5705</v>
      </c>
      <c r="F311" s="3" t="s">
        <v>922</v>
      </c>
    </row>
    <row r="312" spans="1:6" ht="15">
      <c r="A312" s="3" t="s">
        <v>6311</v>
      </c>
      <c r="B312" s="3" t="s">
        <v>6312</v>
      </c>
      <c r="C312" s="3" t="s">
        <v>701</v>
      </c>
      <c r="D312" s="3" t="s">
        <v>5642</v>
      </c>
      <c r="E312" s="3" t="s">
        <v>5643</v>
      </c>
      <c r="F312" s="3" t="s">
        <v>344</v>
      </c>
    </row>
    <row r="313" spans="1:6" ht="15">
      <c r="A313" s="3" t="s">
        <v>6313</v>
      </c>
      <c r="B313" s="3" t="s">
        <v>6314</v>
      </c>
      <c r="C313" s="3" t="s">
        <v>711</v>
      </c>
      <c r="D313" s="3" t="s">
        <v>5642</v>
      </c>
      <c r="E313" s="3" t="s">
        <v>5643</v>
      </c>
      <c r="F313" s="3" t="s">
        <v>344</v>
      </c>
    </row>
    <row r="314" spans="1:6" ht="15">
      <c r="A314" s="3" t="s">
        <v>6315</v>
      </c>
      <c r="B314" s="3" t="s">
        <v>6316</v>
      </c>
      <c r="C314" s="3" t="s">
        <v>889</v>
      </c>
      <c r="D314" s="3" t="s">
        <v>5822</v>
      </c>
      <c r="E314" s="3" t="s">
        <v>5823</v>
      </c>
      <c r="F314" s="3" t="s">
        <v>753</v>
      </c>
    </row>
    <row r="315" spans="1:6" ht="15">
      <c r="A315" s="3" t="s">
        <v>6317</v>
      </c>
      <c r="B315" s="3" t="s">
        <v>6318</v>
      </c>
      <c r="C315" s="3" t="s">
        <v>3738</v>
      </c>
      <c r="D315" s="3" t="s">
        <v>5634</v>
      </c>
      <c r="E315" s="3" t="s">
        <v>5635</v>
      </c>
      <c r="F315" s="3" t="s">
        <v>23</v>
      </c>
    </row>
    <row r="316" spans="1:6" ht="15">
      <c r="A316" s="3" t="s">
        <v>6319</v>
      </c>
      <c r="B316" s="3" t="s">
        <v>6320</v>
      </c>
      <c r="C316" s="3" t="s">
        <v>6321</v>
      </c>
      <c r="D316" s="3" t="s">
        <v>5642</v>
      </c>
      <c r="E316" s="3" t="s">
        <v>5643</v>
      </c>
      <c r="F316" s="3" t="s">
        <v>344</v>
      </c>
    </row>
    <row r="317" spans="1:6" ht="15">
      <c r="A317" s="3" t="s">
        <v>6322</v>
      </c>
      <c r="B317" s="3" t="s">
        <v>6323</v>
      </c>
      <c r="C317" s="3" t="s">
        <v>914</v>
      </c>
      <c r="D317" s="3" t="s">
        <v>5822</v>
      </c>
      <c r="E317" s="3" t="s">
        <v>5823</v>
      </c>
      <c r="F317" s="3" t="s">
        <v>753</v>
      </c>
    </row>
    <row r="318" spans="1:6" ht="15">
      <c r="A318" s="3" t="s">
        <v>6324</v>
      </c>
      <c r="B318" s="3" t="s">
        <v>6325</v>
      </c>
      <c r="C318" s="3" t="s">
        <v>2433</v>
      </c>
      <c r="D318" s="3" t="s">
        <v>5652</v>
      </c>
      <c r="E318" s="3" t="s">
        <v>5653</v>
      </c>
      <c r="F318" s="3" t="s">
        <v>2127</v>
      </c>
    </row>
    <row r="319" spans="1:6" ht="15">
      <c r="A319" s="3" t="s">
        <v>6326</v>
      </c>
      <c r="B319" s="3" t="s">
        <v>6327</v>
      </c>
      <c r="C319" s="3" t="s">
        <v>338</v>
      </c>
      <c r="D319" s="3" t="s">
        <v>5646</v>
      </c>
      <c r="E319" s="3" t="s">
        <v>5647</v>
      </c>
      <c r="F319" s="3" t="s">
        <v>5648</v>
      </c>
    </row>
    <row r="320" spans="1:6" ht="15">
      <c r="A320" s="3" t="s">
        <v>6328</v>
      </c>
      <c r="B320" s="3" t="s">
        <v>6329</v>
      </c>
      <c r="C320" s="3" t="s">
        <v>3030</v>
      </c>
      <c r="D320" s="3" t="s">
        <v>5660</v>
      </c>
      <c r="E320" s="3" t="s">
        <v>5661</v>
      </c>
      <c r="F320" s="3" t="s">
        <v>1676</v>
      </c>
    </row>
    <row r="321" spans="1:6" ht="15">
      <c r="A321" s="3" t="s">
        <v>6330</v>
      </c>
      <c r="B321" s="3" t="s">
        <v>6331</v>
      </c>
      <c r="C321" s="3" t="s">
        <v>714</v>
      </c>
      <c r="D321" s="3" t="s">
        <v>5642</v>
      </c>
      <c r="E321" s="3" t="s">
        <v>5643</v>
      </c>
      <c r="F321" s="3" t="s">
        <v>344</v>
      </c>
    </row>
    <row r="322" spans="1:6" ht="15">
      <c r="A322" s="3" t="s">
        <v>6332</v>
      </c>
      <c r="B322" s="3" t="s">
        <v>6333</v>
      </c>
      <c r="C322" s="3" t="s">
        <v>1659</v>
      </c>
      <c r="D322" s="3" t="s">
        <v>5638</v>
      </c>
      <c r="E322" s="3" t="s">
        <v>5639</v>
      </c>
      <c r="F322" s="3" t="s">
        <v>1281</v>
      </c>
    </row>
    <row r="323" spans="1:6" ht="15">
      <c r="A323" s="3" t="s">
        <v>6334</v>
      </c>
      <c r="B323" s="3" t="s">
        <v>6335</v>
      </c>
      <c r="C323" s="3" t="s">
        <v>1993</v>
      </c>
      <c r="D323" s="3" t="s">
        <v>5678</v>
      </c>
      <c r="E323" s="3" t="s">
        <v>5679</v>
      </c>
      <c r="F323" s="3" t="s">
        <v>1862</v>
      </c>
    </row>
    <row r="324" spans="1:6" ht="15">
      <c r="A324" s="3" t="s">
        <v>6336</v>
      </c>
      <c r="B324" s="3" t="s">
        <v>6337</v>
      </c>
      <c r="C324" s="3" t="s">
        <v>2544</v>
      </c>
      <c r="D324" s="3" t="s">
        <v>5642</v>
      </c>
      <c r="E324" s="3" t="s">
        <v>5643</v>
      </c>
      <c r="F324" s="3" t="s">
        <v>344</v>
      </c>
    </row>
    <row r="325" spans="1:6" ht="15">
      <c r="A325" s="3" t="s">
        <v>6338</v>
      </c>
      <c r="B325" s="3" t="s">
        <v>6339</v>
      </c>
      <c r="C325" s="3" t="s">
        <v>6340</v>
      </c>
      <c r="D325" s="3" t="s">
        <v>5670</v>
      </c>
      <c r="E325" s="3" t="s">
        <v>5671</v>
      </c>
      <c r="F325" s="3" t="s">
        <v>1006</v>
      </c>
    </row>
    <row r="326" spans="1:6" ht="15">
      <c r="A326" s="3" t="s">
        <v>6341</v>
      </c>
      <c r="B326" s="3" t="s">
        <v>6342</v>
      </c>
      <c r="C326" s="3" t="s">
        <v>2004</v>
      </c>
      <c r="D326" s="3" t="s">
        <v>5678</v>
      </c>
      <c r="E326" s="3" t="s">
        <v>5679</v>
      </c>
      <c r="F326" s="3" t="s">
        <v>1862</v>
      </c>
    </row>
    <row r="327" spans="1:6" ht="15">
      <c r="A327" s="3" t="s">
        <v>6343</v>
      </c>
      <c r="B327" s="3" t="s">
        <v>6344</v>
      </c>
      <c r="C327" s="3" t="s">
        <v>58</v>
      </c>
      <c r="D327" s="3" t="s">
        <v>5634</v>
      </c>
      <c r="E327" s="3" t="s">
        <v>5635</v>
      </c>
      <c r="F327" s="3" t="s">
        <v>23</v>
      </c>
    </row>
    <row r="328" spans="1:6" ht="15">
      <c r="A328" s="3" t="s">
        <v>6345</v>
      </c>
      <c r="B328" s="3" t="s">
        <v>6346</v>
      </c>
      <c r="C328" s="3" t="s">
        <v>1669</v>
      </c>
      <c r="D328" s="3" t="s">
        <v>5638</v>
      </c>
      <c r="E328" s="3" t="s">
        <v>5639</v>
      </c>
      <c r="F328" s="3" t="s">
        <v>1281</v>
      </c>
    </row>
    <row r="329" spans="1:6" ht="15">
      <c r="A329" s="3" t="s">
        <v>6347</v>
      </c>
      <c r="B329" s="3" t="s">
        <v>6348</v>
      </c>
      <c r="C329" s="3" t="s">
        <v>2013</v>
      </c>
      <c r="D329" s="3" t="s">
        <v>5678</v>
      </c>
      <c r="E329" s="3" t="s">
        <v>5679</v>
      </c>
      <c r="F329" s="3" t="s">
        <v>1862</v>
      </c>
    </row>
    <row r="330" spans="1:6" ht="15">
      <c r="A330" s="3" t="s">
        <v>6349</v>
      </c>
      <c r="B330" s="3" t="s">
        <v>6350</v>
      </c>
      <c r="C330" s="3" t="s">
        <v>1673</v>
      </c>
      <c r="D330" s="3" t="s">
        <v>5638</v>
      </c>
      <c r="E330" s="3" t="s">
        <v>5639</v>
      </c>
      <c r="F330" s="3" t="s">
        <v>1281</v>
      </c>
    </row>
    <row r="331" spans="1:6" ht="15">
      <c r="A331" s="3" t="s">
        <v>6351</v>
      </c>
      <c r="B331" s="3" t="s">
        <v>6352</v>
      </c>
      <c r="C331" s="3" t="s">
        <v>734</v>
      </c>
      <c r="D331" s="3" t="s">
        <v>5642</v>
      </c>
      <c r="E331" s="3" t="s">
        <v>5643</v>
      </c>
      <c r="F331" s="3" t="s">
        <v>344</v>
      </c>
    </row>
    <row r="332" spans="1:6" ht="15">
      <c r="A332" s="3" t="s">
        <v>6353</v>
      </c>
      <c r="B332" s="3" t="s">
        <v>6354</v>
      </c>
      <c r="C332" s="3" t="s">
        <v>6355</v>
      </c>
      <c r="D332" s="3" t="s">
        <v>5638</v>
      </c>
      <c r="E332" s="3" t="s">
        <v>5639</v>
      </c>
      <c r="F332" s="3" t="s">
        <v>1281</v>
      </c>
    </row>
    <row r="333" spans="1:6" ht="15">
      <c r="A333" s="3" t="s">
        <v>6356</v>
      </c>
      <c r="B333" s="3" t="s">
        <v>6357</v>
      </c>
      <c r="C333" s="3" t="s">
        <v>118</v>
      </c>
      <c r="D333" s="3" t="s">
        <v>5664</v>
      </c>
      <c r="E333" s="3" t="s">
        <v>5665</v>
      </c>
      <c r="F333" s="3" t="s">
        <v>87</v>
      </c>
    </row>
    <row r="334" spans="1:6" ht="15">
      <c r="A334" s="3" t="s">
        <v>6358</v>
      </c>
      <c r="B334" s="3" t="s">
        <v>6359</v>
      </c>
      <c r="C334" s="3" t="s">
        <v>2018</v>
      </c>
      <c r="D334" s="3" t="s">
        <v>5678</v>
      </c>
      <c r="E334" s="3" t="s">
        <v>5679</v>
      </c>
      <c r="F334" s="3" t="s">
        <v>1862</v>
      </c>
    </row>
    <row r="335" spans="1:6" ht="15">
      <c r="A335" s="3" t="s">
        <v>6360</v>
      </c>
      <c r="B335" s="3" t="s">
        <v>6361</v>
      </c>
      <c r="C335" s="3" t="s">
        <v>738</v>
      </c>
      <c r="D335" s="3" t="s">
        <v>5642</v>
      </c>
      <c r="E335" s="3" t="s">
        <v>5643</v>
      </c>
      <c r="F335" s="3" t="s">
        <v>344</v>
      </c>
    </row>
    <row r="336" spans="1:6" ht="15">
      <c r="A336" s="3" t="s">
        <v>6362</v>
      </c>
      <c r="B336" s="3" t="s">
        <v>6363</v>
      </c>
      <c r="C336" s="3" t="s">
        <v>2436</v>
      </c>
      <c r="D336" s="3" t="s">
        <v>5652</v>
      </c>
      <c r="E336" s="3" t="s">
        <v>5653</v>
      </c>
      <c r="F336" s="3" t="s">
        <v>2127</v>
      </c>
    </row>
    <row r="337" spans="1:6" ht="15">
      <c r="A337" s="3" t="s">
        <v>6364</v>
      </c>
      <c r="B337" s="3" t="s">
        <v>6365</v>
      </c>
      <c r="C337" s="3" t="s">
        <v>2440</v>
      </c>
      <c r="D337" s="3" t="s">
        <v>5652</v>
      </c>
      <c r="E337" s="3" t="s">
        <v>5653</v>
      </c>
      <c r="F337" s="3" t="s">
        <v>2127</v>
      </c>
    </row>
    <row r="338" spans="1:6" ht="15">
      <c r="A338" s="3" t="s">
        <v>6366</v>
      </c>
      <c r="B338" s="3" t="s">
        <v>6367</v>
      </c>
      <c r="C338" s="3" t="s">
        <v>2444</v>
      </c>
      <c r="D338" s="3" t="s">
        <v>5652</v>
      </c>
      <c r="E338" s="3" t="s">
        <v>5653</v>
      </c>
      <c r="F338" s="3" t="s">
        <v>2127</v>
      </c>
    </row>
    <row r="339" spans="1:6" ht="15">
      <c r="A339" s="3" t="s">
        <v>6368</v>
      </c>
      <c r="B339" s="3" t="s">
        <v>6369</v>
      </c>
      <c r="C339" s="3" t="s">
        <v>2624</v>
      </c>
      <c r="D339" s="3" t="s">
        <v>5670</v>
      </c>
      <c r="E339" s="3" t="s">
        <v>5671</v>
      </c>
      <c r="F339" s="3" t="s">
        <v>1006</v>
      </c>
    </row>
    <row r="340" spans="1:6" ht="15">
      <c r="A340" s="3" t="s">
        <v>6370</v>
      </c>
      <c r="B340" s="3" t="s">
        <v>6371</v>
      </c>
      <c r="C340" s="3" t="s">
        <v>744</v>
      </c>
      <c r="D340" s="3" t="s">
        <v>5642</v>
      </c>
      <c r="E340" s="3" t="s">
        <v>5643</v>
      </c>
      <c r="F340" s="3" t="s">
        <v>344</v>
      </c>
    </row>
    <row r="341" spans="1:6" ht="15">
      <c r="A341" s="3" t="s">
        <v>6372</v>
      </c>
      <c r="B341" s="3" t="s">
        <v>6373</v>
      </c>
      <c r="C341" s="3" t="s">
        <v>1853</v>
      </c>
      <c r="D341" s="3" t="s">
        <v>5660</v>
      </c>
      <c r="E341" s="3" t="s">
        <v>5661</v>
      </c>
      <c r="F341" s="3" t="s">
        <v>1676</v>
      </c>
    </row>
    <row r="342" spans="1:6" ht="15">
      <c r="A342" s="3" t="s">
        <v>6374</v>
      </c>
      <c r="B342" s="3" t="s">
        <v>6375</v>
      </c>
      <c r="C342" s="3" t="s">
        <v>2454</v>
      </c>
      <c r="D342" s="3" t="s">
        <v>5652</v>
      </c>
      <c r="E342" s="3" t="s">
        <v>5653</v>
      </c>
      <c r="F342" s="3" t="s">
        <v>2127</v>
      </c>
    </row>
    <row r="343" spans="1:6" ht="15">
      <c r="A343" s="3" t="s">
        <v>6376</v>
      </c>
      <c r="B343" s="3" t="s">
        <v>6377</v>
      </c>
      <c r="C343" s="3" t="s">
        <v>1857</v>
      </c>
      <c r="D343" s="3" t="s">
        <v>5660</v>
      </c>
      <c r="E343" s="3" t="s">
        <v>5661</v>
      </c>
      <c r="F343" s="3" t="s">
        <v>1676</v>
      </c>
    </row>
  </sheetData>
  <autoFilter ref="A1:F343" xr:uid="{7CE7399F-EE48-4F95-B8AE-EC4090929A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H2" sqref="H2"/>
    </sheetView>
  </sheetViews>
  <sheetFormatPr defaultRowHeight="14.25"/>
  <sheetData>
    <row r="1" spans="1:8">
      <c r="A1" t="s">
        <v>3703</v>
      </c>
      <c r="B1" t="s">
        <v>3699</v>
      </c>
      <c r="C1" t="s">
        <v>3700</v>
      </c>
      <c r="D1" t="s">
        <v>3701</v>
      </c>
      <c r="E1" t="s">
        <v>5625</v>
      </c>
      <c r="F1" t="s">
        <v>3702</v>
      </c>
      <c r="G1" t="s">
        <v>3706</v>
      </c>
    </row>
    <row r="2" spans="1:8">
      <c r="A2" t="s">
        <v>3711</v>
      </c>
      <c r="B2" t="s">
        <v>23</v>
      </c>
      <c r="C2" t="s">
        <v>23</v>
      </c>
      <c r="D2" t="s">
        <v>3709</v>
      </c>
      <c r="E2" t="str" cm="1">
        <f t="array" ref="E2">INDEX(municipalities!B:B, MATCH(D2,municipalities!C:C,0),0)</f>
        <v>GM1730</v>
      </c>
      <c r="F2" t="s">
        <v>3710</v>
      </c>
      <c r="G2">
        <v>2014</v>
      </c>
      <c r="H2" cm="1">
        <f t="array" ref="H2">INDEX(professionalization_strategies!G:G,MATCH(professionalization!$A2,professionalization_strategies!$A:$A,0),0)</f>
        <v>2</v>
      </c>
    </row>
    <row r="3" spans="1:8">
      <c r="A3" t="s">
        <v>3715</v>
      </c>
      <c r="B3" t="s">
        <v>23</v>
      </c>
      <c r="C3" t="s">
        <v>23</v>
      </c>
      <c r="D3" t="s">
        <v>24</v>
      </c>
      <c r="E3" t="str" cm="1">
        <f t="array" ref="E3">INDEX(municipalities!B:B, MATCH(D3,municipalities!C:C,0),0)</f>
        <v>GM1680</v>
      </c>
      <c r="F3" t="s">
        <v>3714</v>
      </c>
      <c r="G3">
        <v>2012</v>
      </c>
      <c r="H3" cm="1">
        <f t="array" ref="H3">INDEX(professionalization_strategies!G:G,MATCH(professionalization!$A3,professionalization_strategies!$A:$A,0),0)</f>
        <v>2</v>
      </c>
    </row>
    <row r="4" spans="1:8">
      <c r="A4" t="s">
        <v>3718</v>
      </c>
      <c r="B4" t="s">
        <v>23</v>
      </c>
      <c r="C4" t="s">
        <v>23</v>
      </c>
      <c r="D4" t="s">
        <v>77</v>
      </c>
      <c r="E4" t="str" cm="1">
        <f t="array" ref="E4">INDEX(municipalities!B:B, MATCH(D4,municipalities!C:C,0),0)</f>
        <v>GM1731</v>
      </c>
      <c r="F4" t="s">
        <v>3717</v>
      </c>
      <c r="G4">
        <v>2015</v>
      </c>
      <c r="H4" cm="1">
        <f t="array" ref="H4">INDEX(professionalization_strategies!G:G,MATCH(professionalization!$A4,professionalization_strategies!$A:$A,0),0)</f>
        <v>2</v>
      </c>
    </row>
    <row r="5" spans="1:8">
      <c r="A5" t="s">
        <v>3720</v>
      </c>
      <c r="B5" t="s">
        <v>23</v>
      </c>
      <c r="C5" t="s">
        <v>23</v>
      </c>
      <c r="D5" t="s">
        <v>77</v>
      </c>
      <c r="E5" t="str" cm="1">
        <f t="array" ref="E5">INDEX(municipalities!B:B, MATCH(D5,municipalities!C:C,0),0)</f>
        <v>GM1731</v>
      </c>
      <c r="F5" t="s">
        <v>2806</v>
      </c>
      <c r="G5">
        <v>2015</v>
      </c>
      <c r="H5" cm="1">
        <f t="array" ref="H5">INDEX(professionalization_strategies!G:G,MATCH(professionalization!$A5,professionalization_strategies!$A:$A,0),0)</f>
        <v>2</v>
      </c>
    </row>
    <row r="6" spans="1:8">
      <c r="A6" t="s">
        <v>3723</v>
      </c>
      <c r="B6" t="s">
        <v>23</v>
      </c>
      <c r="C6" t="s">
        <v>23</v>
      </c>
      <c r="D6" t="s">
        <v>77</v>
      </c>
      <c r="E6" t="str" cm="1">
        <f t="array" ref="E6">INDEX(municipalities!B:B, MATCH(D6,municipalities!C:C,0),0)</f>
        <v>GM1731</v>
      </c>
      <c r="F6" t="s">
        <v>3722</v>
      </c>
      <c r="G6">
        <v>2018</v>
      </c>
      <c r="H6" cm="1">
        <f t="array" ref="H6">INDEX(professionalization_strategies!G:G,MATCH(professionalization!$A6,professionalization_strategies!$A:$A,0),0)</f>
        <v>2</v>
      </c>
    </row>
    <row r="7" spans="1:8">
      <c r="A7" t="s">
        <v>3726</v>
      </c>
      <c r="B7" t="s">
        <v>23</v>
      </c>
      <c r="C7" t="s">
        <v>23</v>
      </c>
      <c r="D7" t="s">
        <v>77</v>
      </c>
      <c r="E7" t="str" cm="1">
        <f t="array" ref="E7">INDEX(municipalities!B:B, MATCH(D7,municipalities!C:C,0),0)</f>
        <v>GM1731</v>
      </c>
      <c r="F7" t="s">
        <v>3725</v>
      </c>
      <c r="G7">
        <v>2015</v>
      </c>
      <c r="H7" cm="1">
        <f t="array" ref="H7">INDEX(professionalization_strategies!G:G,MATCH(professionalization!$A7,professionalization_strategies!$A:$A,0),0)</f>
        <v>2</v>
      </c>
    </row>
    <row r="8" spans="1:8">
      <c r="A8" t="s">
        <v>3728</v>
      </c>
      <c r="B8" t="s">
        <v>23</v>
      </c>
      <c r="C8" t="s">
        <v>23</v>
      </c>
      <c r="D8" t="s">
        <v>33</v>
      </c>
      <c r="E8" t="str" cm="1">
        <f t="array" ref="E8">INDEX(municipalities!B:B, MATCH(D8,municipalities!C:C,0),0)</f>
        <v>GM0106</v>
      </c>
      <c r="G8">
        <v>2016</v>
      </c>
      <c r="H8" t="e" cm="1">
        <f t="array" ref="H8">INDEX(professionalization_strategies!G:G,MATCH(professionalization!$A8,professionalization_strategies!$A:$A,0),0)</f>
        <v>#N/A</v>
      </c>
    </row>
    <row r="9" spans="1:8">
      <c r="A9" t="s">
        <v>3730</v>
      </c>
      <c r="B9" t="s">
        <v>23</v>
      </c>
      <c r="C9" t="s">
        <v>23</v>
      </c>
      <c r="D9" t="s">
        <v>3709</v>
      </c>
      <c r="E9" t="str" cm="1">
        <f t="array" ref="E9">INDEX(municipalities!B:B, MATCH(D9,municipalities!C:C,0),0)</f>
        <v>GM1730</v>
      </c>
      <c r="G9">
        <v>2021</v>
      </c>
      <c r="H9" t="e" cm="1">
        <f t="array" ref="H9">INDEX(professionalization_strategies!G:G,MATCH(professionalization!$A9,professionalization_strategies!$A:$A,0),0)</f>
        <v>#N/A</v>
      </c>
    </row>
    <row r="10" spans="1:8">
      <c r="A10" t="s">
        <v>3733</v>
      </c>
      <c r="B10" t="s">
        <v>23</v>
      </c>
      <c r="C10" t="s">
        <v>23</v>
      </c>
      <c r="D10" t="s">
        <v>83</v>
      </c>
      <c r="E10" t="str" cm="1">
        <f t="array" ref="E10">INDEX(municipalities!B:B, MATCH(D10,municipalities!C:C,0),0)</f>
        <v>GM1699</v>
      </c>
      <c r="F10" t="s">
        <v>3732</v>
      </c>
      <c r="G10">
        <v>2023</v>
      </c>
      <c r="H10" t="e" cm="1">
        <f t="array" ref="H10">INDEX(professionalization_strategies!G:G,MATCH(professionalization!$A10,professionalization_strategies!$A:$A,0),0)</f>
        <v>#N/A</v>
      </c>
    </row>
    <row r="11" spans="1:8">
      <c r="A11" t="s">
        <v>3736</v>
      </c>
      <c r="B11" t="s">
        <v>23</v>
      </c>
      <c r="C11" t="s">
        <v>23</v>
      </c>
      <c r="D11" t="s">
        <v>83</v>
      </c>
      <c r="E11" t="str" cm="1">
        <f t="array" ref="E11">INDEX(municipalities!B:B, MATCH(D11,municipalities!C:C,0),0)</f>
        <v>GM1699</v>
      </c>
      <c r="F11" t="s">
        <v>3735</v>
      </c>
      <c r="G11">
        <v>2011</v>
      </c>
      <c r="H11" cm="1">
        <f t="array" ref="H11">INDEX(professionalization_strategies!G:G,MATCH(professionalization!$A11,professionalization_strategies!$A:$A,0),0)</f>
        <v>2</v>
      </c>
    </row>
    <row r="12" spans="1:8">
      <c r="A12" t="s">
        <v>3740</v>
      </c>
      <c r="B12" t="s">
        <v>23</v>
      </c>
      <c r="C12" t="s">
        <v>23</v>
      </c>
      <c r="D12" t="s">
        <v>3738</v>
      </c>
      <c r="E12" t="str" cm="1">
        <f t="array" ref="E12">INDEX(municipalities!B:B, MATCH(D12,municipalities!C:C,0),0)</f>
        <v>GM1701</v>
      </c>
      <c r="F12" t="s">
        <v>3739</v>
      </c>
      <c r="G12">
        <v>2017</v>
      </c>
      <c r="H12" t="e" cm="1">
        <f t="array" ref="H12">INDEX(professionalization_strategies!G:G,MATCH(professionalization!$A12,professionalization_strategies!$A:$A,0),0)</f>
        <v>#N/A</v>
      </c>
    </row>
    <row r="13" spans="1:8">
      <c r="A13" t="s">
        <v>3742</v>
      </c>
      <c r="B13" t="s">
        <v>23</v>
      </c>
      <c r="C13" t="s">
        <v>23</v>
      </c>
      <c r="D13" t="s">
        <v>58</v>
      </c>
      <c r="E13" t="str" cm="1">
        <f t="array" ref="E13">INDEX(municipalities!B:B, MATCH(D13,municipalities!C:C,0),0)</f>
        <v>GM1690</v>
      </c>
      <c r="F13" t="s">
        <v>62</v>
      </c>
      <c r="G13">
        <v>2015</v>
      </c>
      <c r="H13" cm="1">
        <f t="array" ref="H13">INDEX(professionalization_strategies!G:G,MATCH(professionalization!$A13,professionalization_strategies!$A:$A,0),0)</f>
        <v>1</v>
      </c>
    </row>
    <row r="14" spans="1:8">
      <c r="A14" t="s">
        <v>3744</v>
      </c>
      <c r="B14" t="s">
        <v>23</v>
      </c>
      <c r="C14" t="s">
        <v>23</v>
      </c>
      <c r="D14" t="s">
        <v>58</v>
      </c>
      <c r="E14" t="str" cm="1">
        <f t="array" ref="E14">INDEX(municipalities!B:B, MATCH(D14,municipalities!C:C,0),0)</f>
        <v>GM1690</v>
      </c>
      <c r="F14" t="s">
        <v>59</v>
      </c>
      <c r="G14">
        <v>2021</v>
      </c>
      <c r="H14" t="e" cm="1">
        <f t="array" ref="H14">INDEX(professionalization_strategies!G:G,MATCH(professionalization!$A14,professionalization_strategies!$A:$A,0),0)</f>
        <v>#N/A</v>
      </c>
    </row>
    <row r="15" spans="1:8">
      <c r="A15" t="s">
        <v>3747</v>
      </c>
      <c r="B15" t="s">
        <v>23</v>
      </c>
      <c r="C15" t="s">
        <v>23</v>
      </c>
      <c r="D15" t="s">
        <v>58</v>
      </c>
      <c r="E15" t="str" cm="1">
        <f t="array" ref="E15">INDEX(municipalities!B:B, MATCH(D15,municipalities!C:C,0),0)</f>
        <v>GM1690</v>
      </c>
      <c r="F15" t="s">
        <v>3746</v>
      </c>
      <c r="G15">
        <v>2018</v>
      </c>
      <c r="H15" cm="1">
        <f t="array" ref="H15">INDEX(professionalization_strategies!G:G,MATCH(professionalization!$A15,professionalization_strategies!$A:$A,0),0)</f>
        <v>1</v>
      </c>
    </row>
    <row r="16" spans="1:8">
      <c r="A16" t="s">
        <v>3750</v>
      </c>
      <c r="B16" t="s">
        <v>23</v>
      </c>
      <c r="C16" t="s">
        <v>23</v>
      </c>
      <c r="D16" t="s">
        <v>2464</v>
      </c>
      <c r="E16" t="str" cm="1">
        <f t="array" ref="E16">INDEX(municipalities!B:B, MATCH(D16,municipalities!C:C,0),0)</f>
        <v>GM0119</v>
      </c>
      <c r="F16" t="s">
        <v>3749</v>
      </c>
      <c r="G16">
        <v>2018</v>
      </c>
      <c r="H16" cm="1">
        <f t="array" ref="H16">INDEX(professionalization_strategies!G:G,MATCH(professionalization!$A16,professionalization_strategies!$A:$A,0),0)</f>
        <v>2</v>
      </c>
    </row>
    <row r="17" spans="1:8">
      <c r="A17" t="s">
        <v>3752</v>
      </c>
      <c r="B17" t="s">
        <v>23</v>
      </c>
      <c r="C17" t="s">
        <v>23</v>
      </c>
      <c r="D17" t="s">
        <v>2464</v>
      </c>
      <c r="E17" t="str" cm="1">
        <f t="array" ref="E17">INDEX(municipalities!B:B, MATCH(D17,municipalities!C:C,0),0)</f>
        <v>GM0119</v>
      </c>
      <c r="G17">
        <v>2021</v>
      </c>
      <c r="H17" t="e" cm="1">
        <f t="array" ref="H17">INDEX(professionalization_strategies!G:G,MATCH(professionalization!$A17,professionalization_strategies!$A:$A,0),0)</f>
        <v>#N/A</v>
      </c>
    </row>
    <row r="18" spans="1:8">
      <c r="A18" t="s">
        <v>3755</v>
      </c>
      <c r="B18" t="s">
        <v>23</v>
      </c>
      <c r="C18" t="s">
        <v>23</v>
      </c>
      <c r="D18" t="s">
        <v>3094</v>
      </c>
      <c r="E18" t="str" cm="1">
        <f t="array" ref="E18">INDEX(municipalities!B:B, MATCH(D18,municipalities!C:C,0),0)</f>
        <v>GM0118</v>
      </c>
      <c r="F18" t="s">
        <v>3754</v>
      </c>
      <c r="G18">
        <v>2021</v>
      </c>
      <c r="H18" t="e" cm="1">
        <f t="array" ref="H18">INDEX(professionalization_strategies!G:G,MATCH(professionalization!$A18,professionalization_strategies!$A:$A,0),0)</f>
        <v>#N/A</v>
      </c>
    </row>
    <row r="19" spans="1:8">
      <c r="A19" t="s">
        <v>3757</v>
      </c>
      <c r="B19" t="s">
        <v>23</v>
      </c>
      <c r="C19" t="s">
        <v>23</v>
      </c>
      <c r="D19" t="s">
        <v>58</v>
      </c>
      <c r="E19" t="str" cm="1">
        <f t="array" ref="E19">INDEX(municipalities!B:B, MATCH(D19,municipalities!C:C,0),0)</f>
        <v>GM1690</v>
      </c>
      <c r="F19" t="s">
        <v>68</v>
      </c>
      <c r="G19">
        <v>2022</v>
      </c>
      <c r="H19" t="e" cm="1">
        <f t="array" ref="H19">INDEX(professionalization_strategies!G:G,MATCH(professionalization!$A19,professionalization_strategies!$A:$A,0),0)</f>
        <v>#N/A</v>
      </c>
    </row>
    <row r="20" spans="1:8">
      <c r="A20" t="s">
        <v>3759</v>
      </c>
      <c r="B20" t="s">
        <v>23</v>
      </c>
      <c r="C20" t="s">
        <v>23</v>
      </c>
      <c r="D20" t="s">
        <v>58</v>
      </c>
      <c r="E20" t="str" cm="1">
        <f t="array" ref="E20">INDEX(municipalities!B:B, MATCH(D20,municipalities!C:C,0),0)</f>
        <v>GM1690</v>
      </c>
      <c r="F20" t="s">
        <v>68</v>
      </c>
      <c r="G20">
        <v>2012</v>
      </c>
      <c r="H20" cm="1">
        <f t="array" ref="H20">INDEX(professionalization_strategies!G:G,MATCH(professionalization!$A20,professionalization_strategies!$A:$A,0),0)</f>
        <v>2</v>
      </c>
    </row>
    <row r="21" spans="1:8">
      <c r="A21" t="s">
        <v>3762</v>
      </c>
      <c r="B21" t="s">
        <v>23</v>
      </c>
      <c r="C21" t="s">
        <v>23</v>
      </c>
      <c r="D21" t="s">
        <v>50</v>
      </c>
      <c r="E21" t="str" cm="1">
        <f t="array" ref="E21">INDEX(municipalities!B:B, MATCH(D21,municipalities!C:C,0),0)</f>
        <v>GM0109</v>
      </c>
      <c r="F21" t="s">
        <v>3761</v>
      </c>
      <c r="G21">
        <v>2022</v>
      </c>
      <c r="H21" t="e" cm="1">
        <f t="array" ref="H21">INDEX(professionalization_strategies!G:G,MATCH(professionalization!$A21,professionalization_strategies!$A:$A,0),0)</f>
        <v>#N/A</v>
      </c>
    </row>
    <row r="22" spans="1:8">
      <c r="A22" t="s">
        <v>3764</v>
      </c>
      <c r="B22" t="s">
        <v>23</v>
      </c>
      <c r="C22" t="s">
        <v>23</v>
      </c>
      <c r="D22" t="s">
        <v>3094</v>
      </c>
      <c r="E22" t="str" cm="1">
        <f t="array" ref="E22">INDEX(municipalities!B:B, MATCH(D22,municipalities!C:C,0),0)</f>
        <v>GM0118</v>
      </c>
      <c r="F22" t="s">
        <v>3095</v>
      </c>
      <c r="G22">
        <v>2021</v>
      </c>
      <c r="H22" t="e" cm="1">
        <f t="array" ref="H22">INDEX(professionalization_strategies!G:G,MATCH(professionalization!$A22,professionalization_strategies!$A:$A,0),0)</f>
        <v>#N/A</v>
      </c>
    </row>
    <row r="23" spans="1:8">
      <c r="A23" t="s">
        <v>3767</v>
      </c>
      <c r="B23" t="s">
        <v>23</v>
      </c>
      <c r="C23" t="s">
        <v>23</v>
      </c>
      <c r="D23" t="s">
        <v>71</v>
      </c>
      <c r="E23" t="str" cm="1">
        <f t="array" ref="E23">INDEX(municipalities!B:B, MATCH(D23,municipalities!C:C,0),0)</f>
        <v>GM0114</v>
      </c>
      <c r="F23" t="s">
        <v>3766</v>
      </c>
      <c r="G23">
        <v>2018</v>
      </c>
      <c r="H23" cm="1">
        <f t="array" ref="H23">INDEX(professionalization_strategies!G:G,MATCH(professionalization!$A23,professionalization_strategies!$A:$A,0),0)</f>
        <v>3</v>
      </c>
    </row>
    <row r="24" spans="1:8">
      <c r="A24" t="s">
        <v>3770</v>
      </c>
      <c r="B24" t="s">
        <v>23</v>
      </c>
      <c r="C24" t="s">
        <v>23</v>
      </c>
      <c r="D24" t="s">
        <v>3381</v>
      </c>
      <c r="E24" t="str" cm="1">
        <f t="array" ref="E24">INDEX(municipalities!B:B, MATCH(D24,municipalities!C:C,0),0)</f>
        <v>GM1681</v>
      </c>
      <c r="F24" t="s">
        <v>3769</v>
      </c>
      <c r="G24">
        <v>2019</v>
      </c>
      <c r="H24" cm="1">
        <f t="array" ref="H24">INDEX(professionalization_strategies!G:G,MATCH(professionalization!$A24,professionalization_strategies!$A:$A,0),0)</f>
        <v>1</v>
      </c>
    </row>
    <row r="25" spans="1:8">
      <c r="A25" t="s">
        <v>3772</v>
      </c>
      <c r="B25" t="s">
        <v>23</v>
      </c>
      <c r="C25" t="s">
        <v>23</v>
      </c>
      <c r="D25" t="s">
        <v>50</v>
      </c>
      <c r="E25" t="str" cm="1">
        <f t="array" ref="E25">INDEX(municipalities!B:B, MATCH(D25,municipalities!C:C,0),0)</f>
        <v>GM0109</v>
      </c>
      <c r="F25" t="s">
        <v>51</v>
      </c>
      <c r="G25">
        <v>2018</v>
      </c>
      <c r="H25" cm="1">
        <f t="array" ref="H25">INDEX(professionalization_strategies!G:G,MATCH(professionalization!$A25,professionalization_strategies!$A:$A,0),0)</f>
        <v>2</v>
      </c>
    </row>
    <row r="26" spans="1:8">
      <c r="A26" t="s">
        <v>3775</v>
      </c>
      <c r="B26" t="s">
        <v>23</v>
      </c>
      <c r="C26" t="s">
        <v>23</v>
      </c>
      <c r="D26" t="s">
        <v>50</v>
      </c>
      <c r="E26" t="str" cm="1">
        <f t="array" ref="E26">INDEX(municipalities!B:B, MATCH(D26,municipalities!C:C,0),0)</f>
        <v>GM0109</v>
      </c>
      <c r="F26" t="s">
        <v>3774</v>
      </c>
      <c r="G26">
        <v>2023</v>
      </c>
      <c r="H26" t="e" cm="1">
        <f t="array" ref="H26">INDEX(professionalization_strategies!G:G,MATCH(professionalization!$A26,professionalization_strategies!$A:$A,0),0)</f>
        <v>#N/A</v>
      </c>
    </row>
    <row r="27" spans="1:8">
      <c r="A27" t="s">
        <v>3777</v>
      </c>
      <c r="B27" t="s">
        <v>23</v>
      </c>
      <c r="C27" t="s">
        <v>23</v>
      </c>
      <c r="D27" t="s">
        <v>71</v>
      </c>
      <c r="E27" t="str" cm="1">
        <f t="array" ref="E27">INDEX(municipalities!B:B, MATCH(D27,municipalities!C:C,0),0)</f>
        <v>GM0114</v>
      </c>
      <c r="G27">
        <v>2017</v>
      </c>
      <c r="H27" t="e" cm="1">
        <f t="array" ref="H27">INDEX(professionalization_strategies!G:G,MATCH(professionalization!$A27,professionalization_strategies!$A:$A,0),0)</f>
        <v>#N/A</v>
      </c>
    </row>
    <row r="28" spans="1:8">
      <c r="A28" t="s">
        <v>3780</v>
      </c>
      <c r="B28" t="s">
        <v>87</v>
      </c>
      <c r="C28" t="s">
        <v>87</v>
      </c>
      <c r="D28" t="s">
        <v>104</v>
      </c>
      <c r="E28" t="str" cm="1">
        <f t="array" ref="E28">INDEX(municipalities!B:B, MATCH(D28,municipalities!C:C,0),0)</f>
        <v>GM0171</v>
      </c>
      <c r="F28" t="s">
        <v>3779</v>
      </c>
      <c r="G28">
        <v>2014</v>
      </c>
      <c r="H28" t="e" cm="1">
        <f t="array" ref="H28">INDEX(professionalization_strategies!G:G,MATCH(professionalization!$A28,professionalization_strategies!$A:$A,0),0)</f>
        <v>#N/A</v>
      </c>
    </row>
    <row r="29" spans="1:8">
      <c r="A29" t="s">
        <v>3782</v>
      </c>
      <c r="B29" t="s">
        <v>87</v>
      </c>
      <c r="C29" t="s">
        <v>87</v>
      </c>
      <c r="D29" t="s">
        <v>104</v>
      </c>
      <c r="E29" t="str" cm="1">
        <f t="array" ref="E29">INDEX(municipalities!B:B, MATCH(D29,municipalities!C:C,0),0)</f>
        <v>GM0171</v>
      </c>
      <c r="F29" t="s">
        <v>105</v>
      </c>
      <c r="G29">
        <v>2016</v>
      </c>
      <c r="H29" cm="1">
        <f t="array" ref="H29">INDEX(professionalization_strategies!G:G,MATCH(professionalization!$A29,professionalization_strategies!$A:$A,0),0)</f>
        <v>1</v>
      </c>
    </row>
    <row r="30" spans="1:8">
      <c r="A30" t="s">
        <v>3786</v>
      </c>
      <c r="B30" t="s">
        <v>87</v>
      </c>
      <c r="C30" t="s">
        <v>87</v>
      </c>
      <c r="D30" t="s">
        <v>3784</v>
      </c>
      <c r="E30" t="str" cm="1">
        <f t="array" ref="E30">INDEX(municipalities!B:B, MATCH(D30,municipalities!C:C,0),0)</f>
        <v>GM0303</v>
      </c>
      <c r="F30" t="s">
        <v>3785</v>
      </c>
      <c r="G30">
        <v>2021</v>
      </c>
      <c r="H30" cm="1">
        <f t="array" ref="H30">INDEX(professionalization_strategies!G:G,MATCH(professionalization!$A30,professionalization_strategies!$A:$A,0),0)</f>
        <v>2</v>
      </c>
    </row>
    <row r="31" spans="1:8">
      <c r="A31" t="s">
        <v>3788</v>
      </c>
      <c r="B31" t="s">
        <v>87</v>
      </c>
      <c r="C31" t="s">
        <v>87</v>
      </c>
      <c r="D31" t="s">
        <v>118</v>
      </c>
      <c r="E31" t="str" cm="1">
        <f t="array" ref="E31">INDEX(municipalities!B:B, MATCH(D31,municipalities!C:C,0),0)</f>
        <v>GM0050</v>
      </c>
      <c r="G31">
        <v>2017</v>
      </c>
      <c r="H31" cm="1">
        <f t="array" ref="H31">INDEX(professionalization_strategies!G:G,MATCH(professionalization!$A31,professionalization_strategies!$A:$A,0),0)</f>
        <v>2</v>
      </c>
    </row>
    <row r="32" spans="1:8">
      <c r="A32" t="s">
        <v>3790</v>
      </c>
      <c r="B32" t="s">
        <v>87</v>
      </c>
      <c r="C32" t="s">
        <v>87</v>
      </c>
      <c r="D32" t="s">
        <v>118</v>
      </c>
      <c r="E32" t="str" cm="1">
        <f t="array" ref="E32">INDEX(municipalities!B:B, MATCH(D32,municipalities!C:C,0),0)</f>
        <v>GM0050</v>
      </c>
      <c r="G32">
        <v>2011</v>
      </c>
      <c r="H32" t="e" cm="1">
        <f t="array" ref="H32">INDEX(professionalization_strategies!G:G,MATCH(professionalization!$A32,professionalization_strategies!$A:$A,0),0)</f>
        <v>#N/A</v>
      </c>
    </row>
    <row r="33" spans="1:8">
      <c r="A33" t="s">
        <v>3792</v>
      </c>
      <c r="B33" t="s">
        <v>87</v>
      </c>
      <c r="C33" t="s">
        <v>87</v>
      </c>
      <c r="D33" t="s">
        <v>118</v>
      </c>
      <c r="E33" t="str" cm="1">
        <f t="array" ref="E33">INDEX(municipalities!B:B, MATCH(D33,municipalities!C:C,0),0)</f>
        <v>GM0050</v>
      </c>
      <c r="G33">
        <v>2023</v>
      </c>
      <c r="H33" t="e" cm="1">
        <f t="array" ref="H33">INDEX(professionalization_strategies!G:G,MATCH(professionalization!$A33,professionalization_strategies!$A:$A,0),0)</f>
        <v>#N/A</v>
      </c>
    </row>
    <row r="34" spans="1:8">
      <c r="A34" t="s">
        <v>3794</v>
      </c>
      <c r="B34" t="s">
        <v>87</v>
      </c>
      <c r="C34" t="s">
        <v>87</v>
      </c>
      <c r="D34" t="s">
        <v>88</v>
      </c>
      <c r="E34" t="str" cm="1">
        <f t="array" ref="E34">INDEX(municipalities!B:B, MATCH(D34,municipalities!C:C,0),0)</f>
        <v>GM0034</v>
      </c>
      <c r="G34">
        <v>2015</v>
      </c>
      <c r="H34" t="e" cm="1">
        <f t="array" ref="H34">INDEX(professionalization_strategies!G:G,MATCH(professionalization!$A34,professionalization_strategies!$A:$A,0),0)</f>
        <v>#N/A</v>
      </c>
    </row>
    <row r="35" spans="1:8">
      <c r="A35" t="s">
        <v>3796</v>
      </c>
      <c r="B35" t="s">
        <v>87</v>
      </c>
      <c r="C35" t="s">
        <v>87</v>
      </c>
      <c r="D35" t="s">
        <v>88</v>
      </c>
      <c r="E35" t="str" cm="1">
        <f t="array" ref="E35">INDEX(municipalities!B:B, MATCH(D35,municipalities!C:C,0),0)</f>
        <v>GM0034</v>
      </c>
      <c r="G35">
        <v>2012</v>
      </c>
      <c r="H35" t="e" cm="1">
        <f t="array" ref="H35">INDEX(professionalization_strategies!G:G,MATCH(professionalization!$A35,professionalization_strategies!$A:$A,0),0)</f>
        <v>#N/A</v>
      </c>
    </row>
    <row r="36" spans="1:8">
      <c r="A36" t="s">
        <v>3799</v>
      </c>
      <c r="B36" t="s">
        <v>126</v>
      </c>
      <c r="C36" t="s">
        <v>126</v>
      </c>
      <c r="D36" t="s">
        <v>207</v>
      </c>
      <c r="E36" t="str" cm="1">
        <f t="array" ref="E36">INDEX(municipalities!B:B, MATCH(D36,municipalities!C:C,0),0)</f>
        <v>GM1970</v>
      </c>
      <c r="F36" t="s">
        <v>3798</v>
      </c>
      <c r="G36">
        <v>2019</v>
      </c>
      <c r="H36" t="e" cm="1">
        <f t="array" ref="H36">INDEX(professionalization_strategies!G:G,MATCH(professionalization!$A36,professionalization_strategies!$A:$A,0),0)</f>
        <v>#N/A</v>
      </c>
    </row>
    <row r="37" spans="1:8">
      <c r="A37" t="s">
        <v>3801</v>
      </c>
      <c r="B37" t="s">
        <v>126</v>
      </c>
      <c r="C37" t="s">
        <v>126</v>
      </c>
      <c r="D37" t="s">
        <v>207</v>
      </c>
      <c r="E37" t="str" cm="1">
        <f t="array" ref="E37">INDEX(municipalities!B:B, MATCH(D37,municipalities!C:C,0),0)</f>
        <v>GM1970</v>
      </c>
      <c r="F37" t="s">
        <v>221</v>
      </c>
      <c r="G37">
        <v>2015</v>
      </c>
      <c r="H37" cm="1">
        <f t="array" ref="H37">INDEX(professionalization_strategies!G:G,MATCH(professionalization!$A37,professionalization_strategies!$A:$A,0),0)</f>
        <v>3</v>
      </c>
    </row>
    <row r="38" spans="1:8">
      <c r="A38" t="s">
        <v>3803</v>
      </c>
      <c r="B38" t="s">
        <v>126</v>
      </c>
      <c r="C38" t="s">
        <v>126</v>
      </c>
      <c r="D38" t="s">
        <v>127</v>
      </c>
      <c r="E38" t="str" cm="1">
        <f t="array" ref="E38">INDEX(municipalities!B:B, MATCH(D38,municipalities!C:C,0),0)</f>
        <v>GM0059</v>
      </c>
      <c r="F38" t="s">
        <v>128</v>
      </c>
      <c r="G38">
        <v>2017</v>
      </c>
      <c r="H38" cm="1">
        <f t="array" ref="H38">INDEX(professionalization_strategies!G:G,MATCH(professionalization!$A38,professionalization_strategies!$A:$A,0),0)</f>
        <v>3</v>
      </c>
    </row>
    <row r="39" spans="1:8">
      <c r="A39" t="s">
        <v>3806</v>
      </c>
      <c r="B39" t="s">
        <v>126</v>
      </c>
      <c r="C39" t="s">
        <v>126</v>
      </c>
      <c r="D39" t="s">
        <v>127</v>
      </c>
      <c r="E39" t="str" cm="1">
        <f t="array" ref="E39">INDEX(municipalities!B:B, MATCH(D39,municipalities!C:C,0),0)</f>
        <v>GM0059</v>
      </c>
      <c r="F39" t="s">
        <v>3805</v>
      </c>
      <c r="G39">
        <v>2016</v>
      </c>
      <c r="H39" cm="1">
        <f t="array" ref="H39">INDEX(professionalization_strategies!G:G,MATCH(professionalization!$A39,professionalization_strategies!$A:$A,0),0)</f>
        <v>0</v>
      </c>
    </row>
    <row r="40" spans="1:8">
      <c r="A40" t="s">
        <v>3809</v>
      </c>
      <c r="B40" t="s">
        <v>126</v>
      </c>
      <c r="C40" t="s">
        <v>126</v>
      </c>
      <c r="D40" t="s">
        <v>142</v>
      </c>
      <c r="E40" t="str" cm="1">
        <f t="array" ref="E40">INDEX(municipalities!B:B, MATCH(D40,municipalities!C:C,0),0)</f>
        <v>GM1891</v>
      </c>
      <c r="F40" t="s">
        <v>3808</v>
      </c>
      <c r="G40">
        <v>2022</v>
      </c>
      <c r="H40" t="e" cm="1">
        <f t="array" ref="H40">INDEX(professionalization_strategies!G:G,MATCH(professionalization!$A40,professionalization_strategies!$A:$A,0),0)</f>
        <v>#N/A</v>
      </c>
    </row>
    <row r="41" spans="1:8">
      <c r="A41" t="s">
        <v>3811</v>
      </c>
      <c r="B41" t="s">
        <v>126</v>
      </c>
      <c r="C41" t="s">
        <v>126</v>
      </c>
      <c r="D41" t="s">
        <v>282</v>
      </c>
      <c r="E41" t="str" cm="1">
        <f t="array" ref="E41">INDEX(municipalities!B:B, MATCH(D41,municipalities!C:C,0),0)</f>
        <v>GM0737</v>
      </c>
      <c r="F41" t="s">
        <v>2858</v>
      </c>
      <c r="G41">
        <v>2014</v>
      </c>
      <c r="H41" cm="1">
        <f t="array" ref="H41">INDEX(professionalization_strategies!G:G,MATCH(professionalization!$A41,professionalization_strategies!$A:$A,0),0)</f>
        <v>2</v>
      </c>
    </row>
    <row r="42" spans="1:8">
      <c r="A42" t="s">
        <v>3813</v>
      </c>
      <c r="B42" t="s">
        <v>126</v>
      </c>
      <c r="C42" t="s">
        <v>126</v>
      </c>
      <c r="D42" t="s">
        <v>282</v>
      </c>
      <c r="E42" t="str" cm="1">
        <f t="array" ref="E42">INDEX(municipalities!B:B, MATCH(D42,municipalities!C:C,0),0)</f>
        <v>GM0737</v>
      </c>
      <c r="F42" t="s">
        <v>283</v>
      </c>
      <c r="G42">
        <v>2019</v>
      </c>
      <c r="H42" cm="1">
        <f t="array" ref="H42">INDEX(professionalization_strategies!G:G,MATCH(professionalization!$A42,professionalization_strategies!$A:$A,0),0)</f>
        <v>3</v>
      </c>
    </row>
    <row r="43" spans="1:8">
      <c r="A43" t="s">
        <v>3816</v>
      </c>
      <c r="B43" t="s">
        <v>126</v>
      </c>
      <c r="C43" t="s">
        <v>126</v>
      </c>
      <c r="D43" t="s">
        <v>282</v>
      </c>
      <c r="E43" t="str" cm="1">
        <f t="array" ref="E43">INDEX(municipalities!B:B, MATCH(D43,municipalities!C:C,0),0)</f>
        <v>GM0737</v>
      </c>
      <c r="F43" t="s">
        <v>3815</v>
      </c>
      <c r="G43">
        <v>2020</v>
      </c>
      <c r="H43" cm="1">
        <f t="array" ref="H43">INDEX(professionalization_strategies!G:G,MATCH(professionalization!$A43,professionalization_strategies!$A:$A,0),0)</f>
        <v>0</v>
      </c>
    </row>
    <row r="44" spans="1:8">
      <c r="A44" t="s">
        <v>3818</v>
      </c>
      <c r="B44" t="s">
        <v>126</v>
      </c>
      <c r="C44" t="s">
        <v>126</v>
      </c>
      <c r="D44" t="s">
        <v>238</v>
      </c>
      <c r="E44" t="str" cm="1">
        <f t="array" ref="E44">INDEX(municipalities!B:B, MATCH(D44,municipalities!C:C,0),0)</f>
        <v>GM0086</v>
      </c>
      <c r="F44" t="s">
        <v>2845</v>
      </c>
      <c r="G44">
        <v>2015</v>
      </c>
      <c r="H44" cm="1">
        <f t="array" ref="H44">INDEX(professionalization_strategies!G:G,MATCH(professionalization!$A44,professionalization_strategies!$A:$A,0),0)</f>
        <v>3</v>
      </c>
    </row>
    <row r="45" spans="1:8">
      <c r="A45" t="s">
        <v>3820</v>
      </c>
      <c r="B45" t="s">
        <v>126</v>
      </c>
      <c r="C45" t="s">
        <v>126</v>
      </c>
      <c r="D45" t="s">
        <v>238</v>
      </c>
      <c r="E45" t="str" cm="1">
        <f t="array" ref="E45">INDEX(municipalities!B:B, MATCH(D45,municipalities!C:C,0),0)</f>
        <v>GM0086</v>
      </c>
      <c r="F45" t="s">
        <v>239</v>
      </c>
      <c r="G45">
        <v>2020</v>
      </c>
      <c r="H45" cm="1">
        <f t="array" ref="H45">INDEX(professionalization_strategies!G:G,MATCH(professionalization!$A45,professionalization_strategies!$A:$A,0),0)</f>
        <v>2</v>
      </c>
    </row>
    <row r="46" spans="1:8">
      <c r="A46" t="s">
        <v>3822</v>
      </c>
      <c r="B46" t="s">
        <v>126</v>
      </c>
      <c r="C46" t="s">
        <v>126</v>
      </c>
      <c r="D46" t="s">
        <v>238</v>
      </c>
      <c r="E46" t="str" cm="1">
        <f t="array" ref="E46">INDEX(municipalities!B:B, MATCH(D46,municipalities!C:C,0),0)</f>
        <v>GM0086</v>
      </c>
      <c r="F46" t="s">
        <v>242</v>
      </c>
      <c r="G46">
        <v>2015</v>
      </c>
      <c r="H46" cm="1">
        <f t="array" ref="H46">INDEX(professionalization_strategies!G:G,MATCH(professionalization!$A46,professionalization_strategies!$A:$A,0),0)</f>
        <v>3</v>
      </c>
    </row>
    <row r="47" spans="1:8">
      <c r="A47" t="s">
        <v>3824</v>
      </c>
      <c r="B47" t="s">
        <v>126</v>
      </c>
      <c r="C47" t="s">
        <v>126</v>
      </c>
      <c r="D47" t="s">
        <v>245</v>
      </c>
      <c r="E47" t="str" cm="1">
        <f t="array" ref="E47">INDEX(municipalities!B:B, MATCH(D47,municipalities!C:C,0),0)</f>
        <v>GM0088</v>
      </c>
      <c r="F47" t="s">
        <v>245</v>
      </c>
      <c r="G47">
        <v>2014</v>
      </c>
      <c r="H47" cm="1">
        <f t="array" ref="H47">INDEX(professionalization_strategies!G:G,MATCH(professionalization!$A47,professionalization_strategies!$A:$A,0),0)</f>
        <v>3</v>
      </c>
    </row>
    <row r="48" spans="1:8">
      <c r="A48" t="s">
        <v>3826</v>
      </c>
      <c r="B48" t="s">
        <v>126</v>
      </c>
      <c r="C48" t="s">
        <v>126</v>
      </c>
      <c r="D48" t="s">
        <v>136</v>
      </c>
      <c r="E48" t="str" cm="1">
        <f t="array" ref="E48">INDEX(municipalities!B:B, MATCH(D48,municipalities!C:C,0),0)</f>
        <v>GM0060</v>
      </c>
      <c r="G48">
        <v>2009</v>
      </c>
      <c r="H48" t="e" cm="1">
        <f t="array" ref="H48">INDEX(professionalization_strategies!G:G,MATCH(professionalization!$A48,professionalization_strategies!$A:$A,0),0)</f>
        <v>#N/A</v>
      </c>
    </row>
    <row r="49" spans="1:8">
      <c r="A49" t="s">
        <v>3829</v>
      </c>
      <c r="B49" t="s">
        <v>126</v>
      </c>
      <c r="C49" t="s">
        <v>126</v>
      </c>
      <c r="D49" t="s">
        <v>207</v>
      </c>
      <c r="E49" t="str" cm="1">
        <f t="array" ref="E49">INDEX(municipalities!B:B, MATCH(D49,municipalities!C:C,0),0)</f>
        <v>GM1970</v>
      </c>
      <c r="F49" t="s">
        <v>3828</v>
      </c>
      <c r="G49">
        <v>2014</v>
      </c>
      <c r="H49" t="e" cm="1">
        <f t="array" ref="H49">INDEX(professionalization_strategies!G:G,MATCH(professionalization!$A49,professionalization_strategies!$A:$A,0),0)</f>
        <v>#N/A</v>
      </c>
    </row>
    <row r="50" spans="1:8">
      <c r="A50" t="s">
        <v>3831</v>
      </c>
      <c r="B50" t="s">
        <v>126</v>
      </c>
      <c r="C50" t="s">
        <v>126</v>
      </c>
      <c r="D50" t="s">
        <v>207</v>
      </c>
      <c r="E50" t="str" cm="1">
        <f t="array" ref="E50">INDEX(municipalities!B:B, MATCH(D50,municipalities!C:C,0),0)</f>
        <v>GM1970</v>
      </c>
      <c r="F50" t="s">
        <v>208</v>
      </c>
      <c r="G50">
        <v>2018</v>
      </c>
      <c r="H50" cm="1">
        <f t="array" ref="H50">INDEX(professionalization_strategies!G:G,MATCH(professionalization!$A50,professionalization_strategies!$A:$A,0),0)</f>
        <v>3</v>
      </c>
    </row>
    <row r="51" spans="1:8">
      <c r="A51" t="s">
        <v>3834</v>
      </c>
      <c r="B51" t="s">
        <v>126</v>
      </c>
      <c r="C51" t="s">
        <v>126</v>
      </c>
      <c r="D51" t="s">
        <v>207</v>
      </c>
      <c r="E51" t="str" cm="1">
        <f t="array" ref="E51">INDEX(municipalities!B:B, MATCH(D51,municipalities!C:C,0),0)</f>
        <v>GM1970</v>
      </c>
      <c r="F51" t="s">
        <v>3833</v>
      </c>
      <c r="G51">
        <v>2013</v>
      </c>
      <c r="H51" t="e" cm="1">
        <f t="array" ref="H51">INDEX(professionalization_strategies!G:G,MATCH(professionalization!$A51,professionalization_strategies!$A:$A,0),0)</f>
        <v>#N/A</v>
      </c>
    </row>
    <row r="52" spans="1:8">
      <c r="A52" t="s">
        <v>3836</v>
      </c>
      <c r="B52" t="s">
        <v>126</v>
      </c>
      <c r="C52" t="s">
        <v>126</v>
      </c>
      <c r="D52" t="s">
        <v>179</v>
      </c>
      <c r="E52" t="str" cm="1">
        <f t="array" ref="E52">INDEX(municipalities!B:B, MATCH(D52,municipalities!C:C,0),0)</f>
        <v>GM0080</v>
      </c>
      <c r="F52" t="s">
        <v>2842</v>
      </c>
      <c r="G52">
        <v>2016</v>
      </c>
      <c r="H52" cm="1">
        <f t="array" ref="H52">INDEX(professionalization_strategies!G:G,MATCH(professionalization!$A52,professionalization_strategies!$A:$A,0),0)</f>
        <v>2</v>
      </c>
    </row>
    <row r="53" spans="1:8">
      <c r="A53" t="s">
        <v>3839</v>
      </c>
      <c r="B53" t="s">
        <v>126</v>
      </c>
      <c r="C53" t="s">
        <v>126</v>
      </c>
      <c r="D53" t="s">
        <v>304</v>
      </c>
      <c r="E53" t="str" cm="1">
        <f t="array" ref="E53">INDEX(municipalities!B:B, MATCH(D53,municipalities!C:C,0),0)</f>
        <v>GM1949</v>
      </c>
      <c r="F53" t="s">
        <v>3838</v>
      </c>
      <c r="G53">
        <v>2014</v>
      </c>
      <c r="H53" t="e" cm="1">
        <f t="array" ref="H53">INDEX(professionalization_strategies!G:G,MATCH(professionalization!$A53,professionalization_strategies!$A:$A,0),0)</f>
        <v>#N/A</v>
      </c>
    </row>
    <row r="54" spans="1:8">
      <c r="A54" t="s">
        <v>3841</v>
      </c>
      <c r="B54" t="s">
        <v>126</v>
      </c>
      <c r="C54" t="s">
        <v>126</v>
      </c>
      <c r="D54" t="s">
        <v>207</v>
      </c>
      <c r="E54" t="str" cm="1">
        <f t="array" ref="E54">INDEX(municipalities!B:B, MATCH(D54,municipalities!C:C,0),0)</f>
        <v>GM1970</v>
      </c>
      <c r="F54" t="s">
        <v>214</v>
      </c>
      <c r="G54">
        <v>2015</v>
      </c>
      <c r="H54" cm="1">
        <f t="array" ref="H54">INDEX(professionalization_strategies!G:G,MATCH(professionalization!$A54,professionalization_strategies!$A:$A,0),0)</f>
        <v>3</v>
      </c>
    </row>
    <row r="55" spans="1:8">
      <c r="A55" t="s">
        <v>3844</v>
      </c>
      <c r="B55" t="s">
        <v>126</v>
      </c>
      <c r="C55" t="s">
        <v>126</v>
      </c>
      <c r="D55" t="s">
        <v>282</v>
      </c>
      <c r="E55" t="str" cm="1">
        <f t="array" ref="E55">INDEX(municipalities!B:B, MATCH(D55,municipalities!C:C,0),0)</f>
        <v>GM0737</v>
      </c>
      <c r="F55" t="s">
        <v>3843</v>
      </c>
      <c r="G55">
        <v>2014</v>
      </c>
      <c r="H55" cm="1">
        <f t="array" ref="H55">INDEX(professionalization_strategies!G:G,MATCH(professionalization!$A55,professionalization_strategies!$A:$A,0),0)</f>
        <v>3</v>
      </c>
    </row>
    <row r="56" spans="1:8">
      <c r="A56" t="s">
        <v>3847</v>
      </c>
      <c r="B56" t="s">
        <v>126</v>
      </c>
      <c r="C56" t="s">
        <v>126</v>
      </c>
      <c r="D56" t="s">
        <v>179</v>
      </c>
      <c r="E56" t="str" cm="1">
        <f t="array" ref="E56">INDEX(municipalities!B:B, MATCH(D56,municipalities!C:C,0),0)</f>
        <v>GM0080</v>
      </c>
      <c r="F56" t="s">
        <v>3846</v>
      </c>
      <c r="G56">
        <v>2019</v>
      </c>
      <c r="H56" cm="1">
        <f t="array" ref="H56">INDEX(professionalization_strategies!G:G,MATCH(professionalization!$A56,professionalization_strategies!$A:$A,0),0)</f>
        <v>2</v>
      </c>
    </row>
    <row r="57" spans="1:8">
      <c r="A57" t="s">
        <v>3849</v>
      </c>
      <c r="B57" t="s">
        <v>126</v>
      </c>
      <c r="C57" t="s">
        <v>126</v>
      </c>
      <c r="D57" t="s">
        <v>304</v>
      </c>
      <c r="E57" t="str" cm="1">
        <f t="array" ref="E57">INDEX(municipalities!B:B, MATCH(D57,municipalities!C:C,0),0)</f>
        <v>GM1949</v>
      </c>
      <c r="F57" t="s">
        <v>321</v>
      </c>
      <c r="G57">
        <v>2016</v>
      </c>
      <c r="H57" cm="1">
        <f t="array" ref="H57">INDEX(professionalization_strategies!G:G,MATCH(professionalization!$A57,professionalization_strategies!$A:$A,0),0)</f>
        <v>1</v>
      </c>
    </row>
    <row r="58" spans="1:8">
      <c r="A58" t="s">
        <v>3851</v>
      </c>
      <c r="B58" t="s">
        <v>126</v>
      </c>
      <c r="C58" t="s">
        <v>126</v>
      </c>
      <c r="D58" t="s">
        <v>304</v>
      </c>
      <c r="E58" t="str" cm="1">
        <f t="array" ref="E58">INDEX(municipalities!B:B, MATCH(D58,municipalities!C:C,0),0)</f>
        <v>GM1949</v>
      </c>
      <c r="F58" t="s">
        <v>330</v>
      </c>
      <c r="G58">
        <v>2014</v>
      </c>
      <c r="H58" cm="1">
        <f t="array" ref="H58">INDEX(professionalization_strategies!G:G,MATCH(professionalization!$A58,professionalization_strategies!$A:$A,0),0)</f>
        <v>2</v>
      </c>
    </row>
    <row r="59" spans="1:8">
      <c r="A59" t="s">
        <v>3854</v>
      </c>
      <c r="B59" t="s">
        <v>126</v>
      </c>
      <c r="C59" t="s">
        <v>126</v>
      </c>
      <c r="D59" t="s">
        <v>304</v>
      </c>
      <c r="E59" t="str" cm="1">
        <f t="array" ref="E59">INDEX(municipalities!B:B, MATCH(D59,municipalities!C:C,0),0)</f>
        <v>GM1949</v>
      </c>
      <c r="F59" t="s">
        <v>3853</v>
      </c>
      <c r="G59">
        <v>2022</v>
      </c>
      <c r="H59" t="e" cm="1">
        <f t="array" ref="H59">INDEX(professionalization_strategies!G:G,MATCH(professionalization!$A59,professionalization_strategies!$A:$A,0),0)</f>
        <v>#N/A</v>
      </c>
    </row>
    <row r="60" spans="1:8">
      <c r="A60" t="s">
        <v>3857</v>
      </c>
      <c r="B60" t="s">
        <v>126</v>
      </c>
      <c r="C60" t="s">
        <v>126</v>
      </c>
      <c r="D60" t="s">
        <v>304</v>
      </c>
      <c r="E60" t="str" cm="1">
        <f t="array" ref="E60">INDEX(municipalities!B:B, MATCH(D60,municipalities!C:C,0),0)</f>
        <v>GM1949</v>
      </c>
      <c r="F60" t="s">
        <v>3856</v>
      </c>
      <c r="G60">
        <v>2015</v>
      </c>
      <c r="H60" cm="1">
        <f t="array" ref="H60">INDEX(professionalization_strategies!G:G,MATCH(professionalization!$A60,professionalization_strategies!$A:$A,0),0)</f>
        <v>2</v>
      </c>
    </row>
    <row r="61" spans="1:8">
      <c r="A61" t="s">
        <v>3859</v>
      </c>
      <c r="B61" t="s">
        <v>126</v>
      </c>
      <c r="C61" t="s">
        <v>126</v>
      </c>
      <c r="D61" t="s">
        <v>304</v>
      </c>
      <c r="E61" t="str" cm="1">
        <f t="array" ref="E61">INDEX(municipalities!B:B, MATCH(D61,municipalities!C:C,0),0)</f>
        <v>GM1949</v>
      </c>
      <c r="F61" t="s">
        <v>318</v>
      </c>
      <c r="G61">
        <v>2015</v>
      </c>
      <c r="H61" t="e" cm="1">
        <f t="array" ref="H61">INDEX(professionalization_strategies!G:G,MATCH(professionalization!$A61,professionalization_strategies!$A:$A,0),0)</f>
        <v>#N/A</v>
      </c>
    </row>
    <row r="62" spans="1:8">
      <c r="A62" t="s">
        <v>3862</v>
      </c>
      <c r="B62" t="s">
        <v>126</v>
      </c>
      <c r="C62" t="s">
        <v>126</v>
      </c>
      <c r="D62" t="s">
        <v>179</v>
      </c>
      <c r="E62" t="str" cm="1">
        <f t="array" ref="E62">INDEX(municipalities!B:B, MATCH(D62,municipalities!C:C,0),0)</f>
        <v>GM0080</v>
      </c>
      <c r="F62" t="s">
        <v>3861</v>
      </c>
      <c r="G62">
        <v>2018</v>
      </c>
      <c r="H62" cm="1">
        <f t="array" ref="H62">INDEX(professionalization_strategies!G:G,MATCH(professionalization!$A62,professionalization_strategies!$A:$A,0),0)</f>
        <v>2</v>
      </c>
    </row>
    <row r="63" spans="1:8">
      <c r="A63" t="s">
        <v>3865</v>
      </c>
      <c r="B63" t="s">
        <v>126</v>
      </c>
      <c r="C63" t="s">
        <v>126</v>
      </c>
      <c r="D63" t="s">
        <v>179</v>
      </c>
      <c r="E63" t="str" cm="1">
        <f t="array" ref="E63">INDEX(municipalities!B:B, MATCH(D63,municipalities!C:C,0),0)</f>
        <v>GM0080</v>
      </c>
      <c r="F63" t="s">
        <v>3864</v>
      </c>
      <c r="G63">
        <v>2016</v>
      </c>
      <c r="H63" t="e" cm="1">
        <f t="array" ref="H63">INDEX(professionalization_strategies!G:G,MATCH(professionalization!$A63,professionalization_strategies!$A:$A,0),0)</f>
        <v>#N/A</v>
      </c>
    </row>
    <row r="64" spans="1:8">
      <c r="A64" t="s">
        <v>3867</v>
      </c>
      <c r="B64" t="s">
        <v>126</v>
      </c>
      <c r="C64" t="s">
        <v>126</v>
      </c>
      <c r="D64" t="s">
        <v>179</v>
      </c>
      <c r="E64" t="str" cm="1">
        <f t="array" ref="E64">INDEX(municipalities!B:B, MATCH(D64,municipalities!C:C,0),0)</f>
        <v>GM0080</v>
      </c>
      <c r="F64" t="s">
        <v>182</v>
      </c>
      <c r="G64">
        <v>2018</v>
      </c>
      <c r="H64" cm="1">
        <f t="array" ref="H64">INDEX(professionalization_strategies!G:G,MATCH(professionalization!$A64,professionalization_strategies!$A:$A,0),0)</f>
        <v>3</v>
      </c>
    </row>
    <row r="65" spans="1:8">
      <c r="A65" t="s">
        <v>3870</v>
      </c>
      <c r="B65" t="s">
        <v>126</v>
      </c>
      <c r="C65" t="s">
        <v>126</v>
      </c>
      <c r="D65" t="s">
        <v>249</v>
      </c>
      <c r="E65" t="str" cm="1">
        <f t="array" ref="E65">INDEX(municipalities!B:B, MATCH(D65,municipalities!C:C,0),0)</f>
        <v>GM1900</v>
      </c>
      <c r="F65" t="s">
        <v>3869</v>
      </c>
      <c r="G65">
        <v>2014</v>
      </c>
      <c r="H65" cm="1">
        <f t="array" ref="H65">INDEX(professionalization_strategies!G:G,MATCH(professionalization!$A65,professionalization_strategies!$A:$A,0),0)</f>
        <v>2</v>
      </c>
    </row>
    <row r="66" spans="1:8">
      <c r="A66" t="s">
        <v>3873</v>
      </c>
      <c r="B66" t="s">
        <v>126</v>
      </c>
      <c r="C66" t="s">
        <v>126</v>
      </c>
      <c r="D66" t="s">
        <v>179</v>
      </c>
      <c r="E66" t="str" cm="1">
        <f t="array" ref="E66">INDEX(municipalities!B:B, MATCH(D66,municipalities!C:C,0),0)</f>
        <v>GM0080</v>
      </c>
      <c r="F66" t="s">
        <v>3872</v>
      </c>
      <c r="G66">
        <v>2019</v>
      </c>
      <c r="H66" cm="1">
        <f t="array" ref="H66">INDEX(professionalization_strategies!G:G,MATCH(professionalization!$A66,professionalization_strategies!$A:$A,0),0)</f>
        <v>2</v>
      </c>
    </row>
    <row r="67" spans="1:8">
      <c r="A67" t="s">
        <v>3875</v>
      </c>
      <c r="B67" t="s">
        <v>126</v>
      </c>
      <c r="C67" t="s">
        <v>126</v>
      </c>
      <c r="D67" t="s">
        <v>179</v>
      </c>
      <c r="E67" t="str" cm="1">
        <f t="array" ref="E67">INDEX(municipalities!B:B, MATCH(D67,municipalities!C:C,0),0)</f>
        <v>GM0080</v>
      </c>
      <c r="F67" t="s">
        <v>3666</v>
      </c>
      <c r="G67">
        <v>1992</v>
      </c>
      <c r="H67" t="e" cm="1">
        <f t="array" ref="H67">INDEX(professionalization_strategies!G:G,MATCH(professionalization!$A67,professionalization_strategies!$A:$A,0),0)</f>
        <v>#N/A</v>
      </c>
    </row>
    <row r="68" spans="1:8">
      <c r="A68" t="s">
        <v>3877</v>
      </c>
      <c r="B68" t="s">
        <v>126</v>
      </c>
      <c r="C68" t="s">
        <v>126</v>
      </c>
      <c r="D68" t="s">
        <v>179</v>
      </c>
      <c r="E68" t="str" cm="1">
        <f t="array" ref="E68">INDEX(municipalities!B:B, MATCH(D68,municipalities!C:C,0),0)</f>
        <v>GM0080</v>
      </c>
      <c r="F68" t="s">
        <v>186</v>
      </c>
      <c r="G68">
        <v>2017</v>
      </c>
      <c r="H68" t="e" cm="1">
        <f t="array" ref="H68">INDEX(professionalization_strategies!G:G,MATCH(professionalization!$A68,professionalization_strategies!$A:$A,0),0)</f>
        <v>#N/A</v>
      </c>
    </row>
    <row r="69" spans="1:8">
      <c r="A69" t="s">
        <v>3879</v>
      </c>
      <c r="B69" t="s">
        <v>126</v>
      </c>
      <c r="C69" t="s">
        <v>126</v>
      </c>
      <c r="D69" t="s">
        <v>179</v>
      </c>
      <c r="E69" t="str" cm="1">
        <f t="array" ref="E69">INDEX(municipalities!B:B, MATCH(D69,municipalities!C:C,0),0)</f>
        <v>GM0080</v>
      </c>
      <c r="G69">
        <v>2019</v>
      </c>
      <c r="H69" cm="1">
        <f t="array" ref="H69">INDEX(professionalization_strategies!G:G,MATCH(professionalization!$A69,professionalization_strategies!$A:$A,0),0)</f>
        <v>2</v>
      </c>
    </row>
    <row r="70" spans="1:8">
      <c r="A70" t="s">
        <v>3881</v>
      </c>
      <c r="B70" t="s">
        <v>126</v>
      </c>
      <c r="C70" t="s">
        <v>126</v>
      </c>
      <c r="D70" t="s">
        <v>179</v>
      </c>
      <c r="E70" t="str" cm="1">
        <f t="array" ref="E70">INDEX(municipalities!B:B, MATCH(D70,municipalities!C:C,0),0)</f>
        <v>GM0080</v>
      </c>
      <c r="F70" t="s">
        <v>179</v>
      </c>
      <c r="G70">
        <v>2014</v>
      </c>
      <c r="H70" cm="1">
        <f t="array" ref="H70">INDEX(professionalization_strategies!G:G,MATCH(professionalization!$A70,professionalization_strategies!$A:$A,0),0)</f>
        <v>2</v>
      </c>
    </row>
    <row r="71" spans="1:8">
      <c r="A71" t="s">
        <v>3885</v>
      </c>
      <c r="B71" t="s">
        <v>126</v>
      </c>
      <c r="C71" t="s">
        <v>126</v>
      </c>
      <c r="D71" t="s">
        <v>3883</v>
      </c>
      <c r="E71" t="str" cm="1">
        <f t="array" ref="E71">INDEX(municipalities!B:B, MATCH(D71,municipalities!C:C,0),0)</f>
        <v>GM0090</v>
      </c>
      <c r="F71" t="s">
        <v>3884</v>
      </c>
      <c r="G71">
        <v>1986</v>
      </c>
      <c r="H71" t="e" cm="1">
        <f t="array" ref="H71">INDEX(professionalization_strategies!G:G,MATCH(professionalization!$A71,professionalization_strategies!$A:$A,0),0)</f>
        <v>#N/A</v>
      </c>
    </row>
    <row r="72" spans="1:8">
      <c r="A72" t="s">
        <v>3887</v>
      </c>
      <c r="B72" t="s">
        <v>126</v>
      </c>
      <c r="C72" t="s">
        <v>126</v>
      </c>
      <c r="D72" t="s">
        <v>298</v>
      </c>
      <c r="E72" t="str" cm="1">
        <f t="array" ref="E72">INDEX(municipalities!B:B, MATCH(D72,municipalities!C:C,0),0)</f>
        <v>GM0096</v>
      </c>
      <c r="G72">
        <v>2019</v>
      </c>
      <c r="H72" t="e" cm="1">
        <f t="array" ref="H72">INDEX(professionalization_strategies!G:G,MATCH(professionalization!$A72,professionalization_strategies!$A:$A,0),0)</f>
        <v>#N/A</v>
      </c>
    </row>
    <row r="73" spans="1:8">
      <c r="A73" t="s">
        <v>3890</v>
      </c>
      <c r="B73" t="s">
        <v>126</v>
      </c>
      <c r="C73" t="s">
        <v>126</v>
      </c>
      <c r="D73" t="s">
        <v>298</v>
      </c>
      <c r="E73" t="str" cm="1">
        <f t="array" ref="E73">INDEX(municipalities!B:B, MATCH(D73,municipalities!C:C,0),0)</f>
        <v>GM0096</v>
      </c>
      <c r="F73" t="s">
        <v>3889</v>
      </c>
      <c r="G73">
        <v>2013</v>
      </c>
      <c r="H73" cm="1">
        <f t="array" ref="H73">INDEX(professionalization_strategies!G:G,MATCH(professionalization!$A73,professionalization_strategies!$A:$A,0),0)</f>
        <v>2</v>
      </c>
    </row>
    <row r="74" spans="1:8">
      <c r="A74" t="s">
        <v>3892</v>
      </c>
      <c r="B74" t="s">
        <v>126</v>
      </c>
      <c r="C74" t="s">
        <v>126</v>
      </c>
      <c r="D74" t="s">
        <v>276</v>
      </c>
      <c r="E74" t="str" cm="1">
        <f t="array" ref="E74">INDEX(municipalities!B:B, MATCH(D74,municipalities!C:C,0),0)</f>
        <v>GM0093</v>
      </c>
      <c r="G74">
        <v>2015</v>
      </c>
      <c r="H74" cm="1">
        <f t="array" ref="H74">INDEX(professionalization_strategies!G:G,MATCH(professionalization!$A74,professionalization_strategies!$A:$A,0),0)</f>
        <v>3</v>
      </c>
    </row>
    <row r="75" spans="1:8">
      <c r="A75" t="s">
        <v>3894</v>
      </c>
      <c r="B75" t="s">
        <v>126</v>
      </c>
      <c r="C75" t="s">
        <v>126</v>
      </c>
      <c r="D75" t="s">
        <v>304</v>
      </c>
      <c r="E75" t="str" cm="1">
        <f t="array" ref="E75">INDEX(municipalities!B:B, MATCH(D75,municipalities!C:C,0),0)</f>
        <v>GM1949</v>
      </c>
      <c r="F75" t="s">
        <v>333</v>
      </c>
      <c r="G75">
        <v>2016</v>
      </c>
      <c r="H75" cm="1">
        <f t="array" ref="H75">INDEX(professionalization_strategies!G:G,MATCH(professionalization!$A75,professionalization_strategies!$A:$A,0),0)</f>
        <v>3</v>
      </c>
    </row>
    <row r="76" spans="1:8">
      <c r="A76" t="s">
        <v>3897</v>
      </c>
      <c r="B76" t="s">
        <v>126</v>
      </c>
      <c r="C76" t="s">
        <v>126</v>
      </c>
      <c r="D76" t="s">
        <v>304</v>
      </c>
      <c r="E76" t="str" cm="1">
        <f t="array" ref="E76">INDEX(municipalities!B:B, MATCH(D76,municipalities!C:C,0),0)</f>
        <v>GM1949</v>
      </c>
      <c r="F76" t="s">
        <v>3896</v>
      </c>
      <c r="G76">
        <v>2018</v>
      </c>
      <c r="H76" cm="1">
        <f t="array" ref="H76">INDEX(professionalization_strategies!G:G,MATCH(professionalization!$A76,professionalization_strategies!$A:$A,0),0)</f>
        <v>0</v>
      </c>
    </row>
    <row r="77" spans="1:8">
      <c r="A77" t="s">
        <v>3899</v>
      </c>
      <c r="B77" t="s">
        <v>126</v>
      </c>
      <c r="C77" t="s">
        <v>126</v>
      </c>
      <c r="D77" t="s">
        <v>304</v>
      </c>
      <c r="E77" t="str" cm="1">
        <f t="array" ref="E77">INDEX(municipalities!B:B, MATCH(D77,municipalities!C:C,0),0)</f>
        <v>GM1949</v>
      </c>
      <c r="F77" t="s">
        <v>325</v>
      </c>
      <c r="G77">
        <v>2015</v>
      </c>
      <c r="H77" cm="1">
        <f t="array" ref="H77">INDEX(professionalization_strategies!G:G,MATCH(professionalization!$A77,professionalization_strategies!$A:$A,0),0)</f>
        <v>3</v>
      </c>
    </row>
    <row r="78" spans="1:8">
      <c r="A78" t="s">
        <v>3901</v>
      </c>
      <c r="B78" t="s">
        <v>126</v>
      </c>
      <c r="C78" t="s">
        <v>126</v>
      </c>
      <c r="D78" t="s">
        <v>179</v>
      </c>
      <c r="E78" t="str" cm="1">
        <f t="array" ref="E78">INDEX(municipalities!B:B, MATCH(D78,municipalities!C:C,0),0)</f>
        <v>GM0080</v>
      </c>
      <c r="F78" t="s">
        <v>197</v>
      </c>
      <c r="G78">
        <v>2015</v>
      </c>
      <c r="H78" cm="1">
        <f t="array" ref="H78">INDEX(professionalization_strategies!G:G,MATCH(professionalization!$A78,professionalization_strategies!$A:$A,0),0)</f>
        <v>3</v>
      </c>
    </row>
    <row r="79" spans="1:8">
      <c r="A79" t="s">
        <v>3903</v>
      </c>
      <c r="B79" t="s">
        <v>126</v>
      </c>
      <c r="C79" t="s">
        <v>126</v>
      </c>
      <c r="D79" t="s">
        <v>304</v>
      </c>
      <c r="E79" t="str" cm="1">
        <f t="array" ref="E79">INDEX(municipalities!B:B, MATCH(D79,municipalities!C:C,0),0)</f>
        <v>GM1949</v>
      </c>
      <c r="F79" t="s">
        <v>3673</v>
      </c>
      <c r="G79">
        <v>2019</v>
      </c>
      <c r="H79" cm="1">
        <f t="array" ref="H79">INDEX(professionalization_strategies!G:G,MATCH(professionalization!$A79,professionalization_strategies!$A:$A,0),0)</f>
        <v>2</v>
      </c>
    </row>
    <row r="80" spans="1:8">
      <c r="A80" t="s">
        <v>3905</v>
      </c>
      <c r="B80" t="s">
        <v>126</v>
      </c>
      <c r="C80" t="s">
        <v>126</v>
      </c>
      <c r="D80" t="s">
        <v>249</v>
      </c>
      <c r="E80" t="str" cm="1">
        <f t="array" ref="E80">INDEX(municipalities!B:B, MATCH(D80,municipalities!C:C,0),0)</f>
        <v>GM1900</v>
      </c>
      <c r="F80" t="s">
        <v>259</v>
      </c>
      <c r="G80">
        <v>2017</v>
      </c>
      <c r="H80" cm="1">
        <f t="array" ref="H80">INDEX(professionalization_strategies!G:G,MATCH(professionalization!$A80,professionalization_strategies!$A:$A,0),0)</f>
        <v>1</v>
      </c>
    </row>
    <row r="81" spans="1:8">
      <c r="A81" t="s">
        <v>3908</v>
      </c>
      <c r="B81" t="s">
        <v>126</v>
      </c>
      <c r="C81" t="s">
        <v>126</v>
      </c>
      <c r="D81" t="s">
        <v>249</v>
      </c>
      <c r="E81" t="str" cm="1">
        <f t="array" ref="E81">INDEX(municipalities!B:B, MATCH(D81,municipalities!C:C,0),0)</f>
        <v>GM1900</v>
      </c>
      <c r="F81" t="s">
        <v>3907</v>
      </c>
      <c r="G81">
        <v>2014</v>
      </c>
      <c r="H81" t="e" cm="1">
        <f t="array" ref="H81">INDEX(professionalization_strategies!G:G,MATCH(professionalization!$A81,professionalization_strategies!$A:$A,0),0)</f>
        <v>#N/A</v>
      </c>
    </row>
    <row r="82" spans="1:8">
      <c r="A82" t="s">
        <v>266</v>
      </c>
      <c r="B82" t="s">
        <v>126</v>
      </c>
      <c r="C82" t="s">
        <v>126</v>
      </c>
      <c r="D82" t="s">
        <v>249</v>
      </c>
      <c r="E82" t="str" cm="1">
        <f t="array" ref="E82">INDEX(municipalities!B:B, MATCH(D82,municipalities!C:C,0),0)</f>
        <v>GM1900</v>
      </c>
      <c r="F82" t="s">
        <v>3910</v>
      </c>
      <c r="G82">
        <v>2014</v>
      </c>
      <c r="H82" cm="1">
        <f t="array" ref="H82">INDEX(professionalization_strategies!G:G,MATCH(professionalization!$A82,professionalization_strategies!$A:$A,0),0)</f>
        <v>3</v>
      </c>
    </row>
    <row r="83" spans="1:8">
      <c r="A83" t="s">
        <v>3913</v>
      </c>
      <c r="B83" t="s">
        <v>126</v>
      </c>
      <c r="C83" t="s">
        <v>126</v>
      </c>
      <c r="D83" t="s">
        <v>249</v>
      </c>
      <c r="E83" t="str" cm="1">
        <f t="array" ref="E83">INDEX(municipalities!B:B, MATCH(D83,municipalities!C:C,0),0)</f>
        <v>GM1900</v>
      </c>
      <c r="F83" t="s">
        <v>3912</v>
      </c>
      <c r="G83">
        <v>2014</v>
      </c>
      <c r="H83" cm="1">
        <f t="array" ref="H83">INDEX(professionalization_strategies!G:G,MATCH(professionalization!$A83,professionalization_strategies!$A:$A,0),0)</f>
        <v>3</v>
      </c>
    </row>
    <row r="84" spans="1:8">
      <c r="A84" t="s">
        <v>3916</v>
      </c>
      <c r="B84" t="s">
        <v>126</v>
      </c>
      <c r="C84" t="s">
        <v>126</v>
      </c>
      <c r="D84" t="s">
        <v>249</v>
      </c>
      <c r="E84" t="str" cm="1">
        <f t="array" ref="E84">INDEX(municipalities!B:B, MATCH(D84,municipalities!C:C,0),0)</f>
        <v>GM1900</v>
      </c>
      <c r="F84" t="s">
        <v>3915</v>
      </c>
      <c r="G84">
        <v>2015</v>
      </c>
      <c r="H84" cm="1">
        <f t="array" ref="H84">INDEX(professionalization_strategies!G:G,MATCH(professionalization!$A84,professionalization_strategies!$A:$A,0),0)</f>
        <v>3</v>
      </c>
    </row>
    <row r="85" spans="1:8">
      <c r="A85" t="s">
        <v>3919</v>
      </c>
      <c r="B85" t="s">
        <v>126</v>
      </c>
      <c r="C85" t="s">
        <v>126</v>
      </c>
      <c r="D85" t="s">
        <v>249</v>
      </c>
      <c r="E85" t="str" cm="1">
        <f t="array" ref="E85">INDEX(municipalities!B:B, MATCH(D85,municipalities!C:C,0),0)</f>
        <v>GM1900</v>
      </c>
      <c r="F85" t="s">
        <v>3918</v>
      </c>
      <c r="G85">
        <v>2013</v>
      </c>
      <c r="H85" cm="1">
        <f t="array" ref="H85">INDEX(professionalization_strategies!G:G,MATCH(professionalization!$A85,professionalization_strategies!$A:$A,0),0)</f>
        <v>2</v>
      </c>
    </row>
    <row r="86" spans="1:8">
      <c r="A86" t="s">
        <v>3921</v>
      </c>
      <c r="B86" t="s">
        <v>126</v>
      </c>
      <c r="C86" t="s">
        <v>126</v>
      </c>
      <c r="D86" t="s">
        <v>249</v>
      </c>
      <c r="E86" t="str" cm="1">
        <f t="array" ref="E86">INDEX(municipalities!B:B, MATCH(D86,municipalities!C:C,0),0)</f>
        <v>GM1900</v>
      </c>
      <c r="F86" t="s">
        <v>250</v>
      </c>
      <c r="G86">
        <v>2015</v>
      </c>
      <c r="H86" t="e" cm="1">
        <f t="array" ref="H86">INDEX(professionalization_strategies!G:G,MATCH(professionalization!$A86,professionalization_strategies!$A:$A,0),0)</f>
        <v>#N/A</v>
      </c>
    </row>
    <row r="87" spans="1:8">
      <c r="A87" t="s">
        <v>3923</v>
      </c>
      <c r="B87" t="s">
        <v>126</v>
      </c>
      <c r="C87" t="s">
        <v>126</v>
      </c>
      <c r="D87" t="s">
        <v>249</v>
      </c>
      <c r="E87" t="str" cm="1">
        <f t="array" ref="E87">INDEX(municipalities!B:B, MATCH(D87,municipalities!C:C,0),0)</f>
        <v>GM1900</v>
      </c>
      <c r="F87" t="s">
        <v>2849</v>
      </c>
      <c r="G87">
        <v>2016</v>
      </c>
      <c r="H87" cm="1">
        <f t="array" ref="H87">INDEX(professionalization_strategies!G:G,MATCH(professionalization!$A87,professionalization_strategies!$A:$A,0),0)</f>
        <v>1</v>
      </c>
    </row>
    <row r="88" spans="1:8">
      <c r="A88" t="s">
        <v>3925</v>
      </c>
      <c r="B88" t="s">
        <v>126</v>
      </c>
      <c r="C88" t="s">
        <v>126</v>
      </c>
      <c r="D88" t="s">
        <v>249</v>
      </c>
      <c r="E88" t="str" cm="1">
        <f t="array" ref="E88">INDEX(municipalities!B:B, MATCH(D88,municipalities!C:C,0),0)</f>
        <v>GM1900</v>
      </c>
      <c r="F88" t="s">
        <v>2485</v>
      </c>
      <c r="G88">
        <v>2020</v>
      </c>
      <c r="H88" cm="1">
        <f t="array" ref="H88">INDEX(professionalization_strategies!G:G,MATCH(professionalization!$A88,professionalization_strategies!$A:$A,0),0)</f>
        <v>2</v>
      </c>
    </row>
    <row r="89" spans="1:8">
      <c r="A89" t="s">
        <v>3927</v>
      </c>
      <c r="B89" t="s">
        <v>126</v>
      </c>
      <c r="C89" t="s">
        <v>126</v>
      </c>
      <c r="D89" t="s">
        <v>249</v>
      </c>
      <c r="E89" t="str" cm="1">
        <f t="array" ref="E89">INDEX(municipalities!B:B, MATCH(D89,municipalities!C:C,0),0)</f>
        <v>GM1900</v>
      </c>
      <c r="F89" t="s">
        <v>256</v>
      </c>
      <c r="G89">
        <v>2014</v>
      </c>
      <c r="H89" cm="1">
        <f t="array" ref="H89">INDEX(professionalization_strategies!G:G,MATCH(professionalization!$A89,professionalization_strategies!$A:$A,0),0)</f>
        <v>3</v>
      </c>
    </row>
    <row r="90" spans="1:8">
      <c r="A90" t="s">
        <v>3930</v>
      </c>
      <c r="B90" t="s">
        <v>126</v>
      </c>
      <c r="C90" t="s">
        <v>126</v>
      </c>
      <c r="D90" t="s">
        <v>147</v>
      </c>
      <c r="E90" t="str" cm="1">
        <f t="array" ref="E90">INDEX(municipalities!B:B, MATCH(D90,municipalities!C:C,0),0)</f>
        <v>GM1940</v>
      </c>
      <c r="F90" t="s">
        <v>3929</v>
      </c>
      <c r="G90">
        <v>2014</v>
      </c>
      <c r="H90" cm="1">
        <f t="array" ref="H90">INDEX(professionalization_strategies!G:G,MATCH(professionalization!$A90,professionalization_strategies!$A:$A,0),0)</f>
        <v>3</v>
      </c>
    </row>
    <row r="91" spans="1:8">
      <c r="A91" t="s">
        <v>3933</v>
      </c>
      <c r="B91" t="s">
        <v>126</v>
      </c>
      <c r="C91" t="s">
        <v>126</v>
      </c>
      <c r="D91" t="s">
        <v>147</v>
      </c>
      <c r="E91" t="str" cm="1">
        <f t="array" ref="E91">INDEX(municipalities!B:B, MATCH(D91,municipalities!C:C,0),0)</f>
        <v>GM1940</v>
      </c>
      <c r="F91" t="s">
        <v>3932</v>
      </c>
      <c r="G91">
        <v>2020</v>
      </c>
      <c r="H91" cm="1">
        <f t="array" ref="H91">INDEX(professionalization_strategies!G:G,MATCH(professionalization!$A91,professionalization_strategies!$A:$A,0),0)</f>
        <v>0</v>
      </c>
    </row>
    <row r="92" spans="1:8">
      <c r="A92" t="s">
        <v>3935</v>
      </c>
      <c r="B92" t="s">
        <v>126</v>
      </c>
      <c r="C92" t="s">
        <v>126</v>
      </c>
      <c r="D92" t="s">
        <v>249</v>
      </c>
      <c r="E92" t="str" cm="1">
        <f t="array" ref="E92">INDEX(municipalities!B:B, MATCH(D92,municipalities!C:C,0),0)</f>
        <v>GM1900</v>
      </c>
      <c r="F92" t="s">
        <v>253</v>
      </c>
      <c r="G92">
        <v>2014</v>
      </c>
      <c r="H92" cm="1">
        <f t="array" ref="H92">INDEX(professionalization_strategies!G:G,MATCH(professionalization!$A92,professionalization_strategies!$A:$A,0),0)</f>
        <v>3</v>
      </c>
    </row>
    <row r="93" spans="1:8">
      <c r="A93" t="s">
        <v>3938</v>
      </c>
      <c r="B93" t="s">
        <v>126</v>
      </c>
      <c r="C93" t="s">
        <v>126</v>
      </c>
      <c r="D93" t="s">
        <v>147</v>
      </c>
      <c r="E93" t="str" cm="1">
        <f t="array" ref="E93">INDEX(municipalities!B:B, MATCH(D93,municipalities!C:C,0),0)</f>
        <v>GM1940</v>
      </c>
      <c r="F93" t="s">
        <v>3937</v>
      </c>
      <c r="G93">
        <v>2016</v>
      </c>
      <c r="H93" t="e" cm="1">
        <f t="array" ref="H93">INDEX(professionalization_strategies!G:G,MATCH(professionalization!$A93,professionalization_strategies!$A:$A,0),0)</f>
        <v>#N/A</v>
      </c>
    </row>
    <row r="94" spans="1:8">
      <c r="A94" t="s">
        <v>3940</v>
      </c>
      <c r="B94" t="s">
        <v>126</v>
      </c>
      <c r="C94" t="s">
        <v>126</v>
      </c>
      <c r="D94" t="s">
        <v>147</v>
      </c>
      <c r="E94" t="str" cm="1">
        <f t="array" ref="E94">INDEX(municipalities!B:B, MATCH(D94,municipalities!C:C,0),0)</f>
        <v>GM1940</v>
      </c>
      <c r="F94" t="s">
        <v>157</v>
      </c>
      <c r="G94">
        <v>2020</v>
      </c>
      <c r="H94" cm="1">
        <f t="array" ref="H94">INDEX(professionalization_strategies!G:G,MATCH(professionalization!$A94,professionalization_strategies!$A:$A,0),0)</f>
        <v>2</v>
      </c>
    </row>
    <row r="95" spans="1:8">
      <c r="A95" t="s">
        <v>3943</v>
      </c>
      <c r="B95" t="s">
        <v>126</v>
      </c>
      <c r="C95" t="s">
        <v>126</v>
      </c>
      <c r="D95" t="s">
        <v>147</v>
      </c>
      <c r="E95" t="str" cm="1">
        <f t="array" ref="E95">INDEX(municipalities!B:B, MATCH(D95,municipalities!C:C,0),0)</f>
        <v>GM1940</v>
      </c>
      <c r="F95" t="s">
        <v>3942</v>
      </c>
      <c r="G95">
        <v>2013</v>
      </c>
      <c r="H95" cm="1">
        <f t="array" ref="H95">INDEX(professionalization_strategies!G:G,MATCH(professionalization!$A95,professionalization_strategies!$A:$A,0),0)</f>
        <v>3</v>
      </c>
    </row>
    <row r="96" spans="1:8">
      <c r="A96" t="s">
        <v>3944</v>
      </c>
      <c r="B96" t="s">
        <v>126</v>
      </c>
      <c r="C96" t="s">
        <v>126</v>
      </c>
      <c r="D96" t="s">
        <v>169</v>
      </c>
      <c r="E96" t="str" cm="1">
        <f t="array" ref="E96">INDEX(municipalities!B:B, MATCH(D96,municipalities!C:C,0),0)</f>
        <v>GM0074</v>
      </c>
      <c r="F96" t="s">
        <v>170</v>
      </c>
      <c r="G96">
        <v>2015</v>
      </c>
      <c r="H96" cm="1">
        <f t="array" ref="H96">INDEX(professionalization_strategies!G:G,MATCH(professionalization!$A96,professionalization_strategies!$A:$A,0),0)</f>
        <v>2</v>
      </c>
    </row>
    <row r="97" spans="1:8">
      <c r="A97" t="s">
        <v>3947</v>
      </c>
      <c r="B97" t="s">
        <v>126</v>
      </c>
      <c r="C97" t="s">
        <v>126</v>
      </c>
      <c r="D97" t="s">
        <v>147</v>
      </c>
      <c r="E97" t="str" cm="1">
        <f t="array" ref="E97">INDEX(municipalities!B:B, MATCH(D97,municipalities!C:C,0),0)</f>
        <v>GM1940</v>
      </c>
      <c r="F97" t="s">
        <v>3946</v>
      </c>
      <c r="G97">
        <v>2014</v>
      </c>
      <c r="H97" cm="1">
        <f t="array" ref="H97">INDEX(professionalization_strategies!G:G,MATCH(professionalization!$A97,professionalization_strategies!$A:$A,0),0)</f>
        <v>3</v>
      </c>
    </row>
    <row r="98" spans="1:8">
      <c r="A98" t="s">
        <v>3950</v>
      </c>
      <c r="B98" t="s">
        <v>126</v>
      </c>
      <c r="C98" t="s">
        <v>126</v>
      </c>
      <c r="D98" t="s">
        <v>169</v>
      </c>
      <c r="E98" t="str" cm="1">
        <f t="array" ref="E98">INDEX(municipalities!B:B, MATCH(D98,municipalities!C:C,0),0)</f>
        <v>GM0074</v>
      </c>
      <c r="F98" t="s">
        <v>3949</v>
      </c>
      <c r="G98">
        <v>2014</v>
      </c>
      <c r="H98" cm="1">
        <f t="array" ref="H98">INDEX(professionalization_strategies!G:G,MATCH(professionalization!$A98,professionalization_strategies!$A:$A,0),0)</f>
        <v>3</v>
      </c>
    </row>
    <row r="99" spans="1:8">
      <c r="A99" t="s">
        <v>3953</v>
      </c>
      <c r="B99" t="s">
        <v>126</v>
      </c>
      <c r="C99" t="s">
        <v>126</v>
      </c>
      <c r="D99" t="s">
        <v>169</v>
      </c>
      <c r="E99" t="str" cm="1">
        <f t="array" ref="E99">INDEX(municipalities!B:B, MATCH(D99,municipalities!C:C,0),0)</f>
        <v>GM0074</v>
      </c>
      <c r="F99" t="s">
        <v>3952</v>
      </c>
      <c r="G99">
        <v>2013</v>
      </c>
      <c r="H99" t="e" cm="1">
        <f t="array" ref="H99">INDEX(professionalization_strategies!G:G,MATCH(professionalization!$A99,professionalization_strategies!$A:$A,0),0)</f>
        <v>#N/A</v>
      </c>
    </row>
    <row r="100" spans="1:8">
      <c r="A100" t="s">
        <v>3955</v>
      </c>
      <c r="B100" t="s">
        <v>126</v>
      </c>
      <c r="C100" t="s">
        <v>126</v>
      </c>
      <c r="D100" t="s">
        <v>169</v>
      </c>
      <c r="E100" t="str" cm="1">
        <f t="array" ref="E100">INDEX(municipalities!B:B, MATCH(D100,municipalities!C:C,0),0)</f>
        <v>GM0074</v>
      </c>
      <c r="G100">
        <v>2021</v>
      </c>
      <c r="H100" t="e" cm="1">
        <f t="array" ref="H100">INDEX(professionalization_strategies!G:G,MATCH(professionalization!$A100,professionalization_strategies!$A:$A,0),0)</f>
        <v>#N/A</v>
      </c>
    </row>
    <row r="101" spans="1:8">
      <c r="A101" t="s">
        <v>3957</v>
      </c>
      <c r="B101" t="s">
        <v>126</v>
      </c>
      <c r="C101" t="s">
        <v>126</v>
      </c>
      <c r="D101" t="s">
        <v>225</v>
      </c>
      <c r="E101" t="str" cm="1">
        <f t="array" ref="E101">INDEX(municipalities!B:B, MATCH(D101,municipalities!C:C,0),0)</f>
        <v>GM0085</v>
      </c>
      <c r="F101" t="s">
        <v>230</v>
      </c>
      <c r="G101">
        <v>2012</v>
      </c>
      <c r="H101" cm="1">
        <f t="array" ref="H101">INDEX(professionalization_strategies!G:G,MATCH(professionalization!$A101,professionalization_strategies!$A:$A,0),0)</f>
        <v>3</v>
      </c>
    </row>
    <row r="102" spans="1:8">
      <c r="A102" t="s">
        <v>3959</v>
      </c>
      <c r="B102" t="s">
        <v>126</v>
      </c>
      <c r="C102" t="s">
        <v>126</v>
      </c>
      <c r="D102" t="s">
        <v>169</v>
      </c>
      <c r="E102" t="str" cm="1">
        <f t="array" ref="E102">INDEX(municipalities!B:B, MATCH(D102,municipalities!C:C,0),0)</f>
        <v>GM0074</v>
      </c>
      <c r="F102" t="s">
        <v>173</v>
      </c>
      <c r="G102">
        <v>2018</v>
      </c>
      <c r="H102" cm="1">
        <f t="array" ref="H102">INDEX(professionalization_strategies!G:G,MATCH(professionalization!$A102,professionalization_strategies!$A:$A,0),0)</f>
        <v>2</v>
      </c>
    </row>
    <row r="103" spans="1:8">
      <c r="A103" t="s">
        <v>3962</v>
      </c>
      <c r="B103" t="s">
        <v>126</v>
      </c>
      <c r="C103" t="s">
        <v>126</v>
      </c>
      <c r="D103" t="s">
        <v>238</v>
      </c>
      <c r="E103" t="str" cm="1">
        <f t="array" ref="E103">INDEX(municipalities!B:B, MATCH(D103,municipalities!C:C,0),0)</f>
        <v>GM0086</v>
      </c>
      <c r="F103" t="s">
        <v>2267</v>
      </c>
      <c r="G103">
        <v>2013</v>
      </c>
      <c r="H103" cm="1">
        <f t="array" ref="H103">INDEX(professionalization_strategies!G:G,MATCH(professionalization!$A103,professionalization_strategies!$A:$A,0),0)</f>
        <v>2</v>
      </c>
    </row>
    <row r="104" spans="1:8">
      <c r="A104" t="s">
        <v>3964</v>
      </c>
      <c r="B104" t="s">
        <v>126</v>
      </c>
      <c r="C104" t="s">
        <v>126</v>
      </c>
      <c r="D104" t="s">
        <v>338</v>
      </c>
      <c r="E104" t="str" cm="1">
        <f t="array" ref="E104">INDEX(municipalities!B:B, MATCH(D104,municipalities!C:C,0),0)</f>
        <v>GM0098</v>
      </c>
      <c r="F104" t="s">
        <v>342</v>
      </c>
      <c r="G104">
        <v>2017</v>
      </c>
      <c r="H104" cm="1">
        <f t="array" ref="H104">INDEX(professionalization_strategies!G:G,MATCH(professionalization!$A104,professionalization_strategies!$A:$A,0),0)</f>
        <v>2</v>
      </c>
    </row>
    <row r="105" spans="1:8">
      <c r="A105" t="s">
        <v>3966</v>
      </c>
      <c r="B105" t="s">
        <v>126</v>
      </c>
      <c r="C105" t="s">
        <v>126</v>
      </c>
      <c r="D105" t="s">
        <v>2385</v>
      </c>
      <c r="E105" t="str" cm="1">
        <f t="array" ref="E105">INDEX(municipalities!B:B, MATCH(D105,municipalities!C:C,0),0)</f>
        <v>GM0599</v>
      </c>
      <c r="F105" t="s">
        <v>3663</v>
      </c>
      <c r="G105">
        <v>2017</v>
      </c>
      <c r="H105" t="e" cm="1">
        <f t="array" ref="H105">INDEX(professionalization_strategies!G:G,MATCH(professionalization!$A105,professionalization_strategies!$A:$A,0),0)</f>
        <v>#N/A</v>
      </c>
    </row>
    <row r="106" spans="1:8">
      <c r="A106" t="s">
        <v>3967</v>
      </c>
      <c r="B106" t="s">
        <v>344</v>
      </c>
      <c r="C106" t="s">
        <v>351</v>
      </c>
      <c r="D106" t="s">
        <v>528</v>
      </c>
      <c r="E106" t="str" cm="1">
        <f t="array" ref="E106">INDEX(municipalities!B:B, MATCH(D106,municipalities!C:C,0),0)</f>
        <v>GM0246</v>
      </c>
      <c r="G106">
        <v>2017</v>
      </c>
      <c r="H106" cm="1">
        <f t="array" ref="H106">INDEX(professionalization_strategies!G:G,MATCH(professionalization!$A106,professionalization_strategies!$A:$A,0),0)</f>
        <v>2</v>
      </c>
    </row>
    <row r="107" spans="1:8">
      <c r="A107" t="s">
        <v>3970</v>
      </c>
      <c r="B107" t="s">
        <v>344</v>
      </c>
      <c r="C107" t="s">
        <v>395</v>
      </c>
      <c r="D107" t="s">
        <v>499</v>
      </c>
      <c r="E107" t="str" cm="1">
        <f t="array" ref="E107">INDEX(municipalities!B:B, MATCH(D107,municipalities!C:C,0),0)</f>
        <v>GM0232</v>
      </c>
      <c r="G107">
        <v>2019</v>
      </c>
      <c r="H107" t="e" cm="1">
        <f t="array" ref="H107">INDEX(professionalization_strategies!G:G,MATCH(professionalization!$A107,professionalization_strategies!$A:$A,0),0)</f>
        <v>#N/A</v>
      </c>
    </row>
    <row r="108" spans="1:8">
      <c r="A108" t="s">
        <v>3973</v>
      </c>
      <c r="B108" t="s">
        <v>344</v>
      </c>
      <c r="C108" t="s">
        <v>395</v>
      </c>
      <c r="D108" t="s">
        <v>612</v>
      </c>
      <c r="E108" t="str" cm="1">
        <f t="array" ref="E108">INDEX(municipalities!B:B, MATCH(D108,municipalities!C:C,0),0)</f>
        <v>GM0269</v>
      </c>
      <c r="F108" t="s">
        <v>613</v>
      </c>
      <c r="G108">
        <v>2017</v>
      </c>
      <c r="H108" cm="1">
        <f t="array" ref="H108">INDEX(professionalization_strategies!G:G,MATCH(professionalization!$A108,professionalization_strategies!$A:$A,0),0)</f>
        <v>0</v>
      </c>
    </row>
    <row r="109" spans="1:8">
      <c r="A109" t="s">
        <v>3975</v>
      </c>
      <c r="B109" t="s">
        <v>344</v>
      </c>
      <c r="C109" t="s">
        <v>395</v>
      </c>
      <c r="D109" t="s">
        <v>609</v>
      </c>
      <c r="E109" t="str" cm="1">
        <f t="array" ref="E109">INDEX(municipalities!B:B, MATCH(D109,municipalities!C:C,0),0)</f>
        <v>GM0302</v>
      </c>
      <c r="G109">
        <v>2017</v>
      </c>
      <c r="H109" cm="1">
        <f t="array" ref="H109">INDEX(professionalization_strategies!G:G,MATCH(professionalization!$A109,professionalization_strategies!$A:$A,0),0)</f>
        <v>2</v>
      </c>
    </row>
    <row r="110" spans="1:8">
      <c r="A110" t="s">
        <v>3978</v>
      </c>
      <c r="B110" t="s">
        <v>344</v>
      </c>
      <c r="C110" t="s">
        <v>395</v>
      </c>
      <c r="D110" t="s">
        <v>520</v>
      </c>
      <c r="E110" t="str" cm="1">
        <f t="array" ref="E110">INDEX(municipalities!B:B, MATCH(D110,municipalities!C:C,0),0)</f>
        <v>GM0244</v>
      </c>
      <c r="G110">
        <v>2016</v>
      </c>
      <c r="H110" cm="1">
        <f t="array" ref="H110">INDEX(professionalization_strategies!G:G,MATCH(professionalization!$A110,professionalization_strategies!$A:$A,0),0)</f>
        <v>2</v>
      </c>
    </row>
    <row r="111" spans="1:8">
      <c r="A111" t="s">
        <v>3980</v>
      </c>
      <c r="B111" t="s">
        <v>344</v>
      </c>
      <c r="C111" t="s">
        <v>375</v>
      </c>
      <c r="D111" t="s">
        <v>680</v>
      </c>
      <c r="E111" t="str" cm="1">
        <f t="array" ref="E111">INDEX(municipalities!B:B, MATCH(D111,municipalities!C:C,0),0)</f>
        <v>GM0285</v>
      </c>
      <c r="G111">
        <v>2012</v>
      </c>
      <c r="H111" t="e" cm="1">
        <f t="array" ref="H111">INDEX(professionalization_strategies!G:G,MATCH(professionalization!$A111,professionalization_strategies!$A:$A,0),0)</f>
        <v>#N/A</v>
      </c>
    </row>
    <row r="112" spans="1:8">
      <c r="A112" t="s">
        <v>3982</v>
      </c>
      <c r="B112" t="s">
        <v>344</v>
      </c>
      <c r="C112" t="s">
        <v>351</v>
      </c>
      <c r="D112" t="s">
        <v>352</v>
      </c>
      <c r="E112" t="str" cm="1">
        <f t="array" ref="E112">INDEX(municipalities!B:B, MATCH(D112,municipalities!C:C,0),0)</f>
        <v>GM0200</v>
      </c>
      <c r="F112" t="s">
        <v>367</v>
      </c>
      <c r="G112">
        <v>2019</v>
      </c>
      <c r="H112" t="e" cm="1">
        <f t="array" ref="H112">INDEX(professionalization_strategies!G:G,MATCH(professionalization!$A112,professionalization_strategies!$A:$A,0),0)</f>
        <v>#N/A</v>
      </c>
    </row>
    <row r="113" spans="1:8">
      <c r="A113" t="s">
        <v>3984</v>
      </c>
      <c r="B113" t="s">
        <v>344</v>
      </c>
      <c r="C113" t="s">
        <v>351</v>
      </c>
      <c r="D113" t="s">
        <v>352</v>
      </c>
      <c r="E113" t="str" cm="1">
        <f t="array" ref="E113">INDEX(municipalities!B:B, MATCH(D113,municipalities!C:C,0),0)</f>
        <v>GM0200</v>
      </c>
      <c r="G113">
        <v>2012</v>
      </c>
      <c r="H113" cm="1">
        <f t="array" ref="H113">INDEX(professionalization_strategies!G:G,MATCH(professionalization!$A113,professionalization_strategies!$A:$A,0),0)</f>
        <v>1</v>
      </c>
    </row>
    <row r="114" spans="1:8">
      <c r="A114" t="s">
        <v>3986</v>
      </c>
      <c r="B114" t="s">
        <v>344</v>
      </c>
      <c r="C114" t="s">
        <v>345</v>
      </c>
      <c r="D114" t="s">
        <v>411</v>
      </c>
      <c r="E114" t="str" cm="1">
        <f t="array" ref="E114">INDEX(municipalities!B:B, MATCH(D114,municipalities!C:C,0),0)</f>
        <v>GM1859</v>
      </c>
      <c r="F114" t="s">
        <v>415</v>
      </c>
      <c r="G114">
        <v>2013</v>
      </c>
      <c r="H114" cm="1">
        <f t="array" ref="H114">INDEX(professionalization_strategies!G:G,MATCH(professionalization!$A114,professionalization_strategies!$A:$A,0),0)</f>
        <v>2</v>
      </c>
    </row>
    <row r="115" spans="1:8">
      <c r="A115" t="s">
        <v>3988</v>
      </c>
      <c r="B115" t="s">
        <v>344</v>
      </c>
      <c r="C115" t="s">
        <v>345</v>
      </c>
      <c r="D115" t="s">
        <v>411</v>
      </c>
      <c r="E115" t="str" cm="1">
        <f t="array" ref="E115">INDEX(municipalities!B:B, MATCH(D115,municipalities!C:C,0),0)</f>
        <v>GM1859</v>
      </c>
      <c r="F115" t="s">
        <v>415</v>
      </c>
      <c r="G115">
        <v>2020</v>
      </c>
      <c r="H115" t="e" cm="1">
        <f t="array" ref="H115">INDEX(professionalization_strategies!G:G,MATCH(professionalization!$A115,professionalization_strategies!$A:$A,0),0)</f>
        <v>#N/A</v>
      </c>
    </row>
    <row r="116" spans="1:8">
      <c r="A116" t="s">
        <v>3990</v>
      </c>
      <c r="B116" t="s">
        <v>344</v>
      </c>
      <c r="C116" t="s">
        <v>345</v>
      </c>
      <c r="D116" t="s">
        <v>433</v>
      </c>
      <c r="E116" t="str" cm="1">
        <f t="array" ref="E116">INDEX(municipalities!B:B, MATCH(D116,municipalities!C:C,0),0)</f>
        <v>GM1876</v>
      </c>
      <c r="F116" t="s">
        <v>437</v>
      </c>
      <c r="G116">
        <v>2020</v>
      </c>
      <c r="H116" cm="1">
        <f t="array" ref="H116">INDEX(professionalization_strategies!G:G,MATCH(professionalization!$A116,professionalization_strategies!$A:$A,0),0)</f>
        <v>1</v>
      </c>
    </row>
    <row r="117" spans="1:8">
      <c r="A117" t="s">
        <v>3992</v>
      </c>
      <c r="B117" t="s">
        <v>344</v>
      </c>
      <c r="C117" t="s">
        <v>351</v>
      </c>
      <c r="D117" t="s">
        <v>546</v>
      </c>
      <c r="E117" t="str" cm="1">
        <f t="array" ref="E117">INDEX(municipalities!B:B, MATCH(D117,municipalities!C:C,0),0)</f>
        <v>GM0262</v>
      </c>
      <c r="G117">
        <v>2011</v>
      </c>
      <c r="H117" cm="1">
        <f t="array" ref="H117">INDEX(professionalization_strategies!G:G,MATCH(professionalization!$A117,professionalization_strategies!$A:$A,0),0)</f>
        <v>2</v>
      </c>
    </row>
    <row r="118" spans="1:8">
      <c r="A118" t="s">
        <v>3994</v>
      </c>
      <c r="B118" t="s">
        <v>344</v>
      </c>
      <c r="C118" t="s">
        <v>345</v>
      </c>
      <c r="D118" t="s">
        <v>433</v>
      </c>
      <c r="E118" t="str" cm="1">
        <f t="array" ref="E118">INDEX(municipalities!B:B, MATCH(D118,municipalities!C:C,0),0)</f>
        <v>GM1876</v>
      </c>
      <c r="F118" t="s">
        <v>442</v>
      </c>
      <c r="G118">
        <v>2015</v>
      </c>
      <c r="H118" cm="1">
        <f t="array" ref="H118">INDEX(professionalization_strategies!G:G,MATCH(professionalization!$A118,professionalization_strategies!$A:$A,0),0)</f>
        <v>1</v>
      </c>
    </row>
    <row r="119" spans="1:8">
      <c r="A119" t="s">
        <v>3997</v>
      </c>
      <c r="B119" t="s">
        <v>344</v>
      </c>
      <c r="C119" t="s">
        <v>345</v>
      </c>
      <c r="D119" t="s">
        <v>433</v>
      </c>
      <c r="E119" t="str" cm="1">
        <f t="array" ref="E119">INDEX(municipalities!B:B, MATCH(D119,municipalities!C:C,0),0)</f>
        <v>GM1876</v>
      </c>
      <c r="F119" t="s">
        <v>433</v>
      </c>
      <c r="G119">
        <v>2015</v>
      </c>
      <c r="H119" cm="1">
        <f t="array" ref="H119">INDEX(professionalization_strategies!G:G,MATCH(professionalization!$A119,professionalization_strategies!$A:$A,0),0)</f>
        <v>2</v>
      </c>
    </row>
    <row r="120" spans="1:8">
      <c r="A120" t="s">
        <v>3999</v>
      </c>
      <c r="B120" t="s">
        <v>344</v>
      </c>
      <c r="C120" t="s">
        <v>351</v>
      </c>
      <c r="D120" t="s">
        <v>744</v>
      </c>
      <c r="E120" t="str" cm="1">
        <f t="array" ref="E120">INDEX(municipalities!B:B, MATCH(D120,municipalities!C:C,0),0)</f>
        <v>GM0301</v>
      </c>
      <c r="G120">
        <v>2012</v>
      </c>
      <c r="H120" cm="1">
        <f t="array" ref="H120">INDEX(professionalization_strategies!G:G,MATCH(professionalization!$A120,professionalization_strategies!$A:$A,0),0)</f>
        <v>1</v>
      </c>
    </row>
    <row r="121" spans="1:8">
      <c r="A121" t="s">
        <v>4001</v>
      </c>
      <c r="B121" t="s">
        <v>344</v>
      </c>
      <c r="C121" t="s">
        <v>345</v>
      </c>
      <c r="D121" t="s">
        <v>411</v>
      </c>
      <c r="E121" t="str" cm="1">
        <f t="array" ref="E121">INDEX(municipalities!B:B, MATCH(D121,municipalities!C:C,0),0)</f>
        <v>GM1859</v>
      </c>
      <c r="F121" t="s">
        <v>420</v>
      </c>
      <c r="G121">
        <v>2016</v>
      </c>
      <c r="H121" cm="1">
        <f t="array" ref="H121">INDEX(professionalization_strategies!G:G,MATCH(professionalization!$A121,professionalization_strategies!$A:$A,0),0)</f>
        <v>2</v>
      </c>
    </row>
    <row r="122" spans="1:8">
      <c r="A122" t="s">
        <v>4004</v>
      </c>
      <c r="B122" t="s">
        <v>344</v>
      </c>
      <c r="C122" t="s">
        <v>345</v>
      </c>
      <c r="D122" t="s">
        <v>618</v>
      </c>
      <c r="E122" t="str" cm="1">
        <f t="array" ref="E122">INDEX(municipalities!B:B, MATCH(D122,municipalities!C:C,0),0)</f>
        <v>GM1586</v>
      </c>
      <c r="F122" t="s">
        <v>619</v>
      </c>
      <c r="G122">
        <v>2016</v>
      </c>
      <c r="H122" cm="1">
        <f t="array" ref="H122">INDEX(professionalization_strategies!G:G,MATCH(professionalization!$A122,professionalization_strategies!$A:$A,0),0)</f>
        <v>1</v>
      </c>
    </row>
    <row r="123" spans="1:8">
      <c r="A123" t="s">
        <v>4006</v>
      </c>
      <c r="B123" t="s">
        <v>344</v>
      </c>
      <c r="C123" t="s">
        <v>345</v>
      </c>
      <c r="D123" t="s">
        <v>618</v>
      </c>
      <c r="E123" t="str" cm="1">
        <f t="array" ref="E123">INDEX(municipalities!B:B, MATCH(D123,municipalities!C:C,0),0)</f>
        <v>GM1586</v>
      </c>
      <c r="F123" t="s">
        <v>2521</v>
      </c>
      <c r="G123">
        <v>2022</v>
      </c>
      <c r="H123" t="e" cm="1">
        <f t="array" ref="H123">INDEX(professionalization_strategies!G:G,MATCH(professionalization!$A123,professionalization_strategies!$A:$A,0),0)</f>
        <v>#N/A</v>
      </c>
    </row>
    <row r="124" spans="1:8">
      <c r="A124" t="s">
        <v>4008</v>
      </c>
      <c r="B124" t="s">
        <v>344</v>
      </c>
      <c r="C124" t="s">
        <v>345</v>
      </c>
      <c r="D124" t="s">
        <v>618</v>
      </c>
      <c r="E124" t="str" cm="1">
        <f t="array" ref="E124">INDEX(municipalities!B:B, MATCH(D124,municipalities!C:C,0),0)</f>
        <v>GM1586</v>
      </c>
      <c r="F124" t="s">
        <v>631</v>
      </c>
      <c r="G124">
        <v>2016</v>
      </c>
      <c r="H124" cm="1">
        <f t="array" ref="H124">INDEX(professionalization_strategies!G:G,MATCH(professionalization!$A124,professionalization_strategies!$A:$A,0),0)</f>
        <v>3</v>
      </c>
    </row>
    <row r="125" spans="1:8">
      <c r="A125" t="s">
        <v>4011</v>
      </c>
      <c r="B125" t="s">
        <v>344</v>
      </c>
      <c r="C125" t="s">
        <v>345</v>
      </c>
      <c r="D125" t="s">
        <v>618</v>
      </c>
      <c r="E125" t="str" cm="1">
        <f t="array" ref="E125">INDEX(municipalities!B:B, MATCH(D125,municipalities!C:C,0),0)</f>
        <v>GM1586</v>
      </c>
      <c r="F125" t="s">
        <v>628</v>
      </c>
      <c r="G125">
        <v>2014</v>
      </c>
      <c r="H125" t="e" cm="1">
        <f t="array" ref="H125">INDEX(professionalization_strategies!G:G,MATCH(professionalization!$A125,professionalization_strategies!$A:$A,0),0)</f>
        <v>#N/A</v>
      </c>
    </row>
    <row r="126" spans="1:8">
      <c r="A126" t="s">
        <v>4013</v>
      </c>
      <c r="B126" t="s">
        <v>344</v>
      </c>
      <c r="C126" t="s">
        <v>345</v>
      </c>
      <c r="D126" t="s">
        <v>346</v>
      </c>
      <c r="E126" t="str" cm="1">
        <f t="array" ref="E126">INDEX(municipalities!B:B, MATCH(D126,municipalities!C:C,0),0)</f>
        <v>GM0197</v>
      </c>
      <c r="F126" t="s">
        <v>347</v>
      </c>
      <c r="G126">
        <v>2018</v>
      </c>
      <c r="H126" cm="1">
        <f t="array" ref="H126">INDEX(professionalization_strategies!G:G,MATCH(professionalization!$A126,professionalization_strategies!$A:$A,0),0)</f>
        <v>1</v>
      </c>
    </row>
    <row r="127" spans="1:8">
      <c r="A127" t="s">
        <v>4015</v>
      </c>
      <c r="B127" t="s">
        <v>344</v>
      </c>
      <c r="C127" t="s">
        <v>345</v>
      </c>
      <c r="D127" t="s">
        <v>2544</v>
      </c>
      <c r="E127" t="str" cm="1">
        <f t="array" ref="E127">INDEX(municipalities!B:B, MATCH(D127,municipalities!C:C,0),0)</f>
        <v>GM0294</v>
      </c>
      <c r="G127">
        <v>2017</v>
      </c>
      <c r="H127" cm="1">
        <f t="array" ref="H127">INDEX(professionalization_strategies!G:G,MATCH(professionalization!$A127,professionalization_strategies!$A:$A,0),0)</f>
        <v>2</v>
      </c>
    </row>
    <row r="128" spans="1:8">
      <c r="A128" t="s">
        <v>4017</v>
      </c>
      <c r="B128" t="s">
        <v>344</v>
      </c>
      <c r="C128" t="s">
        <v>345</v>
      </c>
      <c r="D128" t="s">
        <v>3413</v>
      </c>
      <c r="E128" t="str" cm="1">
        <f t="array" ref="E128">INDEX(municipalities!B:B, MATCH(D128,municipalities!C:C,0),0)</f>
        <v>GM1509</v>
      </c>
      <c r="F128" t="s">
        <v>649</v>
      </c>
      <c r="G128">
        <v>2019</v>
      </c>
      <c r="H128" cm="1">
        <f t="array" ref="H128">INDEX(professionalization_strategies!G:G,MATCH(professionalization!$A128,professionalization_strategies!$A:$A,0),0)</f>
        <v>0</v>
      </c>
    </row>
    <row r="129" spans="1:8">
      <c r="A129" t="s">
        <v>4019</v>
      </c>
      <c r="B129" t="s">
        <v>344</v>
      </c>
      <c r="C129" t="s">
        <v>345</v>
      </c>
      <c r="D129" t="s">
        <v>478</v>
      </c>
      <c r="E129" t="str" cm="1">
        <f t="array" ref="E129">INDEX(municipalities!B:B, MATCH(D129,municipalities!C:C,0),0)</f>
        <v>GM0222</v>
      </c>
      <c r="G129">
        <v>2018</v>
      </c>
      <c r="H129" cm="1">
        <f t="array" ref="H129">INDEX(professionalization_strategies!G:G,MATCH(professionalization!$A129,professionalization_strategies!$A:$A,0),0)</f>
        <v>1</v>
      </c>
    </row>
    <row r="130" spans="1:8">
      <c r="A130" t="s">
        <v>4021</v>
      </c>
      <c r="B130" t="s">
        <v>344</v>
      </c>
      <c r="C130" t="s">
        <v>375</v>
      </c>
      <c r="D130" t="s">
        <v>738</v>
      </c>
      <c r="E130" t="str" cm="1">
        <f t="array" ref="E130">INDEX(municipalities!B:B, MATCH(D130,municipalities!C:C,0),0)</f>
        <v>GM0299</v>
      </c>
      <c r="F130" t="s">
        <v>3172</v>
      </c>
      <c r="G130">
        <v>2020</v>
      </c>
      <c r="H130" t="e" cm="1">
        <f t="array" ref="H130">INDEX(professionalization_strategies!G:G,MATCH(professionalization!$A130,professionalization_strategies!$A:$A,0),0)</f>
        <v>#N/A</v>
      </c>
    </row>
    <row r="131" spans="1:8">
      <c r="A131" t="s">
        <v>4023</v>
      </c>
      <c r="B131" t="s">
        <v>344</v>
      </c>
      <c r="C131" t="s">
        <v>375</v>
      </c>
      <c r="D131" t="s">
        <v>472</v>
      </c>
      <c r="E131" t="str" cm="1">
        <f t="array" ref="E131">INDEX(municipalities!B:B, MATCH(D131,municipalities!C:C,0),0)</f>
        <v>GM0221</v>
      </c>
      <c r="G131">
        <v>2020</v>
      </c>
      <c r="H131" t="e" cm="1">
        <f t="array" ref="H131">INDEX(professionalization_strategies!G:G,MATCH(professionalization!$A131,professionalization_strategies!$A:$A,0),0)</f>
        <v>#N/A</v>
      </c>
    </row>
    <row r="132" spans="1:8">
      <c r="A132" t="s">
        <v>4025</v>
      </c>
      <c r="B132" t="s">
        <v>344</v>
      </c>
      <c r="C132" t="s">
        <v>351</v>
      </c>
      <c r="D132" t="s">
        <v>454</v>
      </c>
      <c r="E132" t="str" cm="1">
        <f t="array" ref="E132">INDEX(municipalities!B:B, MATCH(D132,municipalities!C:C,0),0)</f>
        <v>GM0213</v>
      </c>
      <c r="F132" t="s">
        <v>455</v>
      </c>
      <c r="G132">
        <v>2013</v>
      </c>
      <c r="H132" cm="1">
        <f t="array" ref="H132">INDEX(professionalization_strategies!G:G,MATCH(professionalization!$A132,professionalization_strategies!$A:$A,0),0)</f>
        <v>3</v>
      </c>
    </row>
    <row r="133" spans="1:8">
      <c r="A133" t="s">
        <v>4027</v>
      </c>
      <c r="B133" t="s">
        <v>344</v>
      </c>
      <c r="C133" t="s">
        <v>345</v>
      </c>
      <c r="D133" t="s">
        <v>566</v>
      </c>
      <c r="E133" t="str" cm="1">
        <f t="array" ref="E133">INDEX(municipalities!B:B, MATCH(D133,municipalities!C:C,0),0)</f>
        <v>GM1955</v>
      </c>
      <c r="F133" t="s">
        <v>567</v>
      </c>
      <c r="G133">
        <v>2022</v>
      </c>
      <c r="H133" t="e" cm="1">
        <f t="array" ref="H133">INDEX(professionalization_strategies!G:G,MATCH(professionalization!$A133,professionalization_strategies!$A:$A,0),0)</f>
        <v>#N/A</v>
      </c>
    </row>
    <row r="134" spans="1:8">
      <c r="A134" t="s">
        <v>4029</v>
      </c>
      <c r="B134" t="s">
        <v>344</v>
      </c>
      <c r="C134" t="s">
        <v>345</v>
      </c>
      <c r="D134" t="s">
        <v>566</v>
      </c>
      <c r="E134" t="str" cm="1">
        <f t="array" ref="E134">INDEX(municipalities!B:B, MATCH(D134,municipalities!C:C,0),0)</f>
        <v>GM1955</v>
      </c>
      <c r="F134" t="s">
        <v>567</v>
      </c>
      <c r="G134">
        <v>2016</v>
      </c>
      <c r="H134" cm="1">
        <f t="array" ref="H134">INDEX(professionalization_strategies!G:G,MATCH(professionalization!$A134,professionalization_strategies!$A:$A,0),0)</f>
        <v>2</v>
      </c>
    </row>
    <row r="135" spans="1:8">
      <c r="A135" t="s">
        <v>4031</v>
      </c>
      <c r="B135" t="s">
        <v>344</v>
      </c>
      <c r="C135" t="s">
        <v>375</v>
      </c>
      <c r="D135" t="s">
        <v>3148</v>
      </c>
      <c r="E135" t="str" cm="1">
        <f t="array" ref="E135">INDEX(municipalities!B:B, MATCH(D135,municipalities!C:C,0),0)</f>
        <v>GM0226</v>
      </c>
      <c r="G135">
        <v>2021</v>
      </c>
      <c r="H135" t="e" cm="1">
        <f t="array" ref="H135">INDEX(professionalization_strategies!G:G,MATCH(professionalization!$A135,professionalization_strategies!$A:$A,0),0)</f>
        <v>#N/A</v>
      </c>
    </row>
    <row r="136" spans="1:8">
      <c r="A136" t="s">
        <v>4034</v>
      </c>
      <c r="B136" t="s">
        <v>344</v>
      </c>
      <c r="C136" t="s">
        <v>375</v>
      </c>
      <c r="D136" t="s">
        <v>4033</v>
      </c>
      <c r="E136" t="str" cm="1">
        <f t="array" ref="E136">INDEX(municipalities!B:B, MATCH(D136,municipalities!C:C,0),0)</f>
        <v>GM0277</v>
      </c>
      <c r="G136">
        <v>2019</v>
      </c>
      <c r="H136" cm="1">
        <f t="array" ref="H136">INDEX(professionalization_strategies!G:G,MATCH(professionalization!$A136,professionalization_strategies!$A:$A,0),0)</f>
        <v>1</v>
      </c>
    </row>
    <row r="137" spans="1:8">
      <c r="A137" t="s">
        <v>4037</v>
      </c>
      <c r="B137" t="s">
        <v>344</v>
      </c>
      <c r="C137" t="s">
        <v>375</v>
      </c>
      <c r="D137" t="s">
        <v>542</v>
      </c>
      <c r="E137" t="str" cm="1">
        <f t="array" ref="E137">INDEX(municipalities!B:B, MATCH(D137,municipalities!C:C,0),0)</f>
        <v>GM1705</v>
      </c>
      <c r="F137" t="s">
        <v>4036</v>
      </c>
      <c r="G137">
        <v>2013</v>
      </c>
      <c r="H137" cm="1">
        <f t="array" ref="H137">INDEX(professionalization_strategies!G:G,MATCH(professionalization!$A137,professionalization_strategies!$A:$A,0),0)</f>
        <v>2</v>
      </c>
    </row>
    <row r="138" spans="1:8">
      <c r="A138" t="s">
        <v>4039</v>
      </c>
      <c r="B138" t="s">
        <v>344</v>
      </c>
      <c r="C138" t="s">
        <v>375</v>
      </c>
      <c r="D138" t="s">
        <v>542</v>
      </c>
      <c r="E138" t="str" cm="1">
        <f t="array" ref="E138">INDEX(municipalities!B:B, MATCH(D138,municipalities!C:C,0),0)</f>
        <v>GM1705</v>
      </c>
      <c r="F138" t="s">
        <v>4036</v>
      </c>
      <c r="G138">
        <v>2021</v>
      </c>
      <c r="H138" t="e" cm="1">
        <f t="array" ref="H138">INDEX(professionalization_strategies!G:G,MATCH(professionalization!$A138,professionalization_strategies!$A:$A,0),0)</f>
        <v>#N/A</v>
      </c>
    </row>
    <row r="139" spans="1:8">
      <c r="A139" t="s">
        <v>4041</v>
      </c>
      <c r="B139" t="s">
        <v>344</v>
      </c>
      <c r="C139" t="s">
        <v>375</v>
      </c>
      <c r="D139" t="s">
        <v>376</v>
      </c>
      <c r="E139" t="str" cm="1">
        <f t="array" ref="E139">INDEX(municipalities!B:B, MATCH(D139,municipalities!C:C,0),0)</f>
        <v>GM0202</v>
      </c>
      <c r="G139">
        <v>2015</v>
      </c>
      <c r="H139" t="e" cm="1">
        <f t="array" ref="H139">INDEX(professionalization_strategies!G:G,MATCH(professionalization!$A139,professionalization_strategies!$A:$A,0),0)</f>
        <v>#N/A</v>
      </c>
    </row>
    <row r="140" spans="1:8">
      <c r="A140" t="s">
        <v>4044</v>
      </c>
      <c r="B140" t="s">
        <v>344</v>
      </c>
      <c r="C140" t="s">
        <v>375</v>
      </c>
      <c r="D140" t="s">
        <v>376</v>
      </c>
      <c r="E140" t="str" cm="1">
        <f t="array" ref="E140">INDEX(municipalities!B:B, MATCH(D140,municipalities!C:C,0),0)</f>
        <v>GM0202</v>
      </c>
      <c r="F140" t="s">
        <v>4043</v>
      </c>
      <c r="G140">
        <v>2021</v>
      </c>
      <c r="H140" cm="1">
        <f t="array" ref="H140">INDEX(professionalization_strategies!G:G,MATCH(professionalization!$A140,professionalization_strategies!$A:$A,0),0)</f>
        <v>1</v>
      </c>
    </row>
    <row r="141" spans="1:8">
      <c r="A141" t="s">
        <v>4046</v>
      </c>
      <c r="B141" t="s">
        <v>344</v>
      </c>
      <c r="C141" t="s">
        <v>375</v>
      </c>
      <c r="D141" t="s">
        <v>376</v>
      </c>
      <c r="E141" t="str" cm="1">
        <f t="array" ref="E141">INDEX(municipalities!B:B, MATCH(D141,municipalities!C:C,0),0)</f>
        <v>GM0202</v>
      </c>
      <c r="G141">
        <v>2019</v>
      </c>
      <c r="H141" cm="1">
        <f t="array" ref="H141">INDEX(professionalization_strategies!G:G,MATCH(professionalization!$A141,professionalization_strategies!$A:$A,0),0)</f>
        <v>0</v>
      </c>
    </row>
    <row r="142" spans="1:8">
      <c r="A142" t="s">
        <v>4048</v>
      </c>
      <c r="B142" t="s">
        <v>344</v>
      </c>
      <c r="C142" t="s">
        <v>375</v>
      </c>
      <c r="D142" t="s">
        <v>376</v>
      </c>
      <c r="E142" t="str" cm="1">
        <f t="array" ref="E142">INDEX(municipalities!B:B, MATCH(D142,municipalities!C:C,0),0)</f>
        <v>GM0202</v>
      </c>
      <c r="G142">
        <v>2021</v>
      </c>
      <c r="H142" t="e" cm="1">
        <f t="array" ref="H142">INDEX(professionalization_strategies!G:G,MATCH(professionalization!$A142,professionalization_strategies!$A:$A,0),0)</f>
        <v>#N/A</v>
      </c>
    </row>
    <row r="143" spans="1:8">
      <c r="A143" t="s">
        <v>4050</v>
      </c>
      <c r="B143" t="s">
        <v>344</v>
      </c>
      <c r="C143" t="s">
        <v>375</v>
      </c>
      <c r="D143" t="s">
        <v>376</v>
      </c>
      <c r="E143" t="str" cm="1">
        <f t="array" ref="E143">INDEX(municipalities!B:B, MATCH(D143,municipalities!C:C,0),0)</f>
        <v>GM0202</v>
      </c>
      <c r="G143">
        <v>2012</v>
      </c>
      <c r="H143" cm="1">
        <f t="array" ref="H143">INDEX(professionalization_strategies!G:G,MATCH(professionalization!$A143,professionalization_strategies!$A:$A,0),0)</f>
        <v>3</v>
      </c>
    </row>
    <row r="144" spans="1:8">
      <c r="A144" t="s">
        <v>4053</v>
      </c>
      <c r="B144" t="s">
        <v>344</v>
      </c>
      <c r="C144" t="s">
        <v>391</v>
      </c>
      <c r="D144" t="s">
        <v>691</v>
      </c>
      <c r="E144" t="str" cm="1">
        <f t="array" ref="E144">INDEX(municipalities!B:B, MATCH(D144,municipalities!C:C,0),0)</f>
        <v>GM0289</v>
      </c>
      <c r="F144" t="s">
        <v>4052</v>
      </c>
      <c r="G144">
        <v>2012</v>
      </c>
      <c r="H144" cm="1">
        <f t="array" ref="H144">INDEX(professionalization_strategies!G:G,MATCH(professionalization!$A144,professionalization_strategies!$A:$A,0),0)</f>
        <v>2</v>
      </c>
    </row>
    <row r="145" spans="1:8">
      <c r="A145" t="s">
        <v>4055</v>
      </c>
      <c r="B145" t="s">
        <v>344</v>
      </c>
      <c r="C145" t="s">
        <v>391</v>
      </c>
      <c r="D145" t="s">
        <v>691</v>
      </c>
      <c r="E145" t="str" cm="1">
        <f t="array" ref="E145">INDEX(municipalities!B:B, MATCH(D145,municipalities!C:C,0),0)</f>
        <v>GM0289</v>
      </c>
      <c r="G145">
        <v>2018</v>
      </c>
      <c r="H145" cm="1">
        <f t="array" ref="H145">INDEX(professionalization_strategies!G:G,MATCH(professionalization!$A145,professionalization_strategies!$A:$A,0),0)</f>
        <v>1</v>
      </c>
    </row>
    <row r="146" spans="1:8">
      <c r="A146" t="s">
        <v>4057</v>
      </c>
      <c r="B146" t="s">
        <v>344</v>
      </c>
      <c r="C146" t="s">
        <v>391</v>
      </c>
      <c r="D146" t="s">
        <v>691</v>
      </c>
      <c r="E146" t="str" cm="1">
        <f t="array" ref="E146">INDEX(municipalities!B:B, MATCH(D146,municipalities!C:C,0),0)</f>
        <v>GM0289</v>
      </c>
      <c r="G146">
        <v>2014</v>
      </c>
      <c r="H146" t="e" cm="1">
        <f t="array" ref="H146">INDEX(professionalization_strategies!G:G,MATCH(professionalization!$A146,professionalization_strategies!$A:$A,0),0)</f>
        <v>#N/A</v>
      </c>
    </row>
    <row r="147" spans="1:8">
      <c r="A147" t="s">
        <v>4061</v>
      </c>
      <c r="B147" t="s">
        <v>344</v>
      </c>
      <c r="C147" t="s">
        <v>375</v>
      </c>
      <c r="D147" t="s">
        <v>653</v>
      </c>
      <c r="E147" t="str" cm="1">
        <f t="array" ref="E147">INDEX(municipalities!B:B, MATCH(D147,municipalities!C:C,0),0)</f>
        <v>GM1734</v>
      </c>
      <c r="F147" t="s">
        <v>4060</v>
      </c>
      <c r="G147">
        <v>2019</v>
      </c>
      <c r="H147" cm="1">
        <f t="array" ref="H147">INDEX(professionalization_strategies!G:G,MATCH(professionalization!$A147,professionalization_strategies!$A:$A,0),0)</f>
        <v>0</v>
      </c>
    </row>
    <row r="148" spans="1:8">
      <c r="A148" t="s">
        <v>4064</v>
      </c>
      <c r="B148" t="s">
        <v>344</v>
      </c>
      <c r="C148" t="s">
        <v>459</v>
      </c>
      <c r="D148" t="s">
        <v>653</v>
      </c>
      <c r="E148" t="str" cm="1">
        <f t="array" ref="E148">INDEX(municipalities!B:B, MATCH(D148,municipalities!C:C,0),0)</f>
        <v>GM1734</v>
      </c>
      <c r="F148" t="s">
        <v>4063</v>
      </c>
      <c r="G148">
        <v>2021</v>
      </c>
      <c r="H148" cm="1">
        <f t="array" ref="H148">INDEX(professionalization_strategies!G:G,MATCH(professionalization!$A148,professionalization_strategies!$A:$A,0),0)</f>
        <v>1</v>
      </c>
    </row>
    <row r="149" spans="1:8">
      <c r="A149" t="s">
        <v>4067</v>
      </c>
      <c r="B149" t="s">
        <v>344</v>
      </c>
      <c r="C149" t="s">
        <v>459</v>
      </c>
      <c r="D149" t="s">
        <v>573</v>
      </c>
      <c r="E149" t="str" cm="1">
        <f t="array" ref="E149">INDEX(municipalities!B:B, MATCH(D149,municipalities!C:C,0),0)</f>
        <v>GM1740</v>
      </c>
      <c r="F149" t="s">
        <v>4066</v>
      </c>
      <c r="G149">
        <v>2016</v>
      </c>
      <c r="H149" cm="1">
        <f t="array" ref="H149">INDEX(professionalization_strategies!G:G,MATCH(professionalization!$A149,professionalization_strategies!$A:$A,0),0)</f>
        <v>1</v>
      </c>
    </row>
    <row r="150" spans="1:8">
      <c r="A150" t="s">
        <v>4070</v>
      </c>
      <c r="B150" t="s">
        <v>344</v>
      </c>
      <c r="C150" t="s">
        <v>375</v>
      </c>
      <c r="D150" t="s">
        <v>653</v>
      </c>
      <c r="E150" t="str" cm="1">
        <f t="array" ref="E150">INDEX(municipalities!B:B, MATCH(D150,municipalities!C:C,0),0)</f>
        <v>GM1734</v>
      </c>
      <c r="F150" t="s">
        <v>4069</v>
      </c>
      <c r="G150">
        <v>2017</v>
      </c>
      <c r="H150" cm="1">
        <f t="array" ref="H150">INDEX(professionalization_strategies!G:G,MATCH(professionalization!$A150,professionalization_strategies!$A:$A,0),0)</f>
        <v>0</v>
      </c>
    </row>
    <row r="151" spans="1:8">
      <c r="A151" t="s">
        <v>4073</v>
      </c>
      <c r="B151" t="s">
        <v>344</v>
      </c>
      <c r="C151" t="s">
        <v>375</v>
      </c>
      <c r="D151" t="s">
        <v>653</v>
      </c>
      <c r="E151" t="str" cm="1">
        <f t="array" ref="E151">INDEX(municipalities!B:B, MATCH(D151,municipalities!C:C,0),0)</f>
        <v>GM1734</v>
      </c>
      <c r="F151" t="s">
        <v>4072</v>
      </c>
      <c r="G151">
        <v>2015</v>
      </c>
      <c r="H151" t="e" cm="1">
        <f t="array" ref="H151">INDEX(professionalization_strategies!G:G,MATCH(professionalization!$A151,professionalization_strategies!$A:$A,0),0)</f>
        <v>#N/A</v>
      </c>
    </row>
    <row r="152" spans="1:8">
      <c r="A152" t="s">
        <v>4075</v>
      </c>
      <c r="B152" t="s">
        <v>344</v>
      </c>
      <c r="C152" t="s">
        <v>375</v>
      </c>
      <c r="D152" t="s">
        <v>481</v>
      </c>
      <c r="E152" t="str" cm="1">
        <f t="array" ref="E152">INDEX(municipalities!B:B, MATCH(D152,municipalities!C:C,0),0)</f>
        <v>GM0225</v>
      </c>
      <c r="F152" t="s">
        <v>482</v>
      </c>
      <c r="G152">
        <v>2014</v>
      </c>
      <c r="H152" cm="1">
        <f t="array" ref="H152">INDEX(professionalization_strategies!G:G,MATCH(professionalization!$A152,professionalization_strategies!$A:$A,0),0)</f>
        <v>1</v>
      </c>
    </row>
    <row r="153" spans="1:8">
      <c r="A153" t="s">
        <v>4077</v>
      </c>
      <c r="B153" t="s">
        <v>344</v>
      </c>
      <c r="C153" t="s">
        <v>375</v>
      </c>
      <c r="D153" t="s">
        <v>428</v>
      </c>
      <c r="E153" t="str" cm="1">
        <f t="array" ref="E153">INDEX(municipalities!B:B, MATCH(D153,municipalities!C:C,0),0)</f>
        <v>GM0209</v>
      </c>
      <c r="G153">
        <v>2018</v>
      </c>
      <c r="H153" t="e" cm="1">
        <f t="array" ref="H153">INDEX(professionalization_strategies!G:G,MATCH(professionalization!$A153,professionalization_strategies!$A:$A,0),0)</f>
        <v>#N/A</v>
      </c>
    </row>
    <row r="154" spans="1:8">
      <c r="A154" t="s">
        <v>4079</v>
      </c>
      <c r="B154" t="s">
        <v>344</v>
      </c>
      <c r="C154" t="s">
        <v>375</v>
      </c>
      <c r="D154" t="s">
        <v>481</v>
      </c>
      <c r="E154" t="str" cm="1">
        <f t="array" ref="E154">INDEX(municipalities!B:B, MATCH(D154,municipalities!C:C,0),0)</f>
        <v>GM0225</v>
      </c>
      <c r="G154">
        <v>2019</v>
      </c>
      <c r="H154" cm="1">
        <f t="array" ref="H154">INDEX(professionalization_strategies!G:G,MATCH(professionalization!$A154,professionalization_strategies!$A:$A,0),0)</f>
        <v>1</v>
      </c>
    </row>
    <row r="155" spans="1:8">
      <c r="A155" t="s">
        <v>4082</v>
      </c>
      <c r="B155" t="s">
        <v>344</v>
      </c>
      <c r="C155" t="s">
        <v>459</v>
      </c>
      <c r="D155" t="s">
        <v>711</v>
      </c>
      <c r="E155" t="str" cm="1">
        <f t="array" ref="E155">INDEX(municipalities!B:B, MATCH(D155,municipalities!C:C,0),0)</f>
        <v>GM0668</v>
      </c>
      <c r="F155" t="s">
        <v>4081</v>
      </c>
      <c r="G155">
        <v>2019</v>
      </c>
      <c r="H155" cm="1">
        <f t="array" ref="H155">INDEX(professionalization_strategies!G:G,MATCH(professionalization!$A155,professionalization_strategies!$A:$A,0),0)</f>
        <v>0</v>
      </c>
    </row>
    <row r="156" spans="1:8">
      <c r="A156" t="s">
        <v>4083</v>
      </c>
      <c r="B156" t="s">
        <v>344</v>
      </c>
      <c r="C156" t="s">
        <v>375</v>
      </c>
      <c r="D156" t="s">
        <v>537</v>
      </c>
      <c r="E156" t="str" cm="1">
        <f t="array" ref="E156">INDEX(municipalities!B:B, MATCH(D156,municipalities!C:C,0),0)</f>
        <v>GM0252</v>
      </c>
      <c r="G156">
        <v>2019</v>
      </c>
      <c r="H156" cm="1">
        <f t="array" ref="H156">INDEX(professionalization_strategies!G:G,MATCH(professionalization!$A156,professionalization_strategies!$A:$A,0),0)</f>
        <v>3</v>
      </c>
    </row>
    <row r="157" spans="1:8">
      <c r="A157" t="s">
        <v>4086</v>
      </c>
      <c r="B157" t="s">
        <v>344</v>
      </c>
      <c r="C157" t="s">
        <v>375</v>
      </c>
      <c r="D157" t="s">
        <v>714</v>
      </c>
      <c r="E157" t="str" cm="1">
        <f t="array" ref="E157">INDEX(municipalities!B:B, MATCH(D157,municipalities!C:C,0),0)</f>
        <v>GM0296</v>
      </c>
      <c r="F157" t="s">
        <v>4085</v>
      </c>
      <c r="G157">
        <v>2015</v>
      </c>
      <c r="H157" cm="1">
        <f t="array" ref="H157">INDEX(professionalization_strategies!G:G,MATCH(professionalization!$A157,professionalization_strategies!$A:$A,0),0)</f>
        <v>2</v>
      </c>
    </row>
    <row r="158" spans="1:8">
      <c r="A158" t="s">
        <v>4088</v>
      </c>
      <c r="B158" t="s">
        <v>344</v>
      </c>
      <c r="C158" t="s">
        <v>375</v>
      </c>
      <c r="D158" t="s">
        <v>537</v>
      </c>
      <c r="E158" t="str" cm="1">
        <f t="array" ref="E158">INDEX(municipalities!B:B, MATCH(D158,municipalities!C:C,0),0)</f>
        <v>GM0252</v>
      </c>
      <c r="G158">
        <v>2019</v>
      </c>
      <c r="H158" t="e" cm="1">
        <f t="array" ref="H158">INDEX(professionalization_strategies!G:G,MATCH(professionalization!$A158,professionalization_strategies!$A:$A,0),0)</f>
        <v>#N/A</v>
      </c>
    </row>
    <row r="159" spans="1:8">
      <c r="A159" t="s">
        <v>4090</v>
      </c>
      <c r="B159" t="s">
        <v>344</v>
      </c>
      <c r="C159" t="s">
        <v>375</v>
      </c>
      <c r="D159" t="s">
        <v>398</v>
      </c>
      <c r="E159" t="str" cm="1">
        <f t="array" ref="E159">INDEX(municipalities!B:B, MATCH(D159,municipalities!C:C,0),0)</f>
        <v>GM1945</v>
      </c>
      <c r="F159" t="s">
        <v>402</v>
      </c>
      <c r="G159">
        <v>2020</v>
      </c>
      <c r="H159" cm="1">
        <f t="array" ref="H159">INDEX(professionalization_strategies!G:G,MATCH(professionalization!$A159,professionalization_strategies!$A:$A,0),0)</f>
        <v>1</v>
      </c>
    </row>
    <row r="160" spans="1:8">
      <c r="A160" t="s">
        <v>4092</v>
      </c>
      <c r="B160" t="s">
        <v>344</v>
      </c>
      <c r="C160" t="s">
        <v>375</v>
      </c>
      <c r="D160" t="s">
        <v>398</v>
      </c>
      <c r="E160" t="str" cm="1">
        <f t="array" ref="E160">INDEX(municipalities!B:B, MATCH(D160,municipalities!C:C,0),0)</f>
        <v>GM1945</v>
      </c>
      <c r="F160" t="s">
        <v>404</v>
      </c>
      <c r="G160">
        <v>2017</v>
      </c>
      <c r="H160" cm="1">
        <f t="array" ref="H160">INDEX(professionalization_strategies!G:G,MATCH(professionalization!$A160,professionalization_strategies!$A:$A,0),0)</f>
        <v>2</v>
      </c>
    </row>
    <row r="161" spans="1:8">
      <c r="A161" t="s">
        <v>4094</v>
      </c>
      <c r="B161" t="s">
        <v>344</v>
      </c>
      <c r="C161" t="s">
        <v>375</v>
      </c>
      <c r="D161" t="s">
        <v>597</v>
      </c>
      <c r="E161" t="str" cm="1">
        <f t="array" ref="E161">INDEX(municipalities!B:B, MATCH(D161,municipalities!C:C,0),0)</f>
        <v>GM0268</v>
      </c>
      <c r="G161">
        <v>2013</v>
      </c>
      <c r="H161" t="e" cm="1">
        <f t="array" ref="H161">INDEX(professionalization_strategies!G:G,MATCH(professionalization!$A161,professionalization_strategies!$A:$A,0),0)</f>
        <v>#N/A</v>
      </c>
    </row>
    <row r="162" spans="1:8">
      <c r="A162" t="s">
        <v>4096</v>
      </c>
      <c r="B162" t="s">
        <v>344</v>
      </c>
      <c r="C162" t="s">
        <v>375</v>
      </c>
      <c r="D162" t="s">
        <v>597</v>
      </c>
      <c r="E162" t="str" cm="1">
        <f t="array" ref="E162">INDEX(municipalities!B:B, MATCH(D162,municipalities!C:C,0),0)</f>
        <v>GM0268</v>
      </c>
      <c r="G162">
        <v>2018</v>
      </c>
      <c r="H162" cm="1">
        <f t="array" ref="H162">INDEX(professionalization_strategies!G:G,MATCH(professionalization!$A162,professionalization_strategies!$A:$A,0),0)</f>
        <v>0</v>
      </c>
    </row>
    <row r="163" spans="1:8">
      <c r="A163" t="s">
        <v>4098</v>
      </c>
      <c r="B163" t="s">
        <v>344</v>
      </c>
      <c r="C163" t="s">
        <v>459</v>
      </c>
      <c r="D163" t="s">
        <v>734</v>
      </c>
      <c r="E163" t="str" cm="1">
        <f t="array" ref="E163">INDEX(municipalities!B:B, MATCH(D163,municipalities!C:C,0),0)</f>
        <v>GM0297</v>
      </c>
      <c r="G163">
        <v>2016</v>
      </c>
      <c r="H163" t="e" cm="1">
        <f t="array" ref="H163">INDEX(professionalization_strategies!G:G,MATCH(professionalization!$A163,professionalization_strategies!$A:$A,0),0)</f>
        <v>#N/A</v>
      </c>
    </row>
    <row r="164" spans="1:8">
      <c r="A164" t="s">
        <v>4101</v>
      </c>
      <c r="B164" t="s">
        <v>344</v>
      </c>
      <c r="C164" t="s">
        <v>459</v>
      </c>
      <c r="D164" t="s">
        <v>701</v>
      </c>
      <c r="E164" t="str" cm="1">
        <f t="array" ref="E164">INDEX(municipalities!B:B, MATCH(D164,municipalities!C:C,0),0)</f>
        <v>GM1960</v>
      </c>
      <c r="F164" t="s">
        <v>4100</v>
      </c>
      <c r="G164">
        <v>2016</v>
      </c>
      <c r="H164" t="e" cm="1">
        <f t="array" ref="H164">INDEX(professionalization_strategies!G:G,MATCH(professionalization!$A164,professionalization_strategies!$A:$A,0),0)</f>
        <v>#N/A</v>
      </c>
    </row>
    <row r="165" spans="1:8">
      <c r="A165" t="s">
        <v>4104</v>
      </c>
      <c r="B165" t="s">
        <v>344</v>
      </c>
      <c r="C165" t="s">
        <v>459</v>
      </c>
      <c r="D165" t="s">
        <v>701</v>
      </c>
      <c r="E165" t="str" cm="1">
        <f t="array" ref="E165">INDEX(municipalities!B:B, MATCH(D165,municipalities!C:C,0),0)</f>
        <v>GM1960</v>
      </c>
      <c r="F165" t="s">
        <v>4103</v>
      </c>
      <c r="G165">
        <v>2017</v>
      </c>
      <c r="H165" cm="1">
        <f t="array" ref="H165">INDEX(professionalization_strategies!G:G,MATCH(professionalization!$A165,professionalization_strategies!$A:$A,0),0)</f>
        <v>0</v>
      </c>
    </row>
    <row r="166" spans="1:8">
      <c r="A166" t="s">
        <v>4106</v>
      </c>
      <c r="B166" t="s">
        <v>344</v>
      </c>
      <c r="C166" t="s">
        <v>459</v>
      </c>
      <c r="D166" t="s">
        <v>701</v>
      </c>
      <c r="E166" t="str" cm="1">
        <f t="array" ref="E166">INDEX(municipalities!B:B, MATCH(D166,municipalities!C:C,0),0)</f>
        <v>GM1960</v>
      </c>
      <c r="F166" t="s">
        <v>508</v>
      </c>
      <c r="G166">
        <v>2020</v>
      </c>
      <c r="H166" cm="1">
        <f t="array" ref="H166">INDEX(professionalization_strategies!G:G,MATCH(professionalization!$A166,professionalization_strategies!$A:$A,0),0)</f>
        <v>1</v>
      </c>
    </row>
    <row r="167" spans="1:8">
      <c r="A167" t="s">
        <v>4108</v>
      </c>
      <c r="B167" t="s">
        <v>344</v>
      </c>
      <c r="C167" t="s">
        <v>459</v>
      </c>
      <c r="D167" t="s">
        <v>701</v>
      </c>
      <c r="E167" t="str" cm="1">
        <f t="array" ref="E167">INDEX(municipalities!B:B, MATCH(D167,municipalities!C:C,0),0)</f>
        <v>GM1960</v>
      </c>
      <c r="F167" t="s">
        <v>508</v>
      </c>
      <c r="G167">
        <v>2014</v>
      </c>
      <c r="H167" t="e" cm="1">
        <f t="array" ref="H167">INDEX(professionalization_strategies!G:G,MATCH(professionalization!$A167,professionalization_strategies!$A:$A,0),0)</f>
        <v>#N/A</v>
      </c>
    </row>
    <row r="168" spans="1:8">
      <c r="A168" t="s">
        <v>4110</v>
      </c>
      <c r="B168" t="s">
        <v>344</v>
      </c>
      <c r="C168" t="s">
        <v>459</v>
      </c>
      <c r="D168" t="s">
        <v>701</v>
      </c>
      <c r="E168" t="str" cm="1">
        <f t="array" ref="E168">INDEX(municipalities!B:B, MATCH(D168,municipalities!C:C,0),0)</f>
        <v>GM1960</v>
      </c>
      <c r="F168" t="s">
        <v>4109</v>
      </c>
      <c r="G168">
        <v>2023</v>
      </c>
      <c r="H168" t="e" cm="1">
        <f t="array" ref="H168">INDEX(professionalization_strategies!G:G,MATCH(professionalization!$A168,professionalization_strategies!$A:$A,0),0)</f>
        <v>#N/A</v>
      </c>
    </row>
    <row r="169" spans="1:8">
      <c r="A169" t="s">
        <v>4112</v>
      </c>
      <c r="B169" t="s">
        <v>344</v>
      </c>
      <c r="C169" t="s">
        <v>459</v>
      </c>
      <c r="D169" t="s">
        <v>460</v>
      </c>
      <c r="E169" t="str" cm="1">
        <f t="array" ref="E169">INDEX(municipalities!B:B, MATCH(D169,municipalities!C:C,0),0)</f>
        <v>GM0214</v>
      </c>
      <c r="G169">
        <v>2018</v>
      </c>
      <c r="H169" t="e" cm="1">
        <f t="array" ref="H169">INDEX(professionalization_strategies!G:G,MATCH(professionalization!$A169,professionalization_strategies!$A:$A,0),0)</f>
        <v>#N/A</v>
      </c>
    </row>
    <row r="170" spans="1:8">
      <c r="A170" t="s">
        <v>4114</v>
      </c>
      <c r="B170" t="s">
        <v>344</v>
      </c>
      <c r="C170" t="s">
        <v>459</v>
      </c>
      <c r="D170" t="s">
        <v>466</v>
      </c>
      <c r="E170" t="str" cm="1">
        <f t="array" ref="E170">INDEX(municipalities!B:B, MATCH(D170,municipalities!C:C,0),0)</f>
        <v>GM0216</v>
      </c>
      <c r="G170">
        <v>2018</v>
      </c>
      <c r="H170" cm="1">
        <f t="array" ref="H170">INDEX(professionalization_strategies!G:G,MATCH(professionalization!$A170,professionalization_strategies!$A:$A,0),0)</f>
        <v>1</v>
      </c>
    </row>
    <row r="171" spans="1:8">
      <c r="A171" t="s">
        <v>4116</v>
      </c>
      <c r="B171" t="s">
        <v>344</v>
      </c>
      <c r="C171" t="s">
        <v>459</v>
      </c>
      <c r="D171" t="s">
        <v>466</v>
      </c>
      <c r="E171" t="str" cm="1">
        <f t="array" ref="E171">INDEX(municipalities!B:B, MATCH(D171,municipalities!C:C,0),0)</f>
        <v>GM0216</v>
      </c>
      <c r="G171">
        <v>2016</v>
      </c>
      <c r="H171" cm="1">
        <f t="array" ref="H171">INDEX(professionalization_strategies!G:G,MATCH(professionalization!$A171,professionalization_strategies!$A:$A,0),0)</f>
        <v>2</v>
      </c>
    </row>
    <row r="172" spans="1:8">
      <c r="A172" t="s">
        <v>4118</v>
      </c>
      <c r="B172" t="s">
        <v>344</v>
      </c>
      <c r="C172" t="s">
        <v>459</v>
      </c>
      <c r="D172" t="s">
        <v>466</v>
      </c>
      <c r="E172" t="str" cm="1">
        <f t="array" ref="E172">INDEX(municipalities!B:B, MATCH(D172,municipalities!C:C,0),0)</f>
        <v>GM0216</v>
      </c>
      <c r="G172">
        <v>2013</v>
      </c>
      <c r="H172" cm="1">
        <f t="array" ref="H172">INDEX(professionalization_strategies!G:G,MATCH(professionalization!$A172,professionalization_strategies!$A:$A,0),0)</f>
        <v>1</v>
      </c>
    </row>
    <row r="173" spans="1:8">
      <c r="A173" t="s">
        <v>4120</v>
      </c>
      <c r="B173" t="s">
        <v>344</v>
      </c>
      <c r="C173" t="s">
        <v>459</v>
      </c>
      <c r="D173" t="s">
        <v>670</v>
      </c>
      <c r="E173" t="str" cm="1">
        <f t="array" ref="E173">INDEX(municipalities!B:B, MATCH(D173,municipalities!C:C,0),0)</f>
        <v>GM0281</v>
      </c>
      <c r="G173">
        <v>2016</v>
      </c>
      <c r="H173" cm="1">
        <f t="array" ref="H173">INDEX(professionalization_strategies!G:G,MATCH(professionalization!$A173,professionalization_strategies!$A:$A,0),0)</f>
        <v>1</v>
      </c>
    </row>
    <row r="174" spans="1:8">
      <c r="A174" t="s">
        <v>4123</v>
      </c>
      <c r="B174" t="s">
        <v>344</v>
      </c>
      <c r="C174" t="s">
        <v>395</v>
      </c>
      <c r="D174" t="s">
        <v>504</v>
      </c>
      <c r="E174" t="str" cm="1">
        <f t="array" ref="E174">INDEX(municipalities!B:B, MATCH(D174,municipalities!C:C,0),0)</f>
        <v>GM0233</v>
      </c>
      <c r="G174">
        <v>2020</v>
      </c>
      <c r="H174" t="e" cm="1">
        <f t="array" ref="H174">INDEX(professionalization_strategies!G:G,MATCH(professionalization!$A174,professionalization_strategies!$A:$A,0),0)</f>
        <v>#N/A</v>
      </c>
    </row>
    <row r="175" spans="1:8">
      <c r="A175" t="s">
        <v>4125</v>
      </c>
      <c r="B175" t="s">
        <v>344</v>
      </c>
      <c r="C175" t="s">
        <v>395</v>
      </c>
      <c r="D175" t="s">
        <v>504</v>
      </c>
      <c r="E175" t="str" cm="1">
        <f t="array" ref="E175">INDEX(municipalities!B:B, MATCH(D175,municipalities!C:C,0),0)</f>
        <v>GM0233</v>
      </c>
      <c r="G175">
        <v>2017</v>
      </c>
      <c r="H175" t="e" cm="1">
        <f t="array" ref="H175">INDEX(professionalization_strategies!G:G,MATCH(professionalization!$A175,professionalization_strategies!$A:$A,0),0)</f>
        <v>#N/A</v>
      </c>
    </row>
    <row r="176" spans="1:8">
      <c r="A176" t="s">
        <v>4128</v>
      </c>
      <c r="B176" t="s">
        <v>344</v>
      </c>
      <c r="C176" t="s">
        <v>395</v>
      </c>
      <c r="D176" t="s">
        <v>512</v>
      </c>
      <c r="E176" t="str" cm="1">
        <f t="array" ref="E176">INDEX(municipalities!B:B, MATCH(D176,municipalities!C:C,0),0)</f>
        <v>GM0243</v>
      </c>
      <c r="G176">
        <v>2016</v>
      </c>
      <c r="H176" cm="1">
        <f t="array" ref="H176">INDEX(professionalization_strategies!G:G,MATCH(professionalization!$A176,professionalization_strategies!$A:$A,0),0)</f>
        <v>2</v>
      </c>
    </row>
    <row r="177" spans="1:8">
      <c r="A177" t="s">
        <v>4132</v>
      </c>
      <c r="B177" t="s">
        <v>344</v>
      </c>
      <c r="C177" t="s">
        <v>395</v>
      </c>
      <c r="D177" t="s">
        <v>392</v>
      </c>
      <c r="E177" t="str" cm="1">
        <f t="array" ref="E177">INDEX(municipalities!B:B, MATCH(D177,municipalities!C:C,0),0)</f>
        <v>GM0203</v>
      </c>
      <c r="F177" t="s">
        <v>4131</v>
      </c>
      <c r="G177">
        <v>2017</v>
      </c>
      <c r="H177" cm="1">
        <f t="array" ref="H177">INDEX(professionalization_strategies!G:G,MATCH(professionalization!$A177,professionalization_strategies!$A:$A,0),0)</f>
        <v>1</v>
      </c>
    </row>
    <row r="178" spans="1:8">
      <c r="A178" t="s">
        <v>4134</v>
      </c>
      <c r="B178" t="s">
        <v>344</v>
      </c>
      <c r="C178" t="s">
        <v>391</v>
      </c>
      <c r="D178" t="s">
        <v>392</v>
      </c>
      <c r="E178" t="str" cm="1">
        <f t="array" ref="E178">INDEX(municipalities!B:B, MATCH(D178,municipalities!C:C,0),0)</f>
        <v>GM0203</v>
      </c>
      <c r="F178" t="s">
        <v>3130</v>
      </c>
      <c r="G178">
        <v>2019</v>
      </c>
      <c r="H178" cm="1">
        <f t="array" ref="H178">INDEX(professionalization_strategies!G:G,MATCH(professionalization!$A178,professionalization_strategies!$A:$A,0),0)</f>
        <v>2</v>
      </c>
    </row>
    <row r="179" spans="1:8">
      <c r="A179" t="s">
        <v>4136</v>
      </c>
      <c r="B179" t="s">
        <v>344</v>
      </c>
      <c r="C179" t="s">
        <v>345</v>
      </c>
      <c r="D179" t="s">
        <v>433</v>
      </c>
      <c r="E179" t="str" cm="1">
        <f t="array" ref="E179">INDEX(municipalities!B:B, MATCH(D179,municipalities!C:C,0),0)</f>
        <v>GM1876</v>
      </c>
      <c r="F179" t="s">
        <v>448</v>
      </c>
      <c r="G179">
        <v>2017</v>
      </c>
      <c r="H179" cm="1">
        <f t="array" ref="H179">INDEX(professionalization_strategies!G:G,MATCH(professionalization!$A179,professionalization_strategies!$A:$A,0),0)</f>
        <v>2</v>
      </c>
    </row>
    <row r="180" spans="1:8">
      <c r="A180" t="s">
        <v>4138</v>
      </c>
      <c r="B180" t="s">
        <v>344</v>
      </c>
      <c r="C180" t="s">
        <v>345</v>
      </c>
      <c r="D180" t="s">
        <v>433</v>
      </c>
      <c r="E180" t="str" cm="1">
        <f t="array" ref="E180">INDEX(municipalities!B:B, MATCH(D180,municipalities!C:C,0),0)</f>
        <v>GM1876</v>
      </c>
      <c r="F180" t="s">
        <v>3135</v>
      </c>
      <c r="G180">
        <v>2018</v>
      </c>
      <c r="H180" cm="1">
        <f t="array" ref="H180">INDEX(professionalization_strategies!G:G,MATCH(professionalization!$A180,professionalization_strategies!$A:$A,0),0)</f>
        <v>2</v>
      </c>
    </row>
    <row r="181" spans="1:8">
      <c r="A181" t="s">
        <v>4139</v>
      </c>
      <c r="B181" t="s">
        <v>344</v>
      </c>
      <c r="C181" t="s">
        <v>345</v>
      </c>
      <c r="D181" t="s">
        <v>478</v>
      </c>
      <c r="E181" t="str" cm="1">
        <f t="array" ref="E181">INDEX(municipalities!B:B, MATCH(D181,municipalities!C:C,0),0)</f>
        <v>GM0222</v>
      </c>
      <c r="G181">
        <v>2019</v>
      </c>
      <c r="H181" cm="1">
        <f t="array" ref="H181">INDEX(professionalization_strategies!G:G,MATCH(professionalization!$A181,professionalization_strategies!$A:$A,0),0)</f>
        <v>0</v>
      </c>
    </row>
    <row r="182" spans="1:8">
      <c r="A182" t="s">
        <v>4141</v>
      </c>
      <c r="B182" t="s">
        <v>344</v>
      </c>
      <c r="C182" t="s">
        <v>375</v>
      </c>
      <c r="D182" t="s">
        <v>714</v>
      </c>
      <c r="E182" t="str" cm="1">
        <f t="array" ref="E182">INDEX(municipalities!B:B, MATCH(D182,municipalities!C:C,0),0)</f>
        <v>GM0296</v>
      </c>
      <c r="G182">
        <v>2024</v>
      </c>
      <c r="H182" t="e" cm="1">
        <f t="array" ref="H182">INDEX(professionalization_strategies!G:G,MATCH(professionalization!$A182,professionalization_strategies!$A:$A,0),0)</f>
        <v>#N/A</v>
      </c>
    </row>
    <row r="183" spans="1:8">
      <c r="A183" t="s">
        <v>4144</v>
      </c>
      <c r="B183" t="s">
        <v>753</v>
      </c>
      <c r="C183" t="s">
        <v>753</v>
      </c>
      <c r="D183" t="s">
        <v>816</v>
      </c>
      <c r="E183" t="str" cm="1">
        <f t="array" ref="E183">INDEX(municipalities!B:B, MATCH(D183,municipalities!C:C,0),0)</f>
        <v>GM1966</v>
      </c>
      <c r="F183" t="s">
        <v>4143</v>
      </c>
      <c r="G183">
        <v>2017</v>
      </c>
      <c r="H183" cm="1">
        <f t="array" ref="H183">INDEX(professionalization_strategies!G:G,MATCH(professionalization!$A183,professionalization_strategies!$A:$A,0),0)</f>
        <v>3</v>
      </c>
    </row>
    <row r="184" spans="1:8">
      <c r="A184" t="s">
        <v>4146</v>
      </c>
      <c r="B184" t="s">
        <v>753</v>
      </c>
      <c r="C184" t="s">
        <v>753</v>
      </c>
      <c r="D184" t="s">
        <v>754</v>
      </c>
      <c r="E184" t="str" cm="1">
        <f t="array" ref="E184">INDEX(municipalities!B:B, MATCH(D184,municipalities!C:C,0),0)</f>
        <v>GM1979</v>
      </c>
      <c r="F184" t="s">
        <v>2548</v>
      </c>
      <c r="G184">
        <v>2017</v>
      </c>
      <c r="H184" t="e" cm="1">
        <f t="array" ref="H184">INDEX(professionalization_strategies!G:G,MATCH(professionalization!$A184,professionalization_strategies!$A:$A,0),0)</f>
        <v>#N/A</v>
      </c>
    </row>
    <row r="185" spans="1:8">
      <c r="A185" t="s">
        <v>4149</v>
      </c>
      <c r="B185" t="s">
        <v>753</v>
      </c>
      <c r="C185" t="s">
        <v>753</v>
      </c>
      <c r="D185" t="s">
        <v>754</v>
      </c>
      <c r="E185" t="str" cm="1">
        <f t="array" ref="E185">INDEX(municipalities!B:B, MATCH(D185,municipalities!C:C,0),0)</f>
        <v>GM1979</v>
      </c>
      <c r="F185" t="s">
        <v>4148</v>
      </c>
      <c r="G185">
        <v>2015</v>
      </c>
      <c r="H185" cm="1">
        <f t="array" ref="H185">INDEX(professionalization_strategies!G:G,MATCH(professionalization!$A185,professionalization_strategies!$A:$A,0),0)</f>
        <v>2</v>
      </c>
    </row>
    <row r="186" spans="1:8">
      <c r="A186" t="s">
        <v>4152</v>
      </c>
      <c r="B186" t="s">
        <v>753</v>
      </c>
      <c r="C186" t="s">
        <v>753</v>
      </c>
      <c r="D186" t="s">
        <v>816</v>
      </c>
      <c r="E186" t="str" cm="1">
        <f t="array" ref="E186">INDEX(municipalities!B:B, MATCH(D186,municipalities!C:C,0),0)</f>
        <v>GM1966</v>
      </c>
      <c r="F186" t="s">
        <v>4151</v>
      </c>
      <c r="G186">
        <v>2018</v>
      </c>
      <c r="H186" cm="1">
        <f t="array" ref="H186">INDEX(professionalization_strategies!G:G,MATCH(professionalization!$A186,professionalization_strategies!$A:$A,0),0)</f>
        <v>1</v>
      </c>
    </row>
    <row r="187" spans="1:8">
      <c r="A187" t="s">
        <v>4155</v>
      </c>
      <c r="B187" t="s">
        <v>753</v>
      </c>
      <c r="C187" t="s">
        <v>753</v>
      </c>
      <c r="D187" t="s">
        <v>816</v>
      </c>
      <c r="E187" t="str" cm="1">
        <f t="array" ref="E187">INDEX(municipalities!B:B, MATCH(D187,municipalities!C:C,0),0)</f>
        <v>GM1966</v>
      </c>
      <c r="F187" t="s">
        <v>4154</v>
      </c>
      <c r="G187">
        <v>2015</v>
      </c>
      <c r="H187" t="e" cm="1">
        <f t="array" ref="H187">INDEX(professionalization_strategies!G:G,MATCH(professionalization!$A187,professionalization_strategies!$A:$A,0),0)</f>
        <v>#N/A</v>
      </c>
    </row>
    <row r="188" spans="1:8">
      <c r="A188" t="s">
        <v>4157</v>
      </c>
      <c r="B188" t="s">
        <v>753</v>
      </c>
      <c r="C188" t="s">
        <v>753</v>
      </c>
      <c r="D188" t="s">
        <v>816</v>
      </c>
      <c r="E188" t="str" cm="1">
        <f t="array" ref="E188">INDEX(municipalities!B:B, MATCH(D188,municipalities!C:C,0),0)</f>
        <v>GM1966</v>
      </c>
      <c r="F188" t="s">
        <v>823</v>
      </c>
      <c r="G188">
        <v>2018</v>
      </c>
      <c r="H188" t="e" cm="1">
        <f t="array" ref="H188">INDEX(professionalization_strategies!G:G,MATCH(professionalization!$A188,professionalization_strategies!$A:$A,0),0)</f>
        <v>#N/A</v>
      </c>
    </row>
    <row r="189" spans="1:8">
      <c r="A189" t="s">
        <v>4159</v>
      </c>
      <c r="B189" t="s">
        <v>753</v>
      </c>
      <c r="C189" t="s">
        <v>753</v>
      </c>
      <c r="D189" t="s">
        <v>816</v>
      </c>
      <c r="E189" t="str" cm="1">
        <f t="array" ref="E189">INDEX(municipalities!B:B, MATCH(D189,municipalities!C:C,0),0)</f>
        <v>GM1966</v>
      </c>
      <c r="F189" t="s">
        <v>3660</v>
      </c>
      <c r="G189">
        <v>2017</v>
      </c>
      <c r="H189" cm="1">
        <f t="array" ref="H189">INDEX(professionalization_strategies!G:G,MATCH(professionalization!$A189,professionalization_strategies!$A:$A,0),0)</f>
        <v>2</v>
      </c>
    </row>
    <row r="190" spans="1:8">
      <c r="A190" t="s">
        <v>4161</v>
      </c>
      <c r="B190" t="s">
        <v>753</v>
      </c>
      <c r="C190" t="s">
        <v>753</v>
      </c>
      <c r="D190" t="s">
        <v>816</v>
      </c>
      <c r="E190" t="str" cm="1">
        <f t="array" ref="E190">INDEX(municipalities!B:B, MATCH(D190,municipalities!C:C,0),0)</f>
        <v>GM1966</v>
      </c>
      <c r="F190" t="s">
        <v>826</v>
      </c>
      <c r="G190">
        <v>2018</v>
      </c>
      <c r="H190" cm="1">
        <f t="array" ref="H190">INDEX(professionalization_strategies!G:G,MATCH(professionalization!$A190,professionalization_strategies!$A:$A,0),0)</f>
        <v>3</v>
      </c>
    </row>
    <row r="191" spans="1:8">
      <c r="A191" t="s">
        <v>4164</v>
      </c>
      <c r="B191" t="s">
        <v>753</v>
      </c>
      <c r="C191" t="s">
        <v>753</v>
      </c>
      <c r="D191" t="s">
        <v>754</v>
      </c>
      <c r="E191" t="str" cm="1">
        <f t="array" ref="E191">INDEX(municipalities!B:B, MATCH(D191,municipalities!C:C,0),0)</f>
        <v>GM1979</v>
      </c>
      <c r="F191" t="s">
        <v>4163</v>
      </c>
      <c r="G191">
        <v>2022</v>
      </c>
      <c r="H191" t="e" cm="1">
        <f t="array" ref="H191">INDEX(professionalization_strategies!G:G,MATCH(professionalization!$A191,professionalization_strategies!$A:$A,0),0)</f>
        <v>#N/A</v>
      </c>
    </row>
    <row r="192" spans="1:8">
      <c r="A192" t="s">
        <v>4167</v>
      </c>
      <c r="B192" t="s">
        <v>753</v>
      </c>
      <c r="C192" t="s">
        <v>753</v>
      </c>
      <c r="D192" t="s">
        <v>754</v>
      </c>
      <c r="E192" t="str" cm="1">
        <f t="array" ref="E192">INDEX(municipalities!B:B, MATCH(D192,municipalities!C:C,0),0)</f>
        <v>GM1979</v>
      </c>
      <c r="F192" t="s">
        <v>4166</v>
      </c>
      <c r="G192">
        <v>2018</v>
      </c>
      <c r="H192" cm="1">
        <f t="array" ref="H192">INDEX(professionalization_strategies!G:G,MATCH(professionalization!$A192,professionalization_strategies!$A:$A,0),0)</f>
        <v>2</v>
      </c>
    </row>
    <row r="193" spans="1:8">
      <c r="A193" t="s">
        <v>4170</v>
      </c>
      <c r="B193" t="s">
        <v>753</v>
      </c>
      <c r="C193" t="s">
        <v>753</v>
      </c>
      <c r="D193" t="s">
        <v>3191</v>
      </c>
      <c r="E193" t="str" cm="1">
        <f t="array" ref="E193">INDEX(municipalities!B:B, MATCH(D193,municipalities!C:C,0),0)</f>
        <v>GM1895</v>
      </c>
      <c r="F193" t="s">
        <v>4169</v>
      </c>
      <c r="G193">
        <v>2020</v>
      </c>
      <c r="H193" cm="1">
        <f t="array" ref="H193">INDEX(professionalization_strategies!G:G,MATCH(professionalization!$A193,professionalization_strategies!$A:$A,0),0)</f>
        <v>0</v>
      </c>
    </row>
    <row r="194" spans="1:8">
      <c r="A194" t="s">
        <v>4173</v>
      </c>
      <c r="B194" t="s">
        <v>753</v>
      </c>
      <c r="C194" t="s">
        <v>753</v>
      </c>
      <c r="D194" t="s">
        <v>867</v>
      </c>
      <c r="E194" t="str" cm="1">
        <f t="array" ref="E194">INDEX(municipalities!B:B, MATCH(D194,municipalities!C:C,0),0)</f>
        <v>GM1952</v>
      </c>
      <c r="F194" t="s">
        <v>2928</v>
      </c>
      <c r="G194">
        <v>2016</v>
      </c>
      <c r="H194" cm="1">
        <f t="array" ref="H194">INDEX(professionalization_strategies!G:G,MATCH(professionalization!$A194,professionalization_strategies!$A:$A,0),0)</f>
        <v>2</v>
      </c>
    </row>
    <row r="195" spans="1:8">
      <c r="A195" t="s">
        <v>4175</v>
      </c>
      <c r="B195" t="s">
        <v>753</v>
      </c>
      <c r="C195" t="s">
        <v>753</v>
      </c>
      <c r="D195" t="s">
        <v>754</v>
      </c>
      <c r="E195" t="str" cm="1">
        <f t="array" ref="E195">INDEX(municipalities!B:B, MATCH(D195,municipalities!C:C,0),0)</f>
        <v>GM1979</v>
      </c>
      <c r="F195" t="s">
        <v>864</v>
      </c>
      <c r="G195">
        <v>2017</v>
      </c>
      <c r="H195" t="e" cm="1">
        <f t="array" ref="H195">INDEX(professionalization_strategies!G:G,MATCH(professionalization!$A195,professionalization_strategies!$A:$A,0),0)</f>
        <v>#N/A</v>
      </c>
    </row>
    <row r="196" spans="1:8">
      <c r="A196" t="s">
        <v>4177</v>
      </c>
      <c r="B196" t="s">
        <v>753</v>
      </c>
      <c r="C196" t="s">
        <v>753</v>
      </c>
      <c r="D196" t="s">
        <v>754</v>
      </c>
      <c r="E196" t="str" cm="1">
        <f t="array" ref="E196">INDEX(municipalities!B:B, MATCH(D196,municipalities!C:C,0),0)</f>
        <v>GM1979</v>
      </c>
      <c r="G196">
        <v>2016</v>
      </c>
      <c r="H196" cm="1">
        <f t="array" ref="H196">INDEX(professionalization_strategies!G:G,MATCH(professionalization!$A196,professionalization_strategies!$A:$A,0),0)</f>
        <v>3</v>
      </c>
    </row>
    <row r="197" spans="1:8">
      <c r="A197" t="s">
        <v>4180</v>
      </c>
      <c r="B197" t="s">
        <v>753</v>
      </c>
      <c r="C197" t="s">
        <v>753</v>
      </c>
      <c r="D197" t="s">
        <v>754</v>
      </c>
      <c r="E197" t="str" cm="1">
        <f t="array" ref="E197">INDEX(municipalities!B:B, MATCH(D197,municipalities!C:C,0),0)</f>
        <v>GM1979</v>
      </c>
      <c r="F197" t="s">
        <v>4179</v>
      </c>
      <c r="G197">
        <v>2019</v>
      </c>
      <c r="H197" t="e" cm="1">
        <f t="array" ref="H197">INDEX(professionalization_strategies!G:G,MATCH(professionalization!$A197,professionalization_strategies!$A:$A,0),0)</f>
        <v>#N/A</v>
      </c>
    </row>
    <row r="198" spans="1:8">
      <c r="A198" t="s">
        <v>4183</v>
      </c>
      <c r="B198" t="s">
        <v>753</v>
      </c>
      <c r="C198" t="s">
        <v>753</v>
      </c>
      <c r="D198" t="s">
        <v>754</v>
      </c>
      <c r="E198" t="str" cm="1">
        <f t="array" ref="E198">INDEX(municipalities!B:B, MATCH(D198,municipalities!C:C,0),0)</f>
        <v>GM1979</v>
      </c>
      <c r="F198" t="s">
        <v>4182</v>
      </c>
      <c r="G198">
        <v>2017</v>
      </c>
      <c r="H198" cm="1">
        <f t="array" ref="H198">INDEX(professionalization_strategies!G:G,MATCH(professionalization!$A198,professionalization_strategies!$A:$A,0),0)</f>
        <v>2</v>
      </c>
    </row>
    <row r="199" spans="1:8">
      <c r="A199" t="s">
        <v>4186</v>
      </c>
      <c r="B199" t="s">
        <v>753</v>
      </c>
      <c r="C199" t="s">
        <v>753</v>
      </c>
      <c r="D199" t="s">
        <v>816</v>
      </c>
      <c r="E199" t="str" cm="1">
        <f t="array" ref="E199">INDEX(municipalities!B:B, MATCH(D199,municipalities!C:C,0),0)</f>
        <v>GM1966</v>
      </c>
      <c r="F199" t="s">
        <v>4185</v>
      </c>
      <c r="G199">
        <v>2016</v>
      </c>
      <c r="H199" t="e" cm="1">
        <f t="array" ref="H199">INDEX(professionalization_strategies!G:G,MATCH(professionalization!$A199,professionalization_strategies!$A:$A,0),0)</f>
        <v>#N/A</v>
      </c>
    </row>
    <row r="200" spans="1:8">
      <c r="A200" t="s">
        <v>4189</v>
      </c>
      <c r="B200" t="s">
        <v>753</v>
      </c>
      <c r="C200" t="s">
        <v>753</v>
      </c>
      <c r="D200" t="s">
        <v>889</v>
      </c>
      <c r="E200" t="str" cm="1">
        <f t="array" ref="E200">INDEX(municipalities!B:B, MATCH(D200,municipalities!C:C,0),0)</f>
        <v>GM1969</v>
      </c>
      <c r="F200" t="s">
        <v>4188</v>
      </c>
      <c r="G200">
        <v>2016</v>
      </c>
      <c r="H200" t="e" cm="1">
        <f t="array" ref="H200">INDEX(professionalization_strategies!G:G,MATCH(professionalization!$A200,professionalization_strategies!$A:$A,0),0)</f>
        <v>#N/A</v>
      </c>
    </row>
    <row r="201" spans="1:8">
      <c r="A201" t="s">
        <v>4193</v>
      </c>
      <c r="B201" t="s">
        <v>753</v>
      </c>
      <c r="C201" t="s">
        <v>753</v>
      </c>
      <c r="D201" t="s">
        <v>889</v>
      </c>
      <c r="E201" t="str" cm="1">
        <f t="array" ref="E201">INDEX(municipalities!B:B, MATCH(D201,municipalities!C:C,0),0)</f>
        <v>GM1969</v>
      </c>
      <c r="F201" t="s">
        <v>4192</v>
      </c>
      <c r="G201">
        <v>2019</v>
      </c>
      <c r="H201" cm="1">
        <f t="array" ref="H201">INDEX(professionalization_strategies!G:G,MATCH(professionalization!$A201,professionalization_strategies!$A:$A,0),0)</f>
        <v>2</v>
      </c>
    </row>
    <row r="202" spans="1:8">
      <c r="A202" t="s">
        <v>4195</v>
      </c>
      <c r="B202" t="s">
        <v>753</v>
      </c>
      <c r="C202" t="s">
        <v>753</v>
      </c>
      <c r="D202" t="s">
        <v>889</v>
      </c>
      <c r="E202" t="str" cm="1">
        <f t="array" ref="E202">INDEX(municipalities!B:B, MATCH(D202,municipalities!C:C,0),0)</f>
        <v>GM1969</v>
      </c>
      <c r="F202" t="s">
        <v>901</v>
      </c>
      <c r="G202">
        <v>2016</v>
      </c>
      <c r="H202" cm="1">
        <f t="array" ref="H202">INDEX(professionalization_strategies!G:G,MATCH(professionalization!$A202,professionalization_strategies!$A:$A,0),0)</f>
        <v>1</v>
      </c>
    </row>
    <row r="203" spans="1:8">
      <c r="A203" t="s">
        <v>4197</v>
      </c>
      <c r="B203" t="s">
        <v>753</v>
      </c>
      <c r="C203" t="s">
        <v>753</v>
      </c>
      <c r="D203" t="s">
        <v>753</v>
      </c>
      <c r="E203" t="str" cm="1">
        <f t="array" ref="E203">INDEX(municipalities!B:B, MATCH(D203,municipalities!C:C,0),0)</f>
        <v>GM0014</v>
      </c>
      <c r="F203" t="s">
        <v>2556</v>
      </c>
      <c r="G203">
        <v>2021</v>
      </c>
      <c r="H203" cm="1">
        <f t="array" ref="H203">INDEX(professionalization_strategies!G:G,MATCH(professionalization!$A203,professionalization_strategies!$A:$A,0),0)</f>
        <v>2</v>
      </c>
    </row>
    <row r="204" spans="1:8">
      <c r="A204" t="s">
        <v>4199</v>
      </c>
      <c r="B204" t="s">
        <v>753</v>
      </c>
      <c r="C204" t="s">
        <v>753</v>
      </c>
      <c r="D204" t="s">
        <v>753</v>
      </c>
      <c r="E204" t="str" cm="1">
        <f t="array" ref="E204">INDEX(municipalities!B:B, MATCH(D204,municipalities!C:C,0),0)</f>
        <v>GM0014</v>
      </c>
      <c r="F204" t="s">
        <v>2562</v>
      </c>
      <c r="G204">
        <v>2020</v>
      </c>
      <c r="H204" t="e" cm="1">
        <f t="array" ref="H204">INDEX(professionalization_strategies!G:G,MATCH(professionalization!$A204,professionalization_strategies!$A:$A,0),0)</f>
        <v>#N/A</v>
      </c>
    </row>
    <row r="205" spans="1:8">
      <c r="A205" t="s">
        <v>4201</v>
      </c>
      <c r="B205" t="s">
        <v>753</v>
      </c>
      <c r="C205" t="s">
        <v>753</v>
      </c>
      <c r="D205" t="s">
        <v>753</v>
      </c>
      <c r="E205" t="str" cm="1">
        <f t="array" ref="E205">INDEX(municipalities!B:B, MATCH(D205,municipalities!C:C,0),0)</f>
        <v>GM0014</v>
      </c>
      <c r="F205" t="s">
        <v>781</v>
      </c>
      <c r="G205">
        <v>2016</v>
      </c>
      <c r="H205" cm="1">
        <f t="array" ref="H205">INDEX(professionalization_strategies!G:G,MATCH(professionalization!$A205,professionalization_strategies!$A:$A,0),0)</f>
        <v>3</v>
      </c>
    </row>
    <row r="206" spans="1:8">
      <c r="A206" t="s">
        <v>4203</v>
      </c>
      <c r="B206" t="s">
        <v>753</v>
      </c>
      <c r="C206" t="s">
        <v>753</v>
      </c>
      <c r="D206" t="s">
        <v>816</v>
      </c>
      <c r="E206" t="str" cm="1">
        <f t="array" ref="E206">INDEX(municipalities!B:B, MATCH(D206,municipalities!C:C,0),0)</f>
        <v>GM1966</v>
      </c>
      <c r="G206">
        <v>2017</v>
      </c>
      <c r="H206" cm="1">
        <f t="array" ref="H206">INDEX(professionalization_strategies!G:G,MATCH(professionalization!$A206,professionalization_strategies!$A:$A,0),0)</f>
        <v>2</v>
      </c>
    </row>
    <row r="207" spans="1:8">
      <c r="A207" t="s">
        <v>4205</v>
      </c>
      <c r="B207" t="s">
        <v>753</v>
      </c>
      <c r="C207" t="s">
        <v>753</v>
      </c>
      <c r="D207" t="s">
        <v>816</v>
      </c>
      <c r="E207" t="str" cm="1">
        <f t="array" ref="E207">INDEX(municipalities!B:B, MATCH(D207,municipalities!C:C,0),0)</f>
        <v>GM1966</v>
      </c>
      <c r="F207" t="s">
        <v>823</v>
      </c>
      <c r="G207">
        <v>2018</v>
      </c>
      <c r="H207" cm="1">
        <f t="array" ref="H207">INDEX(professionalization_strategies!G:G,MATCH(professionalization!$A207,professionalization_strategies!$A:$A,0),0)</f>
        <v>3</v>
      </c>
    </row>
    <row r="208" spans="1:8">
      <c r="A208" t="s">
        <v>4208</v>
      </c>
      <c r="B208" t="s">
        <v>753</v>
      </c>
      <c r="C208" t="s">
        <v>753</v>
      </c>
      <c r="D208" t="s">
        <v>816</v>
      </c>
      <c r="E208" t="str" cm="1">
        <f t="array" ref="E208">INDEX(municipalities!B:B, MATCH(D208,municipalities!C:C,0),0)</f>
        <v>GM1966</v>
      </c>
      <c r="F208" t="s">
        <v>4207</v>
      </c>
      <c r="G208">
        <v>2016</v>
      </c>
      <c r="H208" cm="1">
        <f t="array" ref="H208">INDEX(professionalization_strategies!G:G,MATCH(professionalization!$A208,professionalization_strategies!$A:$A,0),0)</f>
        <v>2</v>
      </c>
    </row>
    <row r="209" spans="1:8">
      <c r="A209" t="s">
        <v>4210</v>
      </c>
      <c r="B209" t="s">
        <v>753</v>
      </c>
      <c r="C209" t="s">
        <v>753</v>
      </c>
      <c r="D209" t="s">
        <v>753</v>
      </c>
      <c r="E209" t="str" cm="1">
        <f t="array" ref="E209">INDEX(municipalities!B:B, MATCH(D209,municipalities!C:C,0),0)</f>
        <v>GM0014</v>
      </c>
      <c r="F209" t="s">
        <v>2908</v>
      </c>
      <c r="G209">
        <v>2021</v>
      </c>
      <c r="H209" cm="1">
        <f t="array" ref="H209">INDEX(professionalization_strategies!G:G,MATCH(professionalization!$A209,professionalization_strategies!$A:$A,0),0)</f>
        <v>1</v>
      </c>
    </row>
    <row r="210" spans="1:8">
      <c r="A210" t="s">
        <v>4212</v>
      </c>
      <c r="B210" t="s">
        <v>753</v>
      </c>
      <c r="C210" t="s">
        <v>753</v>
      </c>
      <c r="D210" t="s">
        <v>753</v>
      </c>
      <c r="E210" t="str" cm="1">
        <f t="array" ref="E210">INDEX(municipalities!B:B, MATCH(D210,municipalities!C:C,0),0)</f>
        <v>GM0014</v>
      </c>
      <c r="F210" t="s">
        <v>2911</v>
      </c>
      <c r="G210">
        <v>2017</v>
      </c>
      <c r="H210" t="e" cm="1">
        <f t="array" ref="H210">INDEX(professionalization_strategies!G:G,MATCH(professionalization!$A210,professionalization_strategies!$A:$A,0),0)</f>
        <v>#N/A</v>
      </c>
    </row>
    <row r="211" spans="1:8">
      <c r="A211" t="s">
        <v>4214</v>
      </c>
      <c r="B211" t="s">
        <v>753</v>
      </c>
      <c r="C211" t="s">
        <v>753</v>
      </c>
      <c r="D211" t="s">
        <v>753</v>
      </c>
      <c r="E211" t="str" cm="1">
        <f t="array" ref="E211">INDEX(municipalities!B:B, MATCH(D211,municipalities!C:C,0),0)</f>
        <v>GM0014</v>
      </c>
      <c r="F211" t="s">
        <v>2911</v>
      </c>
      <c r="G211">
        <v>2020</v>
      </c>
      <c r="H211" cm="1">
        <f t="array" ref="H211">INDEX(professionalization_strategies!G:G,MATCH(professionalization!$A211,professionalization_strategies!$A:$A,0),0)</f>
        <v>2</v>
      </c>
    </row>
    <row r="212" spans="1:8">
      <c r="A212" t="s">
        <v>4217</v>
      </c>
      <c r="B212" t="s">
        <v>753</v>
      </c>
      <c r="C212" t="s">
        <v>753</v>
      </c>
      <c r="D212" t="s">
        <v>753</v>
      </c>
      <c r="E212" t="str" cm="1">
        <f t="array" ref="E212">INDEX(municipalities!B:B, MATCH(D212,municipalities!C:C,0),0)</f>
        <v>GM0014</v>
      </c>
      <c r="F212" t="s">
        <v>4216</v>
      </c>
      <c r="G212">
        <v>2016</v>
      </c>
      <c r="H212" cm="1">
        <f t="array" ref="H212">INDEX(professionalization_strategies!G:G,MATCH(professionalization!$A212,professionalization_strategies!$A:$A,0),0)</f>
        <v>1</v>
      </c>
    </row>
    <row r="213" spans="1:8">
      <c r="A213" t="s">
        <v>4220</v>
      </c>
      <c r="B213" t="s">
        <v>753</v>
      </c>
      <c r="C213" t="s">
        <v>753</v>
      </c>
      <c r="D213" t="s">
        <v>753</v>
      </c>
      <c r="E213" t="str" cm="1">
        <f t="array" ref="E213">INDEX(municipalities!B:B, MATCH(D213,municipalities!C:C,0),0)</f>
        <v>GM0014</v>
      </c>
      <c r="G213">
        <v>2018</v>
      </c>
      <c r="H213" cm="1">
        <f t="array" ref="H213">INDEX(professionalization_strategies!G:G,MATCH(professionalization!$A213,professionalization_strategies!$A:$A,0),0)</f>
        <v>3</v>
      </c>
    </row>
    <row r="214" spans="1:8">
      <c r="A214" t="s">
        <v>4222</v>
      </c>
      <c r="B214" t="s">
        <v>753</v>
      </c>
      <c r="C214" t="s">
        <v>753</v>
      </c>
      <c r="D214" t="s">
        <v>753</v>
      </c>
      <c r="E214" t="str" cm="1">
        <f t="array" ref="E214">INDEX(municipalities!B:B, MATCH(D214,municipalities!C:C,0),0)</f>
        <v>GM0014</v>
      </c>
      <c r="G214">
        <v>2016</v>
      </c>
      <c r="H214" cm="1">
        <f t="array" ref="H214">INDEX(professionalization_strategies!G:G,MATCH(professionalization!$A214,professionalization_strategies!$A:$A,0),0)</f>
        <v>0</v>
      </c>
    </row>
    <row r="215" spans="1:8">
      <c r="A215" t="s">
        <v>4225</v>
      </c>
      <c r="B215" t="s">
        <v>753</v>
      </c>
      <c r="C215" t="s">
        <v>753</v>
      </c>
      <c r="D215" t="s">
        <v>753</v>
      </c>
      <c r="E215" t="str" cm="1">
        <f t="array" ref="E215">INDEX(municipalities!B:B, MATCH(D215,municipalities!C:C,0),0)</f>
        <v>GM0014</v>
      </c>
      <c r="F215" t="s">
        <v>4224</v>
      </c>
      <c r="G215">
        <v>2020</v>
      </c>
      <c r="H215" cm="1">
        <f t="array" ref="H215">INDEX(professionalization_strategies!G:G,MATCH(professionalization!$A215,professionalization_strategies!$A:$A,0),0)</f>
        <v>0</v>
      </c>
    </row>
    <row r="216" spans="1:8">
      <c r="A216" t="s">
        <v>4227</v>
      </c>
      <c r="B216" t="s">
        <v>753</v>
      </c>
      <c r="C216" t="s">
        <v>753</v>
      </c>
      <c r="D216" t="s">
        <v>753</v>
      </c>
      <c r="E216" t="str" cm="1">
        <f t="array" ref="E216">INDEX(municipalities!B:B, MATCH(D216,municipalities!C:C,0),0)</f>
        <v>GM0014</v>
      </c>
      <c r="G216">
        <v>2011</v>
      </c>
      <c r="H216" cm="1">
        <f t="array" ref="H216">INDEX(professionalization_strategies!G:G,MATCH(professionalization!$A216,professionalization_strategies!$A:$A,0),0)</f>
        <v>2</v>
      </c>
    </row>
    <row r="217" spans="1:8">
      <c r="A217" t="s">
        <v>4229</v>
      </c>
      <c r="B217" t="s">
        <v>753</v>
      </c>
      <c r="C217" t="s">
        <v>753</v>
      </c>
      <c r="D217" t="s">
        <v>914</v>
      </c>
      <c r="E217" t="str" cm="1">
        <f t="array" ref="E217">INDEX(municipalities!B:B, MATCH(D217,municipalities!C:C,0),0)</f>
        <v>GM1950</v>
      </c>
      <c r="F217" t="s">
        <v>915</v>
      </c>
      <c r="G217">
        <v>2019</v>
      </c>
      <c r="H217" cm="1">
        <f t="array" ref="H217">INDEX(professionalization_strategies!G:G,MATCH(professionalization!$A217,professionalization_strategies!$A:$A,0),0)</f>
        <v>2</v>
      </c>
    </row>
    <row r="218" spans="1:8">
      <c r="A218" t="s">
        <v>4232</v>
      </c>
      <c r="B218" t="s">
        <v>753</v>
      </c>
      <c r="C218" t="s">
        <v>753</v>
      </c>
      <c r="D218" t="s">
        <v>914</v>
      </c>
      <c r="E218" t="str" cm="1">
        <f t="array" ref="E218">INDEX(municipalities!B:B, MATCH(D218,municipalities!C:C,0),0)</f>
        <v>GM1950</v>
      </c>
      <c r="F218" t="s">
        <v>4231</v>
      </c>
      <c r="G218">
        <v>2019</v>
      </c>
      <c r="H218" cm="1">
        <f t="array" ref="H218">INDEX(professionalization_strategies!G:G,MATCH(professionalization!$A218,professionalization_strategies!$A:$A,0),0)</f>
        <v>0</v>
      </c>
    </row>
    <row r="219" spans="1:8">
      <c r="A219" t="s">
        <v>4235</v>
      </c>
      <c r="B219" t="s">
        <v>753</v>
      </c>
      <c r="C219" t="s">
        <v>753</v>
      </c>
      <c r="D219" t="s">
        <v>3191</v>
      </c>
      <c r="E219" t="str" cm="1">
        <f t="array" ref="E219">INDEX(municipalities!B:B, MATCH(D219,municipalities!C:C,0),0)</f>
        <v>GM1895</v>
      </c>
      <c r="F219" t="s">
        <v>4234</v>
      </c>
      <c r="G219">
        <v>2022</v>
      </c>
      <c r="H219" t="e" cm="1">
        <f t="array" ref="H219">INDEX(professionalization_strategies!G:G,MATCH(professionalization!$A219,professionalization_strategies!$A:$A,0),0)</f>
        <v>#N/A</v>
      </c>
    </row>
    <row r="220" spans="1:8">
      <c r="A220" t="s">
        <v>4237</v>
      </c>
      <c r="B220" t="s">
        <v>753</v>
      </c>
      <c r="C220" t="s">
        <v>753</v>
      </c>
      <c r="D220" t="s">
        <v>884</v>
      </c>
      <c r="E220" t="str" cm="1">
        <f t="array" ref="E220">INDEX(municipalities!B:B, MATCH(D220,municipalities!C:C,0),0)</f>
        <v>GM0765</v>
      </c>
      <c r="F220" t="s">
        <v>885</v>
      </c>
      <c r="G220">
        <v>2013</v>
      </c>
      <c r="H220" t="e" cm="1">
        <f t="array" ref="H220">INDEX(professionalization_strategies!G:G,MATCH(professionalization!$A220,professionalization_strategies!$A:$A,0),0)</f>
        <v>#N/A</v>
      </c>
    </row>
    <row r="221" spans="1:8">
      <c r="A221" t="s">
        <v>4239</v>
      </c>
      <c r="B221" t="s">
        <v>753</v>
      </c>
      <c r="C221" t="s">
        <v>753</v>
      </c>
      <c r="D221" t="s">
        <v>867</v>
      </c>
      <c r="E221" t="str" cm="1">
        <f t="array" ref="E221">INDEX(municipalities!B:B, MATCH(D221,municipalities!C:C,0),0)</f>
        <v>GM1952</v>
      </c>
      <c r="F221" t="s">
        <v>2931</v>
      </c>
      <c r="G221">
        <v>2013</v>
      </c>
      <c r="H221" t="e" cm="1">
        <f t="array" ref="H221">INDEX(professionalization_strategies!G:G,MATCH(professionalization!$A221,professionalization_strategies!$A:$A,0),0)</f>
        <v>#N/A</v>
      </c>
    </row>
    <row r="222" spans="1:8">
      <c r="A222" t="s">
        <v>4241</v>
      </c>
      <c r="B222" t="s">
        <v>753</v>
      </c>
      <c r="C222" t="s">
        <v>753</v>
      </c>
      <c r="D222" t="s">
        <v>867</v>
      </c>
      <c r="E222" t="str" cm="1">
        <f t="array" ref="E222">INDEX(municipalities!B:B, MATCH(D222,municipalities!C:C,0),0)</f>
        <v>GM1952</v>
      </c>
      <c r="G222">
        <v>2020</v>
      </c>
      <c r="H222" cm="1">
        <f t="array" ref="H222">INDEX(professionalization_strategies!G:G,MATCH(professionalization!$A222,professionalization_strategies!$A:$A,0),0)</f>
        <v>0</v>
      </c>
    </row>
    <row r="223" spans="1:8">
      <c r="A223" t="s">
        <v>4244</v>
      </c>
      <c r="B223" t="s">
        <v>753</v>
      </c>
      <c r="C223" t="s">
        <v>753</v>
      </c>
      <c r="D223" t="s">
        <v>867</v>
      </c>
      <c r="E223" t="str" cm="1">
        <f t="array" ref="E223">INDEX(municipalities!B:B, MATCH(D223,municipalities!C:C,0),0)</f>
        <v>GM1952</v>
      </c>
      <c r="F223" t="s">
        <v>4243</v>
      </c>
      <c r="G223">
        <v>2018</v>
      </c>
      <c r="H223" cm="1">
        <f t="array" ref="H223">INDEX(professionalization_strategies!G:G,MATCH(professionalization!$A223,professionalization_strategies!$A:$A,0),0)</f>
        <v>2</v>
      </c>
    </row>
    <row r="224" spans="1:8">
      <c r="A224" t="s">
        <v>4246</v>
      </c>
      <c r="B224" t="s">
        <v>753</v>
      </c>
      <c r="C224" t="s">
        <v>753</v>
      </c>
      <c r="D224" t="s">
        <v>867</v>
      </c>
      <c r="E224" t="str" cm="1">
        <f t="array" ref="E224">INDEX(municipalities!B:B, MATCH(D224,municipalities!C:C,0),0)</f>
        <v>GM1952</v>
      </c>
      <c r="F224" t="s">
        <v>868</v>
      </c>
      <c r="G224">
        <v>2016</v>
      </c>
      <c r="H224" cm="1">
        <f t="array" ref="H224">INDEX(professionalization_strategies!G:G,MATCH(professionalization!$A224,professionalization_strategies!$A:$A,0),0)</f>
        <v>2</v>
      </c>
    </row>
    <row r="225" spans="1:8">
      <c r="A225" t="s">
        <v>4248</v>
      </c>
      <c r="B225" t="s">
        <v>753</v>
      </c>
      <c r="C225" t="s">
        <v>753</v>
      </c>
      <c r="D225" t="s">
        <v>867</v>
      </c>
      <c r="E225" t="str" cm="1">
        <f t="array" ref="E225">INDEX(municipalities!B:B, MATCH(D225,municipalities!C:C,0),0)</f>
        <v>GM1952</v>
      </c>
      <c r="G225">
        <v>2020</v>
      </c>
      <c r="H225" cm="1">
        <f t="array" ref="H225">INDEX(professionalization_strategies!G:G,MATCH(professionalization!$A225,professionalization_strategies!$A:$A,0),0)</f>
        <v>2</v>
      </c>
    </row>
    <row r="226" spans="1:8">
      <c r="A226" t="s">
        <v>4250</v>
      </c>
      <c r="B226" t="s">
        <v>753</v>
      </c>
      <c r="C226" t="s">
        <v>753</v>
      </c>
      <c r="D226" t="s">
        <v>753</v>
      </c>
      <c r="E226" t="str" cm="1">
        <f t="array" ref="E226">INDEX(municipalities!B:B, MATCH(D226,municipalities!C:C,0),0)</f>
        <v>GM0014</v>
      </c>
      <c r="F226" t="s">
        <v>808</v>
      </c>
      <c r="G226">
        <v>2019</v>
      </c>
      <c r="H226" t="e" cm="1">
        <f t="array" ref="H226">INDEX(professionalization_strategies!G:G,MATCH(professionalization!$A226,professionalization_strategies!$A:$A,0),0)</f>
        <v>#N/A</v>
      </c>
    </row>
    <row r="227" spans="1:8">
      <c r="A227" t="s">
        <v>4252</v>
      </c>
      <c r="B227" t="s">
        <v>753</v>
      </c>
      <c r="C227" t="s">
        <v>753</v>
      </c>
      <c r="D227" t="s">
        <v>753</v>
      </c>
      <c r="E227" t="str" cm="1">
        <f t="array" ref="E227">INDEX(municipalities!B:B, MATCH(D227,municipalities!C:C,0),0)</f>
        <v>GM0014</v>
      </c>
      <c r="G227">
        <v>2017</v>
      </c>
      <c r="H227" t="e" cm="1">
        <f t="array" ref="H227">INDEX(professionalization_strategies!G:G,MATCH(professionalization!$A227,professionalization_strategies!$A:$A,0),0)</f>
        <v>#N/A</v>
      </c>
    </row>
    <row r="228" spans="1:8">
      <c r="A228" t="s">
        <v>4256</v>
      </c>
      <c r="B228" t="s">
        <v>753</v>
      </c>
      <c r="C228" t="s">
        <v>753</v>
      </c>
      <c r="D228" t="s">
        <v>4254</v>
      </c>
      <c r="E228" t="str" cm="1">
        <f t="array" ref="E228">INDEX(municipalities!B:B, MATCH(D228,municipalities!C:C,0),0)</f>
        <v>GM0047</v>
      </c>
      <c r="F228" t="s">
        <v>4255</v>
      </c>
      <c r="G228">
        <v>2020</v>
      </c>
      <c r="H228" cm="1">
        <f t="array" ref="H228">INDEX(professionalization_strategies!G:G,MATCH(professionalization!$A228,professionalization_strategies!$A:$A,0),0)</f>
        <v>2</v>
      </c>
    </row>
    <row r="229" spans="1:8">
      <c r="A229" t="s">
        <v>4259</v>
      </c>
      <c r="B229" t="s">
        <v>753</v>
      </c>
      <c r="C229" t="s">
        <v>753</v>
      </c>
      <c r="D229" t="s">
        <v>914</v>
      </c>
      <c r="E229" t="str" cm="1">
        <f t="array" ref="E229">INDEX(municipalities!B:B, MATCH(D229,municipalities!C:C,0),0)</f>
        <v>GM1950</v>
      </c>
      <c r="F229" t="s">
        <v>4258</v>
      </c>
      <c r="G229">
        <v>2019</v>
      </c>
      <c r="H229" cm="1">
        <f t="array" ref="H229">INDEX(professionalization_strategies!G:G,MATCH(professionalization!$A229,professionalization_strategies!$A:$A,0),0)</f>
        <v>0</v>
      </c>
    </row>
    <row r="230" spans="1:8">
      <c r="A230" t="s">
        <v>4262</v>
      </c>
      <c r="B230" t="s">
        <v>753</v>
      </c>
      <c r="C230" t="s">
        <v>753</v>
      </c>
      <c r="D230" t="s">
        <v>753</v>
      </c>
      <c r="E230" t="str" cm="1">
        <f t="array" ref="E230">INDEX(municipalities!B:B, MATCH(D230,municipalities!C:C,0),0)</f>
        <v>GM0014</v>
      </c>
      <c r="F230" t="s">
        <v>4261</v>
      </c>
      <c r="G230">
        <v>2019</v>
      </c>
      <c r="H230" cm="1">
        <f t="array" ref="H230">INDEX(professionalization_strategies!G:G,MATCH(professionalization!$A230,professionalization_strategies!$A:$A,0),0)</f>
        <v>2</v>
      </c>
    </row>
    <row r="231" spans="1:8">
      <c r="A231" t="s">
        <v>4266</v>
      </c>
      <c r="B231" t="s">
        <v>753</v>
      </c>
      <c r="C231" t="s">
        <v>753</v>
      </c>
      <c r="D231" t="s">
        <v>889</v>
      </c>
      <c r="E231" t="str" cm="1">
        <f t="array" ref="E231">INDEX(municipalities!B:B, MATCH(D231,municipalities!C:C,0),0)</f>
        <v>GM1969</v>
      </c>
      <c r="F231" t="s">
        <v>4265</v>
      </c>
      <c r="G231">
        <v>2020</v>
      </c>
      <c r="H231" cm="1">
        <f t="array" ref="H231">INDEX(professionalization_strategies!G:G,MATCH(professionalization!$A231,professionalization_strategies!$A:$A,0),0)</f>
        <v>2</v>
      </c>
    </row>
    <row r="232" spans="1:8">
      <c r="A232" t="s">
        <v>4268</v>
      </c>
      <c r="B232" t="s">
        <v>753</v>
      </c>
      <c r="C232" t="s">
        <v>753</v>
      </c>
      <c r="D232" t="s">
        <v>889</v>
      </c>
      <c r="E232" t="str" cm="1">
        <f t="array" ref="E232">INDEX(municipalities!B:B, MATCH(D232,municipalities!C:C,0),0)</f>
        <v>GM1969</v>
      </c>
      <c r="F232" t="s">
        <v>890</v>
      </c>
      <c r="G232">
        <v>2019</v>
      </c>
      <c r="H232" cm="1">
        <f t="array" ref="H232">INDEX(professionalization_strategies!G:G,MATCH(professionalization!$A232,professionalization_strategies!$A:$A,0),0)</f>
        <v>2</v>
      </c>
    </row>
    <row r="233" spans="1:8">
      <c r="A233" t="s">
        <v>4271</v>
      </c>
      <c r="B233" t="s">
        <v>753</v>
      </c>
      <c r="C233" t="s">
        <v>753</v>
      </c>
      <c r="D233" t="s">
        <v>889</v>
      </c>
      <c r="E233" t="str" cm="1">
        <f t="array" ref="E233">INDEX(municipalities!B:B, MATCH(D233,municipalities!C:C,0),0)</f>
        <v>GM1969</v>
      </c>
      <c r="F233" t="s">
        <v>4270</v>
      </c>
      <c r="G233">
        <v>2018</v>
      </c>
      <c r="H233" t="e" cm="1">
        <f t="array" ref="H233">INDEX(professionalization_strategies!G:G,MATCH(professionalization!$A233,professionalization_strategies!$A:$A,0),0)</f>
        <v>#N/A</v>
      </c>
    </row>
    <row r="234" spans="1:8">
      <c r="A234" t="s">
        <v>4274</v>
      </c>
      <c r="B234" t="s">
        <v>922</v>
      </c>
      <c r="C234" t="s">
        <v>927</v>
      </c>
      <c r="D234" t="s">
        <v>2589</v>
      </c>
      <c r="E234" t="str" cm="1">
        <f t="array" ref="E234">INDEX(municipalities!B:B, MATCH(D234,municipalities!C:C,0),0)</f>
        <v>GM0944</v>
      </c>
      <c r="F234" t="s">
        <v>4273</v>
      </c>
      <c r="G234">
        <v>2021</v>
      </c>
      <c r="H234" cm="1">
        <f t="array" ref="H234">INDEX(professionalization_strategies!G:G,MATCH(professionalization!$A234,professionalization_strategies!$A:$A,0),0)</f>
        <v>1</v>
      </c>
    </row>
    <row r="235" spans="1:8">
      <c r="A235" t="s">
        <v>4278</v>
      </c>
      <c r="B235" t="s">
        <v>922</v>
      </c>
      <c r="C235" t="s">
        <v>923</v>
      </c>
      <c r="D235" t="s">
        <v>4276</v>
      </c>
      <c r="E235" t="str" cm="1">
        <f t="array" ref="E235">INDEX(municipalities!B:B, MATCH(D235,municipalities!C:C,0),0)</f>
        <v>GM1954</v>
      </c>
      <c r="F235" t="s">
        <v>4277</v>
      </c>
      <c r="G235">
        <v>2020</v>
      </c>
      <c r="H235" t="e" cm="1">
        <f t="array" ref="H235">INDEX(professionalization_strategies!G:G,MATCH(professionalization!$A235,professionalization_strategies!$A:$A,0),0)</f>
        <v>#N/A</v>
      </c>
    </row>
    <row r="236" spans="1:8">
      <c r="A236" t="s">
        <v>4281</v>
      </c>
      <c r="B236" t="s">
        <v>922</v>
      </c>
      <c r="C236" t="s">
        <v>923</v>
      </c>
      <c r="D236" t="s">
        <v>4280</v>
      </c>
      <c r="E236" t="str" cm="1">
        <f t="array" ref="E236">INDEX(municipalities!B:B, MATCH(D236,municipalities!C:C,0),0)</f>
        <v>GM0899</v>
      </c>
      <c r="G236">
        <v>2019</v>
      </c>
      <c r="H236" cm="1">
        <f t="array" ref="H236">INDEX(professionalization_strategies!G:G,MATCH(professionalization!$A236,professionalization_strategies!$A:$A,0),0)</f>
        <v>1</v>
      </c>
    </row>
    <row r="237" spans="1:8">
      <c r="A237" t="s">
        <v>4284</v>
      </c>
      <c r="B237" t="s">
        <v>922</v>
      </c>
      <c r="C237" t="s">
        <v>923</v>
      </c>
      <c r="D237" t="s">
        <v>4283</v>
      </c>
      <c r="E237" t="str" cm="1">
        <f t="array" ref="E237">INDEX(municipalities!B:B, MATCH(D237,municipalities!C:C,0),0)</f>
        <v>GM0917</v>
      </c>
      <c r="G237">
        <v>2020</v>
      </c>
      <c r="H237" cm="1">
        <f t="array" ref="H237">INDEX(professionalization_strategies!G:G,MATCH(professionalization!$A237,professionalization_strategies!$A:$A,0),0)</f>
        <v>2</v>
      </c>
    </row>
    <row r="238" spans="1:8">
      <c r="A238" t="s">
        <v>4287</v>
      </c>
      <c r="B238" t="s">
        <v>922</v>
      </c>
      <c r="C238" t="s">
        <v>923</v>
      </c>
      <c r="D238" t="s">
        <v>4286</v>
      </c>
      <c r="E238" t="str" cm="1">
        <f t="array" ref="E238">INDEX(municipalities!B:B, MATCH(D238,municipalities!C:C,0),0)</f>
        <v>GM0986</v>
      </c>
      <c r="G238">
        <v>2018</v>
      </c>
      <c r="H238" cm="1">
        <f t="array" ref="H238">INDEX(professionalization_strategies!G:G,MATCH(professionalization!$A238,professionalization_strategies!$A:$A,0),0)</f>
        <v>1</v>
      </c>
    </row>
    <row r="239" spans="1:8">
      <c r="A239" t="s">
        <v>4291</v>
      </c>
      <c r="B239" t="s">
        <v>922</v>
      </c>
      <c r="C239" t="s">
        <v>923</v>
      </c>
      <c r="D239" t="s">
        <v>4289</v>
      </c>
      <c r="E239" t="str" cm="1">
        <f t="array" ref="E239">INDEX(municipalities!B:B, MATCH(D239,municipalities!C:C,0),0)</f>
        <v>GM0994</v>
      </c>
      <c r="F239" t="s">
        <v>4290</v>
      </c>
      <c r="G239">
        <v>2023</v>
      </c>
      <c r="H239" t="e" cm="1">
        <f t="array" ref="H239">INDEX(professionalization_strategies!G:G,MATCH(professionalization!$A239,professionalization_strategies!$A:$A,0),0)</f>
        <v>#N/A</v>
      </c>
    </row>
    <row r="240" spans="1:8">
      <c r="A240" t="s">
        <v>4293</v>
      </c>
      <c r="B240" t="s">
        <v>922</v>
      </c>
      <c r="C240" t="s">
        <v>923</v>
      </c>
      <c r="D240" t="s">
        <v>956</v>
      </c>
      <c r="E240" t="str" cm="1">
        <f t="array" ref="E240">INDEX(municipalities!B:B, MATCH(D240,municipalities!C:C,0),0)</f>
        <v>GM0935</v>
      </c>
      <c r="G240">
        <v>2014</v>
      </c>
      <c r="H240" cm="1">
        <f t="array" ref="H240">INDEX(professionalization_strategies!G:G,MATCH(professionalization!$A240,professionalization_strategies!$A:$A,0),0)</f>
        <v>2</v>
      </c>
    </row>
    <row r="241" spans="1:8">
      <c r="A241" t="s">
        <v>4295</v>
      </c>
      <c r="B241" t="s">
        <v>922</v>
      </c>
      <c r="C241" t="s">
        <v>923</v>
      </c>
      <c r="D241" t="s">
        <v>924</v>
      </c>
      <c r="E241" t="str" cm="1">
        <f t="array" ref="E241">INDEX(municipalities!B:B, MATCH(D241,municipalities!C:C,0),0)</f>
        <v>GM0888</v>
      </c>
      <c r="F241" t="s">
        <v>924</v>
      </c>
      <c r="G241">
        <v>2018</v>
      </c>
      <c r="H241" cm="1">
        <f t="array" ref="H241">INDEX(professionalization_strategies!G:G,MATCH(professionalization!$A241,professionalization_strategies!$A:$A,0),0)</f>
        <v>1</v>
      </c>
    </row>
    <row r="242" spans="1:8">
      <c r="A242" t="s">
        <v>4297</v>
      </c>
      <c r="B242" t="s">
        <v>922</v>
      </c>
      <c r="C242" t="s">
        <v>923</v>
      </c>
      <c r="D242" t="s">
        <v>988</v>
      </c>
      <c r="E242" t="str" cm="1">
        <f t="array" ref="E242">INDEX(municipalities!B:B, MATCH(D242,municipalities!C:C,0),0)</f>
        <v>GM1883</v>
      </c>
      <c r="G242">
        <v>2013</v>
      </c>
      <c r="H242" cm="1">
        <f t="array" ref="H242">INDEX(professionalization_strategies!G:G,MATCH(professionalization!$A242,professionalization_strategies!$A:$A,0),0)</f>
        <v>1</v>
      </c>
    </row>
    <row r="243" spans="1:8">
      <c r="A243" t="s">
        <v>4299</v>
      </c>
      <c r="B243" t="s">
        <v>922</v>
      </c>
      <c r="C243" t="s">
        <v>923</v>
      </c>
      <c r="D243" t="s">
        <v>988</v>
      </c>
      <c r="E243" t="str" cm="1">
        <f t="array" ref="E243">INDEX(municipalities!B:B, MATCH(D243,municipalities!C:C,0),0)</f>
        <v>GM1883</v>
      </c>
      <c r="G243">
        <v>2018</v>
      </c>
      <c r="H243" cm="1">
        <f t="array" ref="H243">INDEX(professionalization_strategies!G:G,MATCH(professionalization!$A243,professionalization_strategies!$A:$A,0),0)</f>
        <v>1</v>
      </c>
    </row>
    <row r="244" spans="1:8">
      <c r="A244" t="s">
        <v>4302</v>
      </c>
      <c r="B244" t="s">
        <v>922</v>
      </c>
      <c r="C244" t="s">
        <v>927</v>
      </c>
      <c r="D244" t="s">
        <v>3198</v>
      </c>
      <c r="E244" t="str" cm="1">
        <f t="array" ref="E244">INDEX(municipalities!B:B, MATCH(D244,municipalities!C:C,0),0)</f>
        <v>GM1711</v>
      </c>
      <c r="F244" t="s">
        <v>4301</v>
      </c>
      <c r="G244">
        <v>2017</v>
      </c>
      <c r="H244" t="e" cm="1">
        <f t="array" ref="H244">INDEX(professionalization_strategies!G:G,MATCH(professionalization!$A244,professionalization_strategies!$A:$A,0),0)</f>
        <v>#N/A</v>
      </c>
    </row>
    <row r="245" spans="1:8">
      <c r="A245" t="s">
        <v>4304</v>
      </c>
      <c r="B245" t="s">
        <v>922</v>
      </c>
      <c r="C245" t="s">
        <v>927</v>
      </c>
      <c r="D245" t="s">
        <v>946</v>
      </c>
      <c r="E245" t="str" cm="1">
        <f t="array" ref="E245">INDEX(municipalities!B:B, MATCH(D245,municipalities!C:C,0),0)</f>
        <v>GM1640</v>
      </c>
      <c r="F245" t="s">
        <v>950</v>
      </c>
      <c r="G245">
        <v>2013</v>
      </c>
      <c r="H245" cm="1">
        <f t="array" ref="H245">INDEX(professionalization_strategies!G:G,MATCH(professionalization!$A245,professionalization_strategies!$A:$A,0),0)</f>
        <v>2</v>
      </c>
    </row>
    <row r="246" spans="1:8">
      <c r="A246" t="s">
        <v>4307</v>
      </c>
      <c r="B246" t="s">
        <v>922</v>
      </c>
      <c r="C246" t="s">
        <v>927</v>
      </c>
      <c r="D246" t="s">
        <v>978</v>
      </c>
      <c r="E246" t="str" cm="1">
        <f t="array" ref="E246">INDEX(municipalities!B:B, MATCH(D246,municipalities!C:C,0),0)</f>
        <v>GM1669</v>
      </c>
      <c r="F246" t="s">
        <v>4306</v>
      </c>
      <c r="G246">
        <v>2017</v>
      </c>
      <c r="H246" cm="1">
        <f t="array" ref="H246">INDEX(professionalization_strategies!G:G,MATCH(professionalization!$A246,professionalization_strategies!$A:$A,0),0)</f>
        <v>2</v>
      </c>
    </row>
    <row r="247" spans="1:8">
      <c r="A247" t="s">
        <v>4310</v>
      </c>
      <c r="B247" t="s">
        <v>922</v>
      </c>
      <c r="C247" t="s">
        <v>927</v>
      </c>
      <c r="D247" t="s">
        <v>982</v>
      </c>
      <c r="E247" t="str" cm="1">
        <f t="array" ref="E247">INDEX(municipalities!B:B, MATCH(D247,municipalities!C:C,0),0)</f>
        <v>GM0957</v>
      </c>
      <c r="F247" t="s">
        <v>4309</v>
      </c>
      <c r="G247">
        <v>2018</v>
      </c>
      <c r="H247" cm="1">
        <f t="array" ref="H247">INDEX(professionalization_strategies!G:G,MATCH(professionalization!$A247,professionalization_strategies!$A:$A,0),0)</f>
        <v>0</v>
      </c>
    </row>
    <row r="248" spans="1:8">
      <c r="A248" t="s">
        <v>4313</v>
      </c>
      <c r="B248" t="s">
        <v>922</v>
      </c>
      <c r="C248" t="s">
        <v>927</v>
      </c>
      <c r="D248" t="s">
        <v>3214</v>
      </c>
      <c r="E248" t="str" cm="1">
        <f t="array" ref="E248">INDEX(municipalities!B:B, MATCH(D248,municipalities!C:C,0),0)</f>
        <v>GM1641</v>
      </c>
      <c r="F248" t="s">
        <v>4312</v>
      </c>
      <c r="G248">
        <v>2018</v>
      </c>
      <c r="H248" cm="1">
        <f t="array" ref="H248">INDEX(professionalization_strategies!G:G,MATCH(professionalization!$A248,professionalization_strategies!$A:$A,0),0)</f>
        <v>0</v>
      </c>
    </row>
    <row r="249" spans="1:8">
      <c r="A249" t="s">
        <v>4315</v>
      </c>
      <c r="B249" t="s">
        <v>922</v>
      </c>
      <c r="C249" t="s">
        <v>927</v>
      </c>
      <c r="D249" t="s">
        <v>982</v>
      </c>
      <c r="E249" t="str" cm="1">
        <f t="array" ref="E249">INDEX(municipalities!B:B, MATCH(D249,municipalities!C:C,0),0)</f>
        <v>GM0957</v>
      </c>
      <c r="G249">
        <v>2015</v>
      </c>
      <c r="H249" cm="1">
        <f t="array" ref="H249">INDEX(professionalization_strategies!G:G,MATCH(professionalization!$A249,professionalization_strategies!$A:$A,0),0)</f>
        <v>2</v>
      </c>
    </row>
    <row r="250" spans="1:8">
      <c r="A250" t="s">
        <v>971</v>
      </c>
      <c r="B250" t="s">
        <v>922</v>
      </c>
      <c r="C250" t="s">
        <v>927</v>
      </c>
      <c r="D250" t="s">
        <v>967</v>
      </c>
      <c r="E250" t="str" cm="1">
        <f t="array" ref="E250">INDEX(municipalities!B:B, MATCH(D250,municipalities!C:C,0),0)</f>
        <v>GM0946</v>
      </c>
      <c r="G250">
        <v>2016</v>
      </c>
      <c r="H250" cm="1">
        <f t="array" ref="H250">INDEX(professionalization_strategies!G:G,MATCH(professionalization!$A250,professionalization_strategies!$A:$A,0),0)</f>
        <v>2</v>
      </c>
    </row>
    <row r="251" spans="1:8">
      <c r="A251" t="s">
        <v>4319</v>
      </c>
      <c r="B251" t="s">
        <v>922</v>
      </c>
      <c r="C251" t="s">
        <v>927</v>
      </c>
      <c r="D251" t="s">
        <v>946</v>
      </c>
      <c r="E251" t="str" cm="1">
        <f t="array" ref="E251">INDEX(municipalities!B:B, MATCH(D251,municipalities!C:C,0),0)</f>
        <v>GM1640</v>
      </c>
      <c r="F251" t="s">
        <v>4318</v>
      </c>
      <c r="G251">
        <v>2011</v>
      </c>
      <c r="H251" t="e" cm="1">
        <f t="array" ref="H251">INDEX(professionalization_strategies!G:G,MATCH(professionalization!$A251,professionalization_strategies!$A:$A,0),0)</f>
        <v>#N/A</v>
      </c>
    </row>
    <row r="252" spans="1:8">
      <c r="A252" t="s">
        <v>4321</v>
      </c>
      <c r="B252" t="s">
        <v>922</v>
      </c>
      <c r="C252" t="s">
        <v>927</v>
      </c>
      <c r="D252" t="s">
        <v>997</v>
      </c>
      <c r="E252" t="str" cm="1">
        <f t="array" ref="E252">INDEX(municipalities!B:B, MATCH(D252,municipalities!C:C,0),0)</f>
        <v>GM0988</v>
      </c>
      <c r="G252">
        <v>2013</v>
      </c>
      <c r="H252" cm="1">
        <f t="array" ref="H252">INDEX(professionalization_strategies!G:G,MATCH(professionalization!$A252,professionalization_strategies!$A:$A,0),0)</f>
        <v>2</v>
      </c>
    </row>
    <row r="253" spans="1:8">
      <c r="A253" t="s">
        <v>4324</v>
      </c>
      <c r="B253" t="s">
        <v>922</v>
      </c>
      <c r="C253" t="s">
        <v>927</v>
      </c>
      <c r="D253" t="s">
        <v>973</v>
      </c>
      <c r="E253" t="str" cm="1">
        <f t="array" ref="E253">INDEX(municipalities!B:B, MATCH(D253,municipalities!C:C,0),0)</f>
        <v>GM1894</v>
      </c>
      <c r="F253" t="s">
        <v>4323</v>
      </c>
      <c r="G253">
        <v>2014</v>
      </c>
      <c r="H253" cm="1">
        <f t="array" ref="H253">INDEX(professionalization_strategies!G:G,MATCH(professionalization!$A253,professionalization_strategies!$A:$A,0),0)</f>
        <v>2</v>
      </c>
    </row>
    <row r="254" spans="1:8">
      <c r="A254" t="s">
        <v>4326</v>
      </c>
      <c r="B254" t="s">
        <v>922</v>
      </c>
      <c r="C254" t="s">
        <v>927</v>
      </c>
      <c r="D254" t="s">
        <v>942</v>
      </c>
      <c r="E254" t="str" cm="1">
        <f t="array" ref="E254">INDEX(municipalities!B:B, MATCH(D254,municipalities!C:C,0),0)</f>
        <v>GM1507</v>
      </c>
      <c r="F254" t="s">
        <v>943</v>
      </c>
      <c r="G254">
        <v>2015</v>
      </c>
      <c r="H254" cm="1">
        <f t="array" ref="H254">INDEX(professionalization_strategies!G:G,MATCH(professionalization!$A254,professionalization_strategies!$A:$A,0),0)</f>
        <v>2</v>
      </c>
    </row>
    <row r="255" spans="1:8">
      <c r="A255" t="s">
        <v>4328</v>
      </c>
      <c r="B255" t="s">
        <v>922</v>
      </c>
      <c r="C255" t="s">
        <v>927</v>
      </c>
      <c r="D255" t="s">
        <v>928</v>
      </c>
      <c r="E255" t="str" cm="1">
        <f t="array" ref="E255">INDEX(municipalities!B:B, MATCH(D255,municipalities!C:C,0),0)</f>
        <v>GM0889</v>
      </c>
      <c r="F255" t="s">
        <v>929</v>
      </c>
      <c r="G255">
        <v>2017</v>
      </c>
      <c r="H255" cm="1">
        <f t="array" ref="H255">INDEX(professionalization_strategies!G:G,MATCH(professionalization!$A255,professionalization_strategies!$A:$A,0),0)</f>
        <v>1</v>
      </c>
    </row>
    <row r="256" spans="1:8">
      <c r="A256" t="s">
        <v>4331</v>
      </c>
      <c r="B256" t="s">
        <v>922</v>
      </c>
      <c r="C256" t="s">
        <v>927</v>
      </c>
      <c r="D256" t="s">
        <v>3433</v>
      </c>
      <c r="E256" t="str" cm="1">
        <f t="array" ref="E256">INDEX(municipalities!B:B, MATCH(D256,municipalities!C:C,0),0)</f>
        <v>GM0983</v>
      </c>
      <c r="F256" t="s">
        <v>4330</v>
      </c>
      <c r="G256">
        <v>2015</v>
      </c>
      <c r="H256" cm="1">
        <f t="array" ref="H256">INDEX(professionalization_strategies!G:G,MATCH(professionalization!$A256,professionalization_strategies!$A:$A,0),0)</f>
        <v>2</v>
      </c>
    </row>
    <row r="257" spans="1:8">
      <c r="A257" t="s">
        <v>4333</v>
      </c>
      <c r="B257" t="s">
        <v>922</v>
      </c>
      <c r="C257" t="s">
        <v>927</v>
      </c>
      <c r="D257" t="s">
        <v>932</v>
      </c>
      <c r="E257" t="str" cm="1">
        <f t="array" ref="E257">INDEX(municipalities!B:B, MATCH(D257,municipalities!C:C,0),0)</f>
        <v>GM0893</v>
      </c>
      <c r="F257" t="s">
        <v>933</v>
      </c>
      <c r="G257">
        <v>2018</v>
      </c>
      <c r="H257" cm="1">
        <f t="array" ref="H257">INDEX(professionalization_strategies!G:G,MATCH(professionalization!$A257,professionalization_strategies!$A:$A,0),0)</f>
        <v>1</v>
      </c>
    </row>
    <row r="258" spans="1:8">
      <c r="A258" t="s">
        <v>4337</v>
      </c>
      <c r="B258" t="s">
        <v>922</v>
      </c>
      <c r="C258" t="s">
        <v>927</v>
      </c>
      <c r="D258" t="s">
        <v>993</v>
      </c>
      <c r="E258" t="str" cm="1">
        <f t="array" ref="E258">INDEX(municipalities!B:B, MATCH(D258,municipalities!C:C,0),0)</f>
        <v>GM0984</v>
      </c>
      <c r="F258" t="s">
        <v>4336</v>
      </c>
      <c r="G258">
        <v>2023</v>
      </c>
      <c r="H258" t="e" cm="1">
        <f t="array" ref="H258">INDEX(professionalization_strategies!G:G,MATCH(professionalization!$A258,professionalization_strategies!$A:$A,0),0)</f>
        <v>#N/A</v>
      </c>
    </row>
    <row r="259" spans="1:8">
      <c r="A259" t="s">
        <v>4339</v>
      </c>
      <c r="B259" t="s">
        <v>922</v>
      </c>
      <c r="C259" t="s">
        <v>923</v>
      </c>
      <c r="D259" t="s">
        <v>4283</v>
      </c>
      <c r="E259" t="str" cm="1">
        <f t="array" ref="E259">INDEX(municipalities!B:B, MATCH(D259,municipalities!C:C,0),0)</f>
        <v>GM0917</v>
      </c>
      <c r="G259">
        <v>2018</v>
      </c>
      <c r="H259" cm="1">
        <f t="array" ref="H259">INDEX(professionalization_strategies!G:G,MATCH(professionalization!$A259,professionalization_strategies!$A:$A,0),0)</f>
        <v>1</v>
      </c>
    </row>
    <row r="260" spans="1:8">
      <c r="A260" t="s">
        <v>4341</v>
      </c>
      <c r="B260" t="s">
        <v>1005</v>
      </c>
      <c r="C260" t="s">
        <v>1005</v>
      </c>
      <c r="D260" t="s">
        <v>1313</v>
      </c>
      <c r="E260" t="str" cm="1">
        <f t="array" ref="E260">INDEX(municipalities!B:B, MATCH(D260,municipalities!C:C,0),0)</f>
        <v>GM0363</v>
      </c>
      <c r="G260">
        <v>2012</v>
      </c>
      <c r="H260" t="e" cm="1">
        <f t="array" ref="H260">INDEX(professionalization_strategies!G:G,MATCH(professionalization!$A260,professionalization_strategies!$A:$A,0),0)</f>
        <v>#N/A</v>
      </c>
    </row>
    <row r="261" spans="1:8">
      <c r="A261" t="s">
        <v>4343</v>
      </c>
      <c r="B261" t="s">
        <v>1006</v>
      </c>
      <c r="C261" t="s">
        <v>1017</v>
      </c>
      <c r="D261" t="s">
        <v>3238</v>
      </c>
      <c r="E261" t="str" cm="1">
        <f t="array" ref="E261">INDEX(municipalities!B:B, MATCH(D261,municipalities!C:C,0),0)</f>
        <v>GM1706</v>
      </c>
      <c r="G261">
        <v>2014</v>
      </c>
      <c r="H261" cm="1">
        <f t="array" ref="H261">INDEX(professionalization_strategies!G:G,MATCH(professionalization!$A261,professionalization_strategies!$A:$A,0),0)</f>
        <v>1</v>
      </c>
    </row>
    <row r="262" spans="1:8">
      <c r="A262" t="s">
        <v>4345</v>
      </c>
      <c r="B262" t="s">
        <v>1006</v>
      </c>
      <c r="C262" t="s">
        <v>1027</v>
      </c>
      <c r="D262" t="s">
        <v>1166</v>
      </c>
      <c r="E262" t="str" cm="1">
        <f t="array" ref="E262">INDEX(municipalities!B:B, MATCH(D262,municipalities!C:C,0),0)</f>
        <v>GM1982</v>
      </c>
      <c r="F262" t="s">
        <v>2610</v>
      </c>
      <c r="G262">
        <v>2022</v>
      </c>
      <c r="H262" t="e" cm="1">
        <f t="array" ref="H262">INDEX(professionalization_strategies!G:G,MATCH(professionalization!$A262,professionalization_strategies!$A:$A,0),0)</f>
        <v>#N/A</v>
      </c>
    </row>
    <row r="263" spans="1:8">
      <c r="A263" t="s">
        <v>4348</v>
      </c>
      <c r="B263" t="s">
        <v>1006</v>
      </c>
      <c r="C263" t="s">
        <v>1027</v>
      </c>
      <c r="D263" t="s">
        <v>1166</v>
      </c>
      <c r="E263" t="str" cm="1">
        <f t="array" ref="E263">INDEX(municipalities!B:B, MATCH(D263,municipalities!C:C,0),0)</f>
        <v>GM1982</v>
      </c>
      <c r="F263" t="s">
        <v>4347</v>
      </c>
      <c r="G263">
        <v>2017</v>
      </c>
      <c r="H263" t="e" cm="1">
        <f t="array" ref="H263">INDEX(professionalization_strategies!G:G,MATCH(professionalization!$A263,professionalization_strategies!$A:$A,0),0)</f>
        <v>#N/A</v>
      </c>
    </row>
    <row r="264" spans="1:8">
      <c r="A264" t="s">
        <v>4350</v>
      </c>
      <c r="B264" t="s">
        <v>1006</v>
      </c>
      <c r="C264" t="s">
        <v>1027</v>
      </c>
      <c r="D264" t="s">
        <v>1166</v>
      </c>
      <c r="E264" t="str" cm="1">
        <f t="array" ref="E264">INDEX(municipalities!B:B, MATCH(D264,municipalities!C:C,0),0)</f>
        <v>GM1982</v>
      </c>
      <c r="F264" t="s">
        <v>1171</v>
      </c>
      <c r="G264">
        <v>2020</v>
      </c>
      <c r="H264" t="e" cm="1">
        <f t="array" ref="H264">INDEX(professionalization_strategies!G:G,MATCH(professionalization!$A264,professionalization_strategies!$A:$A,0),0)</f>
        <v>#N/A</v>
      </c>
    </row>
    <row r="265" spans="1:8">
      <c r="A265" t="s">
        <v>4352</v>
      </c>
      <c r="B265" t="s">
        <v>1006</v>
      </c>
      <c r="C265" t="s">
        <v>1017</v>
      </c>
      <c r="D265" t="s">
        <v>1070</v>
      </c>
      <c r="E265" t="str" cm="1">
        <f t="array" ref="E265">INDEX(municipalities!B:B, MATCH(D265,municipalities!C:C,0),0)</f>
        <v>GM0762</v>
      </c>
      <c r="G265">
        <v>2012</v>
      </c>
      <c r="H265" t="e" cm="1">
        <f t="array" ref="H265">INDEX(professionalization_strategies!G:G,MATCH(professionalization!$A265,professionalization_strategies!$A:$A,0),0)</f>
        <v>#N/A</v>
      </c>
    </row>
    <row r="266" spans="1:8">
      <c r="A266" t="s">
        <v>4354</v>
      </c>
      <c r="B266" t="s">
        <v>1006</v>
      </c>
      <c r="C266" t="s">
        <v>1017</v>
      </c>
      <c r="D266" t="s">
        <v>3261</v>
      </c>
      <c r="E266" t="str" cm="1">
        <f t="array" ref="E266">INDEX(municipalities!B:B, MATCH(D266,municipalities!C:C,0),0)</f>
        <v>GM1659</v>
      </c>
      <c r="F266" t="s">
        <v>3262</v>
      </c>
      <c r="G266">
        <v>2016</v>
      </c>
      <c r="H266" t="e" cm="1">
        <f t="array" ref="H266">INDEX(professionalization_strategies!G:G,MATCH(professionalization!$A266,professionalization_strategies!$A:$A,0),0)</f>
        <v>#N/A</v>
      </c>
    </row>
    <row r="267" spans="1:8">
      <c r="A267" t="s">
        <v>4358</v>
      </c>
      <c r="B267" t="s">
        <v>1006</v>
      </c>
      <c r="C267" t="s">
        <v>1017</v>
      </c>
      <c r="D267" t="s">
        <v>1107</v>
      </c>
      <c r="E267" t="str" cm="1">
        <f t="array" ref="E267">INDEX(municipalities!B:B, MATCH(D267,municipalities!C:C,0),0)</f>
        <v>GM1771</v>
      </c>
      <c r="F267" t="s">
        <v>4357</v>
      </c>
      <c r="G267">
        <v>2011</v>
      </c>
      <c r="H267" cm="1">
        <f t="array" ref="H267">INDEX(professionalization_strategies!G:G,MATCH(professionalization!$A267,professionalization_strategies!$A:$A,0),0)</f>
        <v>2</v>
      </c>
    </row>
    <row r="268" spans="1:8">
      <c r="A268" t="s">
        <v>4361</v>
      </c>
      <c r="B268" t="s">
        <v>1006</v>
      </c>
      <c r="C268" t="s">
        <v>1017</v>
      </c>
      <c r="D268" t="s">
        <v>1244</v>
      </c>
      <c r="E268" t="str" cm="1">
        <f t="array" ref="E268">INDEX(municipalities!B:B, MATCH(D268,municipalities!C:C,0),0)</f>
        <v>GM0847</v>
      </c>
      <c r="G268">
        <v>2013</v>
      </c>
      <c r="H268" cm="1">
        <f t="array" ref="H268">INDEX(professionalization_strategies!G:G,MATCH(professionalization!$A268,professionalization_strategies!$A:$A,0),0)</f>
        <v>3</v>
      </c>
    </row>
    <row r="269" spans="1:8">
      <c r="A269" t="s">
        <v>4364</v>
      </c>
      <c r="B269" t="s">
        <v>1006</v>
      </c>
      <c r="C269" t="s">
        <v>1017</v>
      </c>
      <c r="D269" t="s">
        <v>4363</v>
      </c>
      <c r="E269" t="str" cm="1">
        <f t="array" ref="E269">INDEX(municipalities!B:B, MATCH(D269,municipalities!C:C,0),0)</f>
        <v>GM0848</v>
      </c>
      <c r="G269">
        <v>2013</v>
      </c>
      <c r="H269" t="e" cm="1">
        <f t="array" ref="H269">INDEX(professionalization_strategies!G:G,MATCH(professionalization!$A269,professionalization_strategies!$A:$A,0),0)</f>
        <v>#N/A</v>
      </c>
    </row>
    <row r="270" spans="1:8">
      <c r="A270" t="s">
        <v>4366</v>
      </c>
      <c r="B270" t="s">
        <v>1006</v>
      </c>
      <c r="C270" t="s">
        <v>1017</v>
      </c>
      <c r="D270" t="s">
        <v>1035</v>
      </c>
      <c r="E270" t="str" cm="1">
        <f t="array" ref="E270">INDEX(municipalities!B:B, MATCH(D270,municipalities!C:C,0),0)</f>
        <v>GM0753</v>
      </c>
      <c r="G270">
        <v>2013</v>
      </c>
      <c r="H270" cm="1">
        <f t="array" ref="H270">INDEX(professionalization_strategies!G:G,MATCH(professionalization!$A270,professionalization_strategies!$A:$A,0),0)</f>
        <v>1</v>
      </c>
    </row>
    <row r="271" spans="1:8">
      <c r="A271" t="s">
        <v>4368</v>
      </c>
      <c r="B271" t="s">
        <v>1006</v>
      </c>
      <c r="C271" t="s">
        <v>1017</v>
      </c>
      <c r="D271" t="s">
        <v>1035</v>
      </c>
      <c r="E271" t="str" cm="1">
        <f t="array" ref="E271">INDEX(municipalities!B:B, MATCH(D271,municipalities!C:C,0),0)</f>
        <v>GM0753</v>
      </c>
      <c r="G271">
        <v>2020</v>
      </c>
      <c r="H271" cm="1">
        <f t="array" ref="H271">INDEX(professionalization_strategies!G:G,MATCH(professionalization!$A271,professionalization_strategies!$A:$A,0),0)</f>
        <v>2</v>
      </c>
    </row>
    <row r="272" spans="1:8">
      <c r="A272" t="s">
        <v>4370</v>
      </c>
      <c r="B272" t="s">
        <v>1006</v>
      </c>
      <c r="C272" t="s">
        <v>1017</v>
      </c>
      <c r="D272" t="s">
        <v>2618</v>
      </c>
      <c r="E272" t="str" cm="1">
        <f t="array" ref="E272">INDEX(municipalities!B:B, MATCH(D272,municipalities!C:C,0),0)</f>
        <v>GM0861</v>
      </c>
      <c r="G272">
        <v>2015</v>
      </c>
      <c r="H272" cm="1">
        <f t="array" ref="H272">INDEX(professionalization_strategies!G:G,MATCH(professionalization!$A272,professionalization_strategies!$A:$A,0),0)</f>
        <v>2</v>
      </c>
    </row>
    <row r="273" spans="1:8">
      <c r="A273" t="s">
        <v>4372</v>
      </c>
      <c r="B273" t="s">
        <v>1006</v>
      </c>
      <c r="C273" t="s">
        <v>1017</v>
      </c>
      <c r="D273" t="s">
        <v>1095</v>
      </c>
      <c r="E273" t="str" cm="1">
        <f t="array" ref="E273">INDEX(municipalities!B:B, MATCH(D273,municipalities!C:C,0),0)</f>
        <v>GM0772</v>
      </c>
      <c r="G273">
        <v>2013</v>
      </c>
      <c r="H273" cm="1">
        <f t="array" ref="H273">INDEX(professionalization_strategies!G:G,MATCH(professionalization!$A273,professionalization_strategies!$A:$A,0),0)</f>
        <v>2</v>
      </c>
    </row>
    <row r="274" spans="1:8">
      <c r="A274" t="s">
        <v>4375</v>
      </c>
      <c r="B274" t="s">
        <v>1006</v>
      </c>
      <c r="C274" t="s">
        <v>1017</v>
      </c>
      <c r="D274" t="s">
        <v>4374</v>
      </c>
      <c r="E274" t="str" cm="1">
        <f t="array" ref="E274">INDEX(municipalities!B:B, MATCH(D274,municipalities!C:C,0),0)</f>
        <v>GM1658</v>
      </c>
      <c r="G274">
        <v>2016</v>
      </c>
      <c r="H274" cm="1">
        <f t="array" ref="H274">INDEX(professionalization_strategies!G:G,MATCH(professionalization!$A274,professionalization_strategies!$A:$A,0),0)</f>
        <v>1</v>
      </c>
    </row>
    <row r="275" spans="1:8">
      <c r="A275" t="s">
        <v>4378</v>
      </c>
      <c r="B275" t="s">
        <v>1006</v>
      </c>
      <c r="C275" t="s">
        <v>1017</v>
      </c>
      <c r="D275" t="s">
        <v>1089</v>
      </c>
      <c r="E275" t="str" cm="1">
        <f t="array" ref="E275">INDEX(municipalities!B:B, MATCH(D275,municipalities!C:C,0),0)</f>
        <v>GM0770</v>
      </c>
      <c r="F275" t="s">
        <v>4377</v>
      </c>
      <c r="G275">
        <v>2016</v>
      </c>
      <c r="H275" cm="1">
        <f t="array" ref="H275">INDEX(professionalization_strategies!G:G,MATCH(professionalization!$A275,professionalization_strategies!$A:$A,0),0)</f>
        <v>1</v>
      </c>
    </row>
    <row r="276" spans="1:8">
      <c r="A276" t="s">
        <v>4380</v>
      </c>
      <c r="B276" t="s">
        <v>1006</v>
      </c>
      <c r="C276" t="s">
        <v>1017</v>
      </c>
      <c r="D276" t="s">
        <v>2618</v>
      </c>
      <c r="E276" t="str" cm="1">
        <f t="array" ref="E276">INDEX(municipalities!B:B, MATCH(D276,municipalities!C:C,0),0)</f>
        <v>GM0861</v>
      </c>
      <c r="G276">
        <v>2021</v>
      </c>
      <c r="H276" t="e" cm="1">
        <f t="array" ref="H276">INDEX(professionalization_strategies!G:G,MATCH(professionalization!$A276,professionalization_strategies!$A:$A,0),0)</f>
        <v>#N/A</v>
      </c>
    </row>
    <row r="277" spans="1:8">
      <c r="A277" t="s">
        <v>4383</v>
      </c>
      <c r="B277" t="s">
        <v>1006</v>
      </c>
      <c r="C277" t="s">
        <v>1027</v>
      </c>
      <c r="D277" t="s">
        <v>1183</v>
      </c>
      <c r="E277" t="str" cm="1">
        <f t="array" ref="E277">INDEX(municipalities!B:B, MATCH(D277,municipalities!C:C,0),0)</f>
        <v>GM1948</v>
      </c>
      <c r="F277" t="s">
        <v>4382</v>
      </c>
      <c r="G277">
        <v>2013</v>
      </c>
      <c r="H277" t="e" cm="1">
        <f t="array" ref="H277">INDEX(professionalization_strategies!G:G,MATCH(professionalization!$A277,professionalization_strategies!$A:$A,0),0)</f>
        <v>#N/A</v>
      </c>
    </row>
    <row r="278" spans="1:8">
      <c r="A278" t="s">
        <v>4385</v>
      </c>
      <c r="B278" t="s">
        <v>1006</v>
      </c>
      <c r="C278" t="s">
        <v>1027</v>
      </c>
      <c r="D278" t="s">
        <v>1166</v>
      </c>
      <c r="E278" t="str" cm="1">
        <f t="array" ref="E278">INDEX(municipalities!B:B, MATCH(D278,municipalities!C:C,0),0)</f>
        <v>GM1982</v>
      </c>
      <c r="F278" t="s">
        <v>1167</v>
      </c>
      <c r="G278">
        <v>2015</v>
      </c>
      <c r="H278" t="e" cm="1">
        <f t="array" ref="H278">INDEX(professionalization_strategies!G:G,MATCH(professionalization!$A278,professionalization_strategies!$A:$A,0),0)</f>
        <v>#N/A</v>
      </c>
    </row>
    <row r="279" spans="1:8">
      <c r="A279" t="s">
        <v>4387</v>
      </c>
      <c r="B279" t="s">
        <v>1006</v>
      </c>
      <c r="C279" t="s">
        <v>1027</v>
      </c>
      <c r="D279" t="s">
        <v>1040</v>
      </c>
      <c r="E279" t="str" cm="1">
        <f t="array" ref="E279">INDEX(municipalities!B:B, MATCH(D279,municipalities!C:C,0),0)</f>
        <v>GM0755</v>
      </c>
      <c r="G279">
        <v>2014</v>
      </c>
      <c r="H279" cm="1">
        <f t="array" ref="H279">INDEX(professionalization_strategies!G:G,MATCH(professionalization!$A279,professionalization_strategies!$A:$A,0),0)</f>
        <v>1</v>
      </c>
    </row>
    <row r="280" spans="1:8">
      <c r="A280" t="s">
        <v>4389</v>
      </c>
      <c r="B280" t="s">
        <v>1006</v>
      </c>
      <c r="C280" t="s">
        <v>1027</v>
      </c>
      <c r="D280" t="s">
        <v>1040</v>
      </c>
      <c r="E280" t="str" cm="1">
        <f t="array" ref="E280">INDEX(municipalities!B:B, MATCH(D280,municipalities!C:C,0),0)</f>
        <v>GM0755</v>
      </c>
      <c r="G280">
        <v>2013</v>
      </c>
      <c r="H280" cm="1">
        <f t="array" ref="H280">INDEX(professionalization_strategies!G:G,MATCH(professionalization!$A280,professionalization_strategies!$A:$A,0),0)</f>
        <v>2</v>
      </c>
    </row>
    <row r="281" spans="1:8">
      <c r="A281" t="s">
        <v>4391</v>
      </c>
      <c r="B281" t="s">
        <v>1006</v>
      </c>
      <c r="C281" t="s">
        <v>1017</v>
      </c>
      <c r="D281" t="s">
        <v>1110</v>
      </c>
      <c r="E281" t="str" cm="1">
        <f t="array" ref="E281">INDEX(municipalities!B:B, MATCH(D281,municipalities!C:C,0),0)</f>
        <v>GM1652</v>
      </c>
      <c r="F281" t="s">
        <v>1117</v>
      </c>
      <c r="G281">
        <v>2017</v>
      </c>
      <c r="H281" t="e" cm="1">
        <f t="array" ref="H281">INDEX(professionalization_strategies!G:G,MATCH(professionalization!$A281,professionalization_strategies!$A:$A,0),0)</f>
        <v>#N/A</v>
      </c>
    </row>
    <row r="282" spans="1:8">
      <c r="A282" t="s">
        <v>4394</v>
      </c>
      <c r="B282" t="s">
        <v>1006</v>
      </c>
      <c r="C282" t="s">
        <v>1027</v>
      </c>
      <c r="D282" t="s">
        <v>4393</v>
      </c>
      <c r="E282" t="str" cm="1">
        <f t="array" ref="E282">INDEX(municipalities!B:B, MATCH(D282,municipalities!C:C,0),0)</f>
        <v>GM1991</v>
      </c>
      <c r="F282" t="s">
        <v>1254</v>
      </c>
      <c r="G282">
        <v>2020</v>
      </c>
      <c r="H282" t="e" cm="1">
        <f t="array" ref="H282">INDEX(professionalization_strategies!G:G,MATCH(professionalization!$A282,professionalization_strategies!$A:$A,0),0)</f>
        <v>#N/A</v>
      </c>
    </row>
    <row r="283" spans="1:8">
      <c r="A283" t="s">
        <v>4397</v>
      </c>
      <c r="B283" t="s">
        <v>1006</v>
      </c>
      <c r="C283" t="s">
        <v>1027</v>
      </c>
      <c r="D283" t="s">
        <v>1028</v>
      </c>
      <c r="E283" t="str" cm="1">
        <f t="array" ref="E283">INDEX(municipalities!B:B, MATCH(D283,municipalities!C:C,0),0)</f>
        <v>GM1721</v>
      </c>
      <c r="F283" t="s">
        <v>4396</v>
      </c>
      <c r="G283">
        <v>2013</v>
      </c>
      <c r="H283" cm="1">
        <f t="array" ref="H283">INDEX(professionalization_strategies!G:G,MATCH(professionalization!$A283,professionalization_strategies!$A:$A,0),0)</f>
        <v>1</v>
      </c>
    </row>
    <row r="284" spans="1:8">
      <c r="A284" t="s">
        <v>4399</v>
      </c>
      <c r="B284" t="s">
        <v>1006</v>
      </c>
      <c r="C284" t="s">
        <v>1027</v>
      </c>
      <c r="D284" t="s">
        <v>1222</v>
      </c>
      <c r="E284" t="str" cm="1">
        <f t="array" ref="E284">INDEX(municipalities!B:B, MATCH(D284,municipalities!C:C,0),0)</f>
        <v>GM0828</v>
      </c>
      <c r="G284">
        <v>2014</v>
      </c>
      <c r="H284" cm="1">
        <f t="array" ref="H284">INDEX(professionalization_strategies!G:G,MATCH(professionalization!$A284,professionalization_strategies!$A:$A,0),0)</f>
        <v>2</v>
      </c>
    </row>
    <row r="285" spans="1:8">
      <c r="A285" t="s">
        <v>4401</v>
      </c>
      <c r="B285" t="s">
        <v>1006</v>
      </c>
      <c r="C285" t="s">
        <v>1027</v>
      </c>
      <c r="D285" t="s">
        <v>1048</v>
      </c>
      <c r="E285" t="str" cm="1">
        <f t="array" ref="E285">INDEX(municipalities!B:B, MATCH(D285,municipalities!C:C,0),0)</f>
        <v>GM0757</v>
      </c>
      <c r="G285">
        <v>2012</v>
      </c>
      <c r="H285" cm="1">
        <f t="array" ref="H285">INDEX(professionalization_strategies!G:G,MATCH(professionalization!$A285,professionalization_strategies!$A:$A,0),0)</f>
        <v>0</v>
      </c>
    </row>
    <row r="286" spans="1:8">
      <c r="A286" t="s">
        <v>4403</v>
      </c>
      <c r="B286" t="s">
        <v>1006</v>
      </c>
      <c r="C286" t="s">
        <v>1027</v>
      </c>
      <c r="D286" t="s">
        <v>1257</v>
      </c>
      <c r="E286" t="str" cm="1">
        <f t="array" ref="E286">INDEX(municipalities!B:B, MATCH(D286,municipalities!C:C,0),0)</f>
        <v>GM0865</v>
      </c>
      <c r="F286" t="s">
        <v>1210</v>
      </c>
      <c r="G286">
        <v>2012</v>
      </c>
      <c r="H286" t="e" cm="1">
        <f t="array" ref="H286">INDEX(professionalization_strategies!G:G,MATCH(professionalization!$A286,professionalization_strategies!$A:$A,0),0)</f>
        <v>#N/A</v>
      </c>
    </row>
    <row r="287" spans="1:8">
      <c r="A287" t="s">
        <v>4405</v>
      </c>
      <c r="B287" t="s">
        <v>1006</v>
      </c>
      <c r="C287" t="s">
        <v>1027</v>
      </c>
      <c r="D287" t="s">
        <v>1257</v>
      </c>
      <c r="E287" t="str" cm="1">
        <f t="array" ref="E287">INDEX(municipalities!B:B, MATCH(D287,municipalities!C:C,0),0)</f>
        <v>GM0865</v>
      </c>
      <c r="G287">
        <v>2014</v>
      </c>
      <c r="H287" cm="1">
        <f t="array" ref="H287">INDEX(professionalization_strategies!G:G,MATCH(professionalization!$A287,professionalization_strategies!$A:$A,0),0)</f>
        <v>1</v>
      </c>
    </row>
    <row r="288" spans="1:8">
      <c r="A288" t="s">
        <v>4407</v>
      </c>
      <c r="B288" t="s">
        <v>1006</v>
      </c>
      <c r="C288" t="s">
        <v>1074</v>
      </c>
      <c r="D288" t="s">
        <v>1156</v>
      </c>
      <c r="E288" t="str" cm="1">
        <f t="array" ref="E288">INDEX(municipalities!B:B, MATCH(D288,municipalities!C:C,0),0)</f>
        <v>GM0797</v>
      </c>
      <c r="F288" t="s">
        <v>3258</v>
      </c>
      <c r="G288">
        <v>2018</v>
      </c>
      <c r="H288" cm="1">
        <f t="array" ref="H288">INDEX(professionalization_strategies!G:G,MATCH(professionalization!$A288,professionalization_strategies!$A:$A,0),0)</f>
        <v>1</v>
      </c>
    </row>
    <row r="289" spans="1:8" ht="15">
      <c r="A289" t="s">
        <v>4409</v>
      </c>
      <c r="B289" t="s">
        <v>1006</v>
      </c>
      <c r="C289" t="s">
        <v>1027</v>
      </c>
      <c r="D289" s="4" t="s">
        <v>3455</v>
      </c>
      <c r="E289" t="str" cm="1">
        <f t="array" ref="E289">INDEX(municipalities!B:B, MATCH(D289,municipalities!C:C,0),0)</f>
        <v>GM0796</v>
      </c>
      <c r="G289">
        <v>2023</v>
      </c>
      <c r="H289" t="e" cm="1">
        <f t="array" ref="H289">INDEX(professionalization_strategies!G:G,MATCH(professionalization!$A289,professionalization_strategies!$A:$A,0),0)</f>
        <v>#N/A</v>
      </c>
    </row>
    <row r="290" spans="1:8" ht="15">
      <c r="A290" t="s">
        <v>4411</v>
      </c>
      <c r="B290" t="s">
        <v>1006</v>
      </c>
      <c r="C290" t="s">
        <v>1027</v>
      </c>
      <c r="D290" s="4" t="s">
        <v>3455</v>
      </c>
      <c r="E290" t="str" cm="1">
        <f t="array" ref="E290">INDEX(municipalities!B:B, MATCH(D290,municipalities!C:C,0),0)</f>
        <v>GM0796</v>
      </c>
      <c r="F290" t="s">
        <v>1236</v>
      </c>
      <c r="G290">
        <v>2021</v>
      </c>
      <c r="H290" t="e" cm="1">
        <f t="array" ref="H290">INDEX(professionalization_strategies!G:G,MATCH(professionalization!$A290,professionalization_strategies!$A:$A,0),0)</f>
        <v>#N/A</v>
      </c>
    </row>
    <row r="291" spans="1:8" ht="15">
      <c r="A291" t="s">
        <v>4413</v>
      </c>
      <c r="B291" t="s">
        <v>1006</v>
      </c>
      <c r="C291" t="s">
        <v>1027</v>
      </c>
      <c r="D291" s="4" t="s">
        <v>3455</v>
      </c>
      <c r="E291" t="str" cm="1">
        <f t="array" ref="E291">INDEX(municipalities!B:B, MATCH(D291,municipalities!C:C,0),0)</f>
        <v>GM0796</v>
      </c>
      <c r="F291" t="s">
        <v>1236</v>
      </c>
      <c r="G291">
        <v>2020</v>
      </c>
      <c r="H291" t="e" cm="1">
        <f t="array" ref="H291">INDEX(professionalization_strategies!G:G,MATCH(professionalization!$A291,professionalization_strategies!$A:$A,0),0)</f>
        <v>#N/A</v>
      </c>
    </row>
    <row r="292" spans="1:8">
      <c r="A292" t="s">
        <v>4416</v>
      </c>
      <c r="B292" t="s">
        <v>1006</v>
      </c>
      <c r="C292" t="s">
        <v>1027</v>
      </c>
      <c r="D292" t="s">
        <v>4415</v>
      </c>
      <c r="E292" t="str" cm="1">
        <f t="array" ref="E292">INDEX(municipalities!B:B, MATCH(D292,municipalities!C:C,0),0)</f>
        <v>GM0845</v>
      </c>
      <c r="G292">
        <v>2015</v>
      </c>
      <c r="H292" cm="1">
        <f t="array" ref="H292">INDEX(professionalization_strategies!G:G,MATCH(professionalization!$A292,professionalization_strategies!$A:$A,0),0)</f>
        <v>1</v>
      </c>
    </row>
    <row r="293" spans="1:8" ht="15">
      <c r="A293" t="s">
        <v>4418</v>
      </c>
      <c r="B293" t="s">
        <v>1006</v>
      </c>
      <c r="C293" t="s">
        <v>1027</v>
      </c>
      <c r="D293" s="4" t="s">
        <v>3455</v>
      </c>
      <c r="E293" t="str" cm="1">
        <f t="array" ref="E293">INDEX(municipalities!B:B, MATCH(D293,municipalities!C:C,0),0)</f>
        <v>GM0796</v>
      </c>
      <c r="G293">
        <v>2020</v>
      </c>
      <c r="H293" cm="1">
        <f t="array" ref="H293">INDEX(professionalization_strategies!G:G,MATCH(professionalization!$A293,professionalization_strategies!$A:$A,0),0)</f>
        <v>0</v>
      </c>
    </row>
    <row r="294" spans="1:8" ht="15">
      <c r="A294" t="s">
        <v>4420</v>
      </c>
      <c r="B294" t="s">
        <v>1006</v>
      </c>
      <c r="C294" t="s">
        <v>1027</v>
      </c>
      <c r="D294" s="4" t="s">
        <v>3455</v>
      </c>
      <c r="E294" t="str" cm="1">
        <f t="array" ref="E294">INDEX(municipalities!B:B, MATCH(D294,municipalities!C:C,0),0)</f>
        <v>GM0796</v>
      </c>
      <c r="G294">
        <v>2016</v>
      </c>
      <c r="H294" t="e" cm="1">
        <f t="array" ref="H294">INDEX(professionalization_strategies!G:G,MATCH(professionalization!$A294,professionalization_strategies!$A:$A,0),0)</f>
        <v>#N/A</v>
      </c>
    </row>
    <row r="295" spans="1:8">
      <c r="A295" t="s">
        <v>4422</v>
      </c>
      <c r="B295" t="s">
        <v>1006</v>
      </c>
      <c r="C295" t="s">
        <v>1074</v>
      </c>
      <c r="D295" t="s">
        <v>1175</v>
      </c>
      <c r="E295" t="str" cm="1">
        <f t="array" ref="E295">INDEX(municipalities!B:B, MATCH(D295,municipalities!C:C,0),0)</f>
        <v>GM0809</v>
      </c>
      <c r="G295">
        <v>2015</v>
      </c>
      <c r="H295" cm="1">
        <f t="array" ref="H295">INDEX(professionalization_strategies!G:G,MATCH(professionalization!$A295,professionalization_strategies!$A:$A,0),0)</f>
        <v>2</v>
      </c>
    </row>
    <row r="296" spans="1:8">
      <c r="A296" t="s">
        <v>4425</v>
      </c>
      <c r="B296" t="s">
        <v>1006</v>
      </c>
      <c r="C296" t="s">
        <v>1074</v>
      </c>
      <c r="D296" t="s">
        <v>1156</v>
      </c>
      <c r="E296" t="str" cm="1">
        <f t="array" ref="E296">INDEX(municipalities!B:B, MATCH(D296,municipalities!C:C,0),0)</f>
        <v>GM0797</v>
      </c>
      <c r="F296" t="s">
        <v>4424</v>
      </c>
      <c r="G296">
        <v>2014</v>
      </c>
      <c r="H296" cm="1">
        <f t="array" ref="H296">INDEX(professionalization_strategies!G:G,MATCH(professionalization!$A296,professionalization_strategies!$A:$A,0),0)</f>
        <v>2</v>
      </c>
    </row>
    <row r="297" spans="1:8">
      <c r="A297" t="s">
        <v>4427</v>
      </c>
      <c r="B297" t="s">
        <v>1006</v>
      </c>
      <c r="C297" t="s">
        <v>1074</v>
      </c>
      <c r="D297" t="s">
        <v>1274</v>
      </c>
      <c r="E297" t="str" cm="1">
        <f t="array" ref="E297">INDEX(municipalities!B:B, MATCH(D297,municipalities!C:C,0),0)</f>
        <v>GM0867</v>
      </c>
      <c r="G297">
        <v>2015</v>
      </c>
      <c r="H297" cm="1">
        <f t="array" ref="H297">INDEX(professionalization_strategies!G:G,MATCH(professionalization!$A297,professionalization_strategies!$A:$A,0),0)</f>
        <v>3</v>
      </c>
    </row>
    <row r="298" spans="1:8">
      <c r="A298" t="s">
        <v>4429</v>
      </c>
      <c r="B298" t="s">
        <v>1006</v>
      </c>
      <c r="C298" t="s">
        <v>1074</v>
      </c>
      <c r="D298" t="s">
        <v>1131</v>
      </c>
      <c r="E298" t="str" cm="1">
        <f t="array" ref="E298">INDEX(municipalities!B:B, MATCH(D298,municipalities!C:C,0),0)</f>
        <v>GM0785</v>
      </c>
      <c r="F298" t="s">
        <v>1132</v>
      </c>
      <c r="G298">
        <v>2016</v>
      </c>
      <c r="H298" cm="1">
        <f t="array" ref="H298">INDEX(professionalization_strategies!G:G,MATCH(professionalization!$A298,professionalization_strategies!$A:$A,0),0)</f>
        <v>2</v>
      </c>
    </row>
    <row r="299" spans="1:8">
      <c r="A299" t="s">
        <v>4432</v>
      </c>
      <c r="B299" t="s">
        <v>1006</v>
      </c>
      <c r="C299" t="s">
        <v>1007</v>
      </c>
      <c r="D299" t="s">
        <v>3441</v>
      </c>
      <c r="E299" t="str" cm="1">
        <f t="array" ref="E299">INDEX(municipalities!B:B, MATCH(D299,municipalities!C:C,0),0)</f>
        <v>GM1723</v>
      </c>
      <c r="F299" t="s">
        <v>4431</v>
      </c>
      <c r="G299">
        <v>2019</v>
      </c>
      <c r="H299" t="e" cm="1">
        <f t="array" ref="H299">INDEX(professionalization_strategies!G:G,MATCH(professionalization!$A299,professionalization_strategies!$A:$A,0),0)</f>
        <v>#N/A</v>
      </c>
    </row>
    <row r="300" spans="1:8">
      <c r="A300" t="s">
        <v>4434</v>
      </c>
      <c r="B300" t="s">
        <v>1006</v>
      </c>
      <c r="C300" t="s">
        <v>1074</v>
      </c>
      <c r="D300" t="s">
        <v>1125</v>
      </c>
      <c r="E300" t="str" cm="1">
        <f t="array" ref="E300">INDEX(municipalities!B:B, MATCH(D300,municipalities!C:C,0),0)</f>
        <v>GM0784</v>
      </c>
      <c r="G300">
        <v>2013</v>
      </c>
      <c r="H300" cm="1">
        <f t="array" ref="H300">INDEX(professionalization_strategies!G:G,MATCH(professionalization!$A300,professionalization_strategies!$A:$A,0),0)</f>
        <v>2</v>
      </c>
    </row>
    <row r="301" spans="1:8">
      <c r="A301" t="s">
        <v>4436</v>
      </c>
      <c r="B301" t="s">
        <v>1006</v>
      </c>
      <c r="C301" t="s">
        <v>1074</v>
      </c>
      <c r="D301" t="s">
        <v>1247</v>
      </c>
      <c r="E301" t="str" cm="1">
        <f t="array" ref="E301">INDEX(municipalities!B:B, MATCH(D301,municipalities!C:C,0),0)</f>
        <v>GM0855</v>
      </c>
      <c r="F301" t="s">
        <v>1254</v>
      </c>
      <c r="G301">
        <v>2018</v>
      </c>
      <c r="H301" t="e" cm="1">
        <f t="array" ref="H301">INDEX(professionalization_strategies!G:G,MATCH(professionalization!$A301,professionalization_strategies!$A:$A,0),0)</f>
        <v>#N/A</v>
      </c>
    </row>
    <row r="302" spans="1:8">
      <c r="A302" t="s">
        <v>4437</v>
      </c>
      <c r="B302" t="s">
        <v>1006</v>
      </c>
      <c r="C302" t="s">
        <v>1074</v>
      </c>
      <c r="D302" t="s">
        <v>1075</v>
      </c>
      <c r="E302" t="str" cm="1">
        <f t="array" ref="E302">INDEX(municipalities!B:B, MATCH(D302,municipalities!C:C,0),0)</f>
        <v>GM0766</v>
      </c>
      <c r="G302">
        <v>2012</v>
      </c>
      <c r="H302" t="e" cm="1">
        <f t="array" ref="H302">INDEX(professionalization_strategies!G:G,MATCH(professionalization!$A302,professionalization_strategies!$A:$A,0),0)</f>
        <v>#N/A</v>
      </c>
    </row>
    <row r="303" spans="1:8">
      <c r="A303" t="s">
        <v>4439</v>
      </c>
      <c r="B303" t="s">
        <v>1006</v>
      </c>
      <c r="C303" t="s">
        <v>1074</v>
      </c>
      <c r="D303" t="s">
        <v>1162</v>
      </c>
      <c r="E303" t="str" cm="1">
        <f t="array" ref="E303">INDEX(municipalities!B:B, MATCH(D303,municipalities!C:C,0),0)</f>
        <v>GM0798</v>
      </c>
      <c r="G303">
        <v>2012</v>
      </c>
      <c r="H303" cm="1">
        <f t="array" ref="H303">INDEX(professionalization_strategies!G:G,MATCH(professionalization!$A303,professionalization_strategies!$A:$A,0),0)</f>
        <v>1</v>
      </c>
    </row>
    <row r="304" spans="1:8">
      <c r="A304" t="s">
        <v>4441</v>
      </c>
      <c r="B304" t="s">
        <v>1006</v>
      </c>
      <c r="C304" t="s">
        <v>1074</v>
      </c>
      <c r="D304" t="s">
        <v>1247</v>
      </c>
      <c r="E304" t="str" cm="1">
        <f t="array" ref="E304">INDEX(municipalities!B:B, MATCH(D304,municipalities!C:C,0),0)</f>
        <v>GM0855</v>
      </c>
      <c r="F304" t="s">
        <v>1254</v>
      </c>
      <c r="G304">
        <v>2013</v>
      </c>
      <c r="H304" cm="1">
        <f t="array" ref="H304">INDEX(professionalization_strategies!G:G,MATCH(professionalization!$A304,professionalization_strategies!$A:$A,0),0)</f>
        <v>1</v>
      </c>
    </row>
    <row r="305" spans="1:8">
      <c r="A305" t="s">
        <v>4443</v>
      </c>
      <c r="B305" t="s">
        <v>1006</v>
      </c>
      <c r="C305" t="s">
        <v>1074</v>
      </c>
      <c r="D305" t="s">
        <v>1199</v>
      </c>
      <c r="E305" t="str" cm="1">
        <f t="array" ref="E305">INDEX(municipalities!B:B, MATCH(D305,municipalities!C:C,0),0)</f>
        <v>GM0824</v>
      </c>
      <c r="G305">
        <v>2013</v>
      </c>
      <c r="H305" cm="1">
        <f t="array" ref="H305">INDEX(professionalization_strategies!G:G,MATCH(professionalization!$A305,professionalization_strategies!$A:$A,0),0)</f>
        <v>2</v>
      </c>
    </row>
    <row r="306" spans="1:8">
      <c r="A306" t="s">
        <v>4445</v>
      </c>
      <c r="B306" t="s">
        <v>1006</v>
      </c>
      <c r="C306" t="s">
        <v>1074</v>
      </c>
      <c r="D306" t="s">
        <v>1247</v>
      </c>
      <c r="E306" t="str" cm="1">
        <f t="array" ref="E306">INDEX(municipalities!B:B, MATCH(D306,municipalities!C:C,0),0)</f>
        <v>GM0855</v>
      </c>
      <c r="F306" t="s">
        <v>1202</v>
      </c>
      <c r="G306">
        <v>2013</v>
      </c>
      <c r="H306" cm="1">
        <f t="array" ref="H306">INDEX(professionalization_strategies!G:G,MATCH(professionalization!$A306,professionalization_strategies!$A:$A,0),0)</f>
        <v>0</v>
      </c>
    </row>
    <row r="307" spans="1:8">
      <c r="A307" t="s">
        <v>4448</v>
      </c>
      <c r="B307" t="s">
        <v>1006</v>
      </c>
      <c r="C307" t="s">
        <v>1074</v>
      </c>
      <c r="D307" t="s">
        <v>1247</v>
      </c>
      <c r="E307" t="str" cm="1">
        <f t="array" ref="E307">INDEX(municipalities!B:B, MATCH(D307,municipalities!C:C,0),0)</f>
        <v>GM0855</v>
      </c>
      <c r="F307" t="s">
        <v>4447</v>
      </c>
      <c r="G307">
        <v>2014</v>
      </c>
      <c r="H307" cm="1">
        <f t="array" ref="H307">INDEX(professionalization_strategies!G:G,MATCH(professionalization!$A307,professionalization_strategies!$A:$A,0),0)</f>
        <v>2</v>
      </c>
    </row>
    <row r="308" spans="1:8">
      <c r="A308" t="s">
        <v>4451</v>
      </c>
      <c r="B308" t="s">
        <v>1006</v>
      </c>
      <c r="C308" t="s">
        <v>1074</v>
      </c>
      <c r="D308" t="s">
        <v>1247</v>
      </c>
      <c r="E308" t="str" cm="1">
        <f t="array" ref="E308">INDEX(municipalities!B:B, MATCH(D308,municipalities!C:C,0),0)</f>
        <v>GM0855</v>
      </c>
      <c r="F308" t="s">
        <v>4450</v>
      </c>
      <c r="G308">
        <v>2014</v>
      </c>
      <c r="H308" cm="1">
        <f t="array" ref="H308">INDEX(professionalization_strategies!G:G,MATCH(professionalization!$A308,professionalization_strategies!$A:$A,0),0)</f>
        <v>0</v>
      </c>
    </row>
    <row r="309" spans="1:8">
      <c r="A309" t="s">
        <v>4453</v>
      </c>
      <c r="B309" t="s">
        <v>1006</v>
      </c>
      <c r="C309" t="s">
        <v>1074</v>
      </c>
      <c r="D309" t="s">
        <v>1247</v>
      </c>
      <c r="E309" t="str" cm="1">
        <f t="array" ref="E309">INDEX(municipalities!B:B, MATCH(D309,municipalities!C:C,0),0)</f>
        <v>GM0855</v>
      </c>
      <c r="G309">
        <v>2013</v>
      </c>
      <c r="H309" cm="1">
        <f t="array" ref="H309">INDEX(professionalization_strategies!G:G,MATCH(professionalization!$A309,professionalization_strategies!$A:$A,0),0)</f>
        <v>2</v>
      </c>
    </row>
    <row r="310" spans="1:8">
      <c r="A310" t="s">
        <v>4456</v>
      </c>
      <c r="B310" t="s">
        <v>1006</v>
      </c>
      <c r="C310" t="s">
        <v>1007</v>
      </c>
      <c r="D310" t="s">
        <v>1079</v>
      </c>
      <c r="E310" t="str" cm="1">
        <f t="array" ref="E310">INDEX(municipalities!B:B, MATCH(D310,municipalities!C:C,0),0)</f>
        <v>GM1719</v>
      </c>
      <c r="F310" t="s">
        <v>4455</v>
      </c>
      <c r="G310">
        <v>2019</v>
      </c>
      <c r="H310" cm="1">
        <f t="array" ref="H310">INDEX(professionalization_strategies!G:G,MATCH(professionalization!$A310,professionalization_strategies!$A:$A,0),0)</f>
        <v>2</v>
      </c>
    </row>
    <row r="311" spans="1:8">
      <c r="A311" t="s">
        <v>4458</v>
      </c>
      <c r="B311" t="s">
        <v>1006</v>
      </c>
      <c r="C311" t="s">
        <v>1007</v>
      </c>
      <c r="D311" t="s">
        <v>1212</v>
      </c>
      <c r="E311" t="str" cm="1">
        <f t="array" ref="E311">INDEX(municipalities!B:B, MATCH(D311,municipalities!C:C,0),0)</f>
        <v>GM0826</v>
      </c>
      <c r="G311">
        <v>2013</v>
      </c>
      <c r="H311" cm="1">
        <f t="array" ref="H311">INDEX(professionalization_strategies!G:G,MATCH(professionalization!$A311,professionalization_strategies!$A:$A,0),0)</f>
        <v>0</v>
      </c>
    </row>
    <row r="312" spans="1:8">
      <c r="A312" t="s">
        <v>4460</v>
      </c>
      <c r="B312" t="s">
        <v>1006</v>
      </c>
      <c r="C312" t="s">
        <v>1007</v>
      </c>
      <c r="D312" t="s">
        <v>1103</v>
      </c>
      <c r="E312" t="str" cm="1">
        <f t="array" ref="E312">INDEX(municipalities!B:B, MATCH(D312,municipalities!C:C,0),0)</f>
        <v>GM0777</v>
      </c>
      <c r="G312">
        <v>2015</v>
      </c>
      <c r="H312" cm="1">
        <f t="array" ref="H312">INDEX(professionalization_strategies!G:G,MATCH(professionalization!$A312,professionalization_strategies!$A:$A,0),0)</f>
        <v>1</v>
      </c>
    </row>
    <row r="313" spans="1:8">
      <c r="A313" t="s">
        <v>4462</v>
      </c>
      <c r="B313" t="s">
        <v>1006</v>
      </c>
      <c r="C313" t="s">
        <v>1007</v>
      </c>
      <c r="D313" t="s">
        <v>1052</v>
      </c>
      <c r="E313" t="str" cm="1">
        <f t="array" ref="E313">INDEX(municipalities!B:B, MATCH(D313,municipalities!C:C,0),0)</f>
        <v>GM0758</v>
      </c>
      <c r="F313" t="s">
        <v>1062</v>
      </c>
      <c r="G313">
        <v>2014</v>
      </c>
      <c r="H313" cm="1">
        <f t="array" ref="H313">INDEX(professionalization_strategies!G:G,MATCH(professionalization!$A313,professionalization_strategies!$A:$A,0),0)</f>
        <v>1</v>
      </c>
    </row>
    <row r="314" spans="1:8">
      <c r="A314" t="s">
        <v>4464</v>
      </c>
      <c r="B314" t="s">
        <v>1006</v>
      </c>
      <c r="C314" t="s">
        <v>1007</v>
      </c>
      <c r="D314" t="s">
        <v>1079</v>
      </c>
      <c r="E314" t="str" cm="1">
        <f t="array" ref="E314">INDEX(municipalities!B:B, MATCH(D314,municipalities!C:C,0),0)</f>
        <v>GM1719</v>
      </c>
      <c r="F314" t="s">
        <v>1085</v>
      </c>
      <c r="G314">
        <v>2018</v>
      </c>
      <c r="H314" t="e" cm="1">
        <f t="array" ref="H314">INDEX(professionalization_strategies!G:G,MATCH(professionalization!$A314,professionalization_strategies!$A:$A,0),0)</f>
        <v>#N/A</v>
      </c>
    </row>
    <row r="315" spans="1:8">
      <c r="A315" t="s">
        <v>4466</v>
      </c>
      <c r="B315" t="s">
        <v>1006</v>
      </c>
      <c r="C315" t="s">
        <v>1007</v>
      </c>
      <c r="D315" t="s">
        <v>1052</v>
      </c>
      <c r="E315" t="str" cm="1">
        <f t="array" ref="E315">INDEX(municipalities!B:B, MATCH(D315,municipalities!C:C,0),0)</f>
        <v>GM0758</v>
      </c>
      <c r="G315">
        <v>2014</v>
      </c>
      <c r="H315" cm="1">
        <f t="array" ref="H315">INDEX(professionalization_strategies!G:G,MATCH(professionalization!$A315,professionalization_strategies!$A:$A,0),0)</f>
        <v>2</v>
      </c>
    </row>
    <row r="316" spans="1:8">
      <c r="A316" t="s">
        <v>4469</v>
      </c>
      <c r="B316" t="s">
        <v>1006</v>
      </c>
      <c r="C316" t="s">
        <v>1007</v>
      </c>
      <c r="D316" t="s">
        <v>3452</v>
      </c>
      <c r="E316" t="str" cm="1">
        <f t="array" ref="E316">INDEX(municipalities!B:B, MATCH(D316,municipalities!C:C,0),0)</f>
        <v>GM1709</v>
      </c>
      <c r="F316" t="s">
        <v>4468</v>
      </c>
      <c r="G316">
        <v>2013</v>
      </c>
      <c r="H316" t="e" cm="1">
        <f t="array" ref="H316">INDEX(professionalization_strategies!G:G,MATCH(professionalization!$A316,professionalization_strategies!$A:$A,0),0)</f>
        <v>#N/A</v>
      </c>
    </row>
    <row r="317" spans="1:8">
      <c r="A317" t="s">
        <v>4471</v>
      </c>
      <c r="B317" t="s">
        <v>1006</v>
      </c>
      <c r="C317" t="s">
        <v>1007</v>
      </c>
      <c r="D317" t="s">
        <v>1144</v>
      </c>
      <c r="E317" t="str" cm="1">
        <f t="array" ref="E317">INDEX(municipalities!B:B, MATCH(D317,municipalities!C:C,0),0)</f>
        <v>GM1655</v>
      </c>
      <c r="G317">
        <v>2013</v>
      </c>
      <c r="H317" t="e" cm="1">
        <f t="array" ref="H317">INDEX(professionalization_strategies!G:G,MATCH(professionalization!$A317,professionalization_strategies!$A:$A,0),0)</f>
        <v>#N/A</v>
      </c>
    </row>
    <row r="318" spans="1:8">
      <c r="A318" t="s">
        <v>4475</v>
      </c>
      <c r="B318" t="s">
        <v>1006</v>
      </c>
      <c r="C318" t="s">
        <v>1007</v>
      </c>
      <c r="D318" t="s">
        <v>4473</v>
      </c>
      <c r="E318" t="str" cm="1">
        <f t="array" ref="E318">INDEX(municipalities!B:B, MATCH(D318,municipalities!C:C,0),0)</f>
        <v>GM1674</v>
      </c>
      <c r="F318" t="s">
        <v>4474</v>
      </c>
      <c r="G318">
        <v>2022</v>
      </c>
      <c r="H318" t="e" cm="1">
        <f t="array" ref="H318">INDEX(professionalization_strategies!G:G,MATCH(professionalization!$A318,professionalization_strategies!$A:$A,0),0)</f>
        <v>#N/A</v>
      </c>
    </row>
    <row r="319" spans="1:8">
      <c r="A319" t="s">
        <v>4478</v>
      </c>
      <c r="B319" t="s">
        <v>1006</v>
      </c>
      <c r="C319" t="s">
        <v>1007</v>
      </c>
      <c r="D319" t="s">
        <v>4477</v>
      </c>
      <c r="E319" t="str" cm="1">
        <f t="array" ref="E319">INDEX(municipalities!B:B, MATCH(D319,municipalities!C:C,0),0)</f>
        <v>GM0851</v>
      </c>
      <c r="G319">
        <v>2018</v>
      </c>
      <c r="H319" t="e" cm="1">
        <f t="array" ref="H319">INDEX(professionalization_strategies!G:G,MATCH(professionalization!$A319,professionalization_strategies!$A:$A,0),0)</f>
        <v>#N/A</v>
      </c>
    </row>
    <row r="320" spans="1:8">
      <c r="A320" t="s">
        <v>4480</v>
      </c>
      <c r="B320" t="s">
        <v>1006</v>
      </c>
      <c r="C320" t="s">
        <v>1007</v>
      </c>
      <c r="D320" t="s">
        <v>1022</v>
      </c>
      <c r="E320" t="str" cm="1">
        <f t="array" ref="E320">INDEX(municipalities!B:B, MATCH(D320,municipalities!C:C,0),0)</f>
        <v>GM0748</v>
      </c>
      <c r="G320">
        <v>2018</v>
      </c>
      <c r="H320" cm="1">
        <f t="array" ref="H320">INDEX(professionalization_strategies!G:G,MATCH(professionalization!$A320,professionalization_strategies!$A:$A,0),0)</f>
        <v>1</v>
      </c>
    </row>
    <row r="321" spans="1:8">
      <c r="A321" t="s">
        <v>4482</v>
      </c>
      <c r="B321" t="s">
        <v>1006</v>
      </c>
      <c r="C321" t="s">
        <v>1007</v>
      </c>
      <c r="D321" t="s">
        <v>1008</v>
      </c>
      <c r="E321" t="str" cm="1">
        <f t="array" ref="E321">INDEX(municipalities!B:B, MATCH(D321,municipalities!C:C,0),0)</f>
        <v>GM1959</v>
      </c>
      <c r="F321" t="s">
        <v>1011</v>
      </c>
      <c r="G321">
        <v>2018</v>
      </c>
      <c r="H321" cm="1">
        <f t="array" ref="H321">INDEX(professionalization_strategies!G:G,MATCH(professionalization!$A321,professionalization_strategies!$A:$A,0),0)</f>
        <v>2</v>
      </c>
    </row>
    <row r="322" spans="1:8">
      <c r="A322" t="s">
        <v>4484</v>
      </c>
      <c r="B322" t="s">
        <v>1006</v>
      </c>
      <c r="C322" t="s">
        <v>1074</v>
      </c>
      <c r="D322" t="s">
        <v>1156</v>
      </c>
      <c r="E322" t="str" cm="1">
        <f t="array" ref="E322">INDEX(municipalities!B:B, MATCH(D322,municipalities!C:C,0),0)</f>
        <v>GM0797</v>
      </c>
      <c r="G322">
        <v>2024</v>
      </c>
      <c r="H322" t="e" cm="1">
        <f t="array" ref="H322">INDEX(professionalization_strategies!G:G,MATCH(professionalization!$A322,professionalization_strategies!$A:$A,0),0)</f>
        <v>#N/A</v>
      </c>
    </row>
    <row r="323" spans="1:8">
      <c r="A323" t="s">
        <v>4486</v>
      </c>
      <c r="B323" t="s">
        <v>1281</v>
      </c>
      <c r="C323" t="s">
        <v>1282</v>
      </c>
      <c r="D323" t="s">
        <v>2644</v>
      </c>
      <c r="E323" t="str" cm="1">
        <f t="array" ref="E323">INDEX(municipalities!B:B, MATCH(D323,municipalities!C:C,0),0)</f>
        <v>GM0394</v>
      </c>
      <c r="F323" t="s">
        <v>3481</v>
      </c>
      <c r="G323">
        <v>1989</v>
      </c>
      <c r="H323" t="e" cm="1">
        <f t="array" ref="H323">INDEX(professionalization_strategies!G:G,MATCH(professionalization!$A323,professionalization_strategies!$A:$A,0),0)</f>
        <v>#N/A</v>
      </c>
    </row>
    <row r="324" spans="1:8">
      <c r="A324" t="s">
        <v>4490</v>
      </c>
      <c r="B324" t="s">
        <v>1281</v>
      </c>
      <c r="C324" t="s">
        <v>1282</v>
      </c>
      <c r="D324" t="s">
        <v>4488</v>
      </c>
      <c r="E324" t="str" cm="1">
        <f t="array" ref="E324">INDEX(municipalities!B:B, MATCH(D324,municipalities!C:C,0),0)</f>
        <v>GM0377</v>
      </c>
      <c r="F324" t="s">
        <v>4489</v>
      </c>
      <c r="G324">
        <v>2019</v>
      </c>
      <c r="H324" cm="1">
        <f t="array" ref="H324">INDEX(professionalization_strategies!G:G,MATCH(professionalization!$A324,professionalization_strategies!$A:$A,0),0)</f>
        <v>0</v>
      </c>
    </row>
    <row r="325" spans="1:8">
      <c r="A325" t="s">
        <v>4492</v>
      </c>
      <c r="B325" t="s">
        <v>1281</v>
      </c>
      <c r="C325" t="s">
        <v>1282</v>
      </c>
      <c r="D325" t="s">
        <v>1523</v>
      </c>
      <c r="E325" t="str" cm="1">
        <f t="array" ref="E325">INDEX(municipalities!B:B, MATCH(D325,municipalities!C:C,0),0)</f>
        <v>GM0397</v>
      </c>
      <c r="G325">
        <v>2017</v>
      </c>
      <c r="H325" cm="1">
        <f t="array" ref="H325">INDEX(professionalization_strategies!G:G,MATCH(professionalization!$A325,professionalization_strategies!$A:$A,0),0)</f>
        <v>1</v>
      </c>
    </row>
    <row r="326" spans="1:8">
      <c r="A326" t="s">
        <v>4494</v>
      </c>
      <c r="B326" t="s">
        <v>1281</v>
      </c>
      <c r="C326" t="s">
        <v>1282</v>
      </c>
      <c r="D326" t="s">
        <v>1491</v>
      </c>
      <c r="E326" t="str" cm="1">
        <f t="array" ref="E326">INDEX(municipalities!B:B, MATCH(D326,municipalities!C:C,0),0)</f>
        <v>GM0392</v>
      </c>
      <c r="G326">
        <v>2020</v>
      </c>
      <c r="H326" t="e" cm="1">
        <f t="array" ref="H326">INDEX(professionalization_strategies!G:G,MATCH(professionalization!$A326,professionalization_strategies!$A:$A,0),0)</f>
        <v>#N/A</v>
      </c>
    </row>
    <row r="327" spans="1:8">
      <c r="A327" t="s">
        <v>4496</v>
      </c>
      <c r="B327" t="s">
        <v>1281</v>
      </c>
      <c r="C327" t="s">
        <v>1282</v>
      </c>
      <c r="D327" t="s">
        <v>1491</v>
      </c>
      <c r="E327" t="str" cm="1">
        <f t="array" ref="E327">INDEX(municipalities!B:B, MATCH(D327,municipalities!C:C,0),0)</f>
        <v>GM0392</v>
      </c>
      <c r="G327">
        <v>2015</v>
      </c>
      <c r="H327" cm="1">
        <f t="array" ref="H327">INDEX(professionalization_strategies!G:G,MATCH(professionalization!$A327,professionalization_strategies!$A:$A,0),0)</f>
        <v>2</v>
      </c>
    </row>
    <row r="328" spans="1:8">
      <c r="A328" t="s">
        <v>4499</v>
      </c>
      <c r="B328" t="s">
        <v>1281</v>
      </c>
      <c r="C328" t="s">
        <v>1282</v>
      </c>
      <c r="D328" t="s">
        <v>1491</v>
      </c>
      <c r="E328" t="str" cm="1">
        <f t="array" ref="E328">INDEX(municipalities!B:B, MATCH(D328,municipalities!C:C,0),0)</f>
        <v>GM0392</v>
      </c>
      <c r="F328" t="s">
        <v>4498</v>
      </c>
      <c r="G328">
        <v>2019</v>
      </c>
      <c r="H328" t="e" cm="1">
        <f t="array" ref="H328">INDEX(professionalization_strategies!G:G,MATCH(professionalization!$A328,professionalization_strategies!$A:$A,0),0)</f>
        <v>#N/A</v>
      </c>
    </row>
    <row r="329" spans="1:8">
      <c r="A329" t="s">
        <v>4501</v>
      </c>
      <c r="B329" t="s">
        <v>1281</v>
      </c>
      <c r="C329" t="s">
        <v>1282</v>
      </c>
      <c r="D329" t="s">
        <v>1491</v>
      </c>
      <c r="E329" t="str" cm="1">
        <f t="array" ref="E329">INDEX(municipalities!B:B, MATCH(D329,municipalities!C:C,0),0)</f>
        <v>GM0392</v>
      </c>
      <c r="F329" t="s">
        <v>4498</v>
      </c>
      <c r="G329">
        <v>2014</v>
      </c>
      <c r="H329" t="e" cm="1">
        <f t="array" ref="H329">INDEX(professionalization_strategies!G:G,MATCH(professionalization!$A329,professionalization_strategies!$A:$A,0),0)</f>
        <v>#N/A</v>
      </c>
    </row>
    <row r="330" spans="1:8">
      <c r="A330" t="s">
        <v>4505</v>
      </c>
      <c r="B330" t="s">
        <v>1281</v>
      </c>
      <c r="C330" t="s">
        <v>1282</v>
      </c>
      <c r="D330" t="s">
        <v>1491</v>
      </c>
      <c r="E330" t="str" cm="1">
        <f t="array" ref="E330">INDEX(municipalities!B:B, MATCH(D330,municipalities!C:C,0),0)</f>
        <v>GM0392</v>
      </c>
      <c r="F330" t="s">
        <v>4504</v>
      </c>
      <c r="G330">
        <v>2013</v>
      </c>
      <c r="H330" cm="1">
        <f t="array" ref="H330">INDEX(professionalization_strategies!G:G,MATCH(professionalization!$A330,professionalization_strategies!$A:$A,0),0)</f>
        <v>2</v>
      </c>
    </row>
    <row r="331" spans="1:8">
      <c r="A331" t="s">
        <v>4507</v>
      </c>
      <c r="B331" t="s">
        <v>1281</v>
      </c>
      <c r="C331" t="s">
        <v>1282</v>
      </c>
      <c r="D331" t="s">
        <v>1491</v>
      </c>
      <c r="E331" t="str" cm="1">
        <f t="array" ref="E331">INDEX(municipalities!B:B, MATCH(D331,municipalities!C:C,0),0)</f>
        <v>GM0392</v>
      </c>
      <c r="G331">
        <v>2017</v>
      </c>
      <c r="H331" t="e" cm="1">
        <f t="array" ref="H331">INDEX(professionalization_strategies!G:G,MATCH(professionalization!$A331,professionalization_strategies!$A:$A,0),0)</f>
        <v>#N/A</v>
      </c>
    </row>
    <row r="332" spans="1:8">
      <c r="A332" t="s">
        <v>4510</v>
      </c>
      <c r="B332" t="s">
        <v>1281</v>
      </c>
      <c r="C332" t="s">
        <v>1282</v>
      </c>
      <c r="D332" t="s">
        <v>1491</v>
      </c>
      <c r="E332" t="str" cm="1">
        <f t="array" ref="E332">INDEX(municipalities!B:B, MATCH(D332,municipalities!C:C,0),0)</f>
        <v>GM0392</v>
      </c>
      <c r="G332">
        <v>2020</v>
      </c>
      <c r="H332" t="e" cm="1">
        <f t="array" ref="H332">INDEX(professionalization_strategies!G:G,MATCH(professionalization!$A332,professionalization_strategies!$A:$A,0),0)</f>
        <v>#N/A</v>
      </c>
    </row>
    <row r="333" spans="1:8">
      <c r="A333" t="s">
        <v>4512</v>
      </c>
      <c r="B333" t="s">
        <v>1281</v>
      </c>
      <c r="C333" t="s">
        <v>1282</v>
      </c>
      <c r="D333" t="s">
        <v>1491</v>
      </c>
      <c r="E333" t="str" cm="1">
        <f t="array" ref="E333">INDEX(municipalities!B:B, MATCH(D333,municipalities!C:C,0),0)</f>
        <v>GM0392</v>
      </c>
      <c r="G333">
        <v>2015</v>
      </c>
      <c r="H333" cm="1">
        <f t="array" ref="H333">INDEX(professionalization_strategies!G:G,MATCH(professionalization!$A333,professionalization_strategies!$A:$A,0),0)</f>
        <v>3</v>
      </c>
    </row>
    <row r="334" spans="1:8">
      <c r="A334" t="s">
        <v>4514</v>
      </c>
      <c r="B334" t="s">
        <v>1281</v>
      </c>
      <c r="C334" t="s">
        <v>1282</v>
      </c>
      <c r="D334" t="s">
        <v>1625</v>
      </c>
      <c r="E334" t="str" cm="1">
        <f t="array" ref="E334">INDEX(municipalities!B:B, MATCH(D334,municipalities!C:C,0),0)</f>
        <v>GM0453</v>
      </c>
      <c r="G334">
        <v>2013</v>
      </c>
      <c r="H334" t="e" cm="1">
        <f t="array" ref="H334">INDEX(professionalization_strategies!G:G,MATCH(professionalization!$A334,professionalization_strategies!$A:$A,0),0)</f>
        <v>#N/A</v>
      </c>
    </row>
    <row r="335" spans="1:8">
      <c r="A335" t="s">
        <v>4517</v>
      </c>
      <c r="B335" t="s">
        <v>1281</v>
      </c>
      <c r="C335" t="s">
        <v>1282</v>
      </c>
      <c r="D335" t="s">
        <v>4516</v>
      </c>
      <c r="E335" t="str" cm="1">
        <f t="array" ref="E335">INDEX(municipalities!B:B, MATCH(D335,municipalities!C:C,0),0)</f>
        <v>GM0396</v>
      </c>
      <c r="G335">
        <v>2019</v>
      </c>
      <c r="H335" cm="1">
        <f t="array" ref="H335">INDEX(professionalization_strategies!G:G,MATCH(professionalization!$A335,professionalization_strategies!$A:$A,0),0)</f>
        <v>1</v>
      </c>
    </row>
    <row r="336" spans="1:8">
      <c r="A336" t="s">
        <v>4519</v>
      </c>
      <c r="B336" t="s">
        <v>1281</v>
      </c>
      <c r="C336" t="s">
        <v>1282</v>
      </c>
      <c r="D336" t="s">
        <v>1440</v>
      </c>
      <c r="E336" t="str" cm="1">
        <f t="array" ref="E336">INDEX(municipalities!B:B, MATCH(D336,municipalities!C:C,0),0)</f>
        <v>GM0375</v>
      </c>
      <c r="G336">
        <v>2020</v>
      </c>
      <c r="H336" t="e" cm="1">
        <f t="array" ref="H336">INDEX(professionalization_strategies!G:G,MATCH(professionalization!$A336,professionalization_strategies!$A:$A,0),0)</f>
        <v>#N/A</v>
      </c>
    </row>
    <row r="337" spans="1:8">
      <c r="A337" t="s">
        <v>4521</v>
      </c>
      <c r="B337" t="s">
        <v>1281</v>
      </c>
      <c r="C337" t="s">
        <v>1287</v>
      </c>
      <c r="D337" t="s">
        <v>1434</v>
      </c>
      <c r="E337" t="str" cm="1">
        <f t="array" ref="E337">INDEX(municipalities!B:B, MATCH(D337,municipalities!C:C,0),0)</f>
        <v>GM0373</v>
      </c>
      <c r="F337" t="s">
        <v>1435</v>
      </c>
      <c r="G337">
        <v>2013</v>
      </c>
      <c r="H337" cm="1">
        <f t="array" ref="H337">INDEX(professionalization_strategies!G:G,MATCH(professionalization!$A337,professionalization_strategies!$A:$A,0),0)</f>
        <v>2</v>
      </c>
    </row>
    <row r="338" spans="1:8">
      <c r="A338" t="s">
        <v>4523</v>
      </c>
      <c r="B338" t="s">
        <v>1281</v>
      </c>
      <c r="C338" t="s">
        <v>1287</v>
      </c>
      <c r="D338" t="s">
        <v>3298</v>
      </c>
      <c r="E338" t="str" cm="1">
        <f t="array" ref="E338">INDEX(municipalities!B:B, MATCH(D338,municipalities!C:C,0),0)</f>
        <v>GM0450</v>
      </c>
      <c r="G338">
        <v>2018</v>
      </c>
      <c r="H338" t="e" cm="1">
        <f t="array" ref="H338">INDEX(professionalization_strategies!G:G,MATCH(professionalization!$A338,professionalization_strategies!$A:$A,0),0)</f>
        <v>#N/A</v>
      </c>
    </row>
    <row r="339" spans="1:8">
      <c r="A339" t="s">
        <v>4525</v>
      </c>
      <c r="B339" t="s">
        <v>1281</v>
      </c>
      <c r="C339" t="s">
        <v>1287</v>
      </c>
      <c r="D339" t="s">
        <v>1445</v>
      </c>
      <c r="E339" t="str" cm="1">
        <f t="array" ref="E339">INDEX(municipalities!B:B, MATCH(D339,municipalities!C:C,0),0)</f>
        <v>GM0383</v>
      </c>
      <c r="G339">
        <v>2010</v>
      </c>
      <c r="H339" cm="1">
        <f t="array" ref="H339">INDEX(professionalization_strategies!G:G,MATCH(professionalization!$A339,professionalization_strategies!$A:$A,0),0)</f>
        <v>3</v>
      </c>
    </row>
    <row r="340" spans="1:8">
      <c r="A340" t="s">
        <v>4527</v>
      </c>
      <c r="B340" t="s">
        <v>1281</v>
      </c>
      <c r="C340" t="s">
        <v>1287</v>
      </c>
      <c r="D340" t="s">
        <v>1534</v>
      </c>
      <c r="E340" t="str" cm="1">
        <f t="array" ref="E340">INDEX(municipalities!B:B, MATCH(D340,municipalities!C:C,0),0)</f>
        <v>GM0399</v>
      </c>
      <c r="G340">
        <v>2012</v>
      </c>
      <c r="H340" t="e" cm="1">
        <f t="array" ref="H340">INDEX(professionalization_strategies!G:G,MATCH(professionalization!$A340,professionalization_strategies!$A:$A,0),0)</f>
        <v>#N/A</v>
      </c>
    </row>
    <row r="341" spans="1:8">
      <c r="A341" t="s">
        <v>4529</v>
      </c>
      <c r="B341" t="s">
        <v>1281</v>
      </c>
      <c r="C341" t="s">
        <v>1287</v>
      </c>
      <c r="D341" t="s">
        <v>1288</v>
      </c>
      <c r="E341" t="str" cm="1">
        <f t="array" ref="E341">INDEX(municipalities!B:B, MATCH(D341,municipalities!C:C,0),0)</f>
        <v>GM0361</v>
      </c>
      <c r="G341">
        <v>2014</v>
      </c>
      <c r="H341" cm="1">
        <f t="array" ref="H341">INDEX(professionalization_strategies!G:G,MATCH(professionalization!$A341,professionalization_strategies!$A:$A,0),0)</f>
        <v>2</v>
      </c>
    </row>
    <row r="342" spans="1:8">
      <c r="A342" t="s">
        <v>4531</v>
      </c>
      <c r="B342" t="s">
        <v>1281</v>
      </c>
      <c r="C342" t="s">
        <v>1287</v>
      </c>
      <c r="D342" t="s">
        <v>1288</v>
      </c>
      <c r="E342" t="str" cm="1">
        <f t="array" ref="E342">INDEX(municipalities!B:B, MATCH(D342,municipalities!C:C,0),0)</f>
        <v>GM0361</v>
      </c>
      <c r="G342">
        <v>2009</v>
      </c>
      <c r="H342" t="e" cm="1">
        <f t="array" ref="H342">INDEX(professionalization_strategies!G:G,MATCH(professionalization!$A342,professionalization_strategies!$A:$A,0),0)</f>
        <v>#N/A</v>
      </c>
    </row>
    <row r="343" spans="1:8">
      <c r="A343" t="s">
        <v>4533</v>
      </c>
      <c r="B343" t="s">
        <v>1281</v>
      </c>
      <c r="C343" t="s">
        <v>1287</v>
      </c>
      <c r="D343" t="s">
        <v>1611</v>
      </c>
      <c r="E343" t="str" cm="1">
        <f t="array" ref="E343">INDEX(municipalities!B:B, MATCH(D343,municipalities!C:C,0),0)</f>
        <v>GM0448</v>
      </c>
      <c r="F343" t="s">
        <v>1616</v>
      </c>
      <c r="G343">
        <v>2007</v>
      </c>
      <c r="H343" t="e" cm="1">
        <f t="array" ref="H343">INDEX(professionalization_strategies!G:G,MATCH(professionalization!$A343,professionalization_strategies!$A:$A,0),0)</f>
        <v>#N/A</v>
      </c>
    </row>
    <row r="344" spans="1:8">
      <c r="A344" t="s">
        <v>4535</v>
      </c>
      <c r="B344" t="s">
        <v>1281</v>
      </c>
      <c r="C344" t="s">
        <v>1287</v>
      </c>
      <c r="D344" t="s">
        <v>1451</v>
      </c>
      <c r="E344" t="str" cm="1">
        <f t="array" ref="E344">INDEX(municipalities!B:B, MATCH(D344,municipalities!C:C,0),0)</f>
        <v>GM0400</v>
      </c>
      <c r="G344">
        <v>1990</v>
      </c>
      <c r="H344" cm="1">
        <f t="array" ref="H344">INDEX(professionalization_strategies!G:G,MATCH(professionalization!$A344,professionalization_strategies!$A:$A,0),0)</f>
        <v>1</v>
      </c>
    </row>
    <row r="345" spans="1:8">
      <c r="A345" t="s">
        <v>4538</v>
      </c>
      <c r="B345" t="s">
        <v>1281</v>
      </c>
      <c r="C345" t="s">
        <v>1287</v>
      </c>
      <c r="D345" t="s">
        <v>4540</v>
      </c>
      <c r="E345" t="str" cm="1">
        <f t="array" ref="E345">INDEX(municipalities!B:B, MATCH(D345,municipalities!C:C,0),0)</f>
        <v>GM1980</v>
      </c>
      <c r="F345" t="s">
        <v>4537</v>
      </c>
      <c r="G345">
        <v>2018</v>
      </c>
      <c r="H345" t="e" cm="1">
        <f t="array" ref="H345">INDEX(professionalization_strategies!G:G,MATCH(professionalization!$A345,professionalization_strategies!$A:$A,0),0)</f>
        <v>#N/A</v>
      </c>
    </row>
    <row r="346" spans="1:8">
      <c r="A346" t="s">
        <v>4541</v>
      </c>
      <c r="B346" t="s">
        <v>1281</v>
      </c>
      <c r="C346" t="s">
        <v>1287</v>
      </c>
      <c r="D346" t="s">
        <v>4540</v>
      </c>
      <c r="E346" t="str" cm="1">
        <f t="array" ref="E346">INDEX(municipalities!B:B, MATCH(D346,municipalities!C:C,0),0)</f>
        <v>GM1980</v>
      </c>
      <c r="F346" t="s">
        <v>4537</v>
      </c>
      <c r="G346">
        <v>1988</v>
      </c>
      <c r="H346" t="e" cm="1">
        <f t="array" ref="H346">INDEX(professionalization_strategies!G:G,MATCH(professionalization!$A346,professionalization_strategies!$A:$A,0),0)</f>
        <v>#N/A</v>
      </c>
    </row>
    <row r="347" spans="1:8">
      <c r="A347" t="s">
        <v>4542</v>
      </c>
      <c r="B347" t="s">
        <v>1281</v>
      </c>
      <c r="C347" t="s">
        <v>1287</v>
      </c>
      <c r="D347" t="s">
        <v>1576</v>
      </c>
      <c r="E347" t="str" cm="1">
        <f t="array" ref="E347">INDEX(municipalities!B:B, MATCH(D347,municipalities!C:C,0),0)</f>
        <v>GM0420</v>
      </c>
      <c r="G347">
        <v>1987</v>
      </c>
      <c r="H347" cm="1">
        <f t="array" ref="H347">INDEX(professionalization_strategies!G:G,MATCH(professionalization!$A347,professionalization_strategies!$A:$A,0),0)</f>
        <v>0</v>
      </c>
    </row>
    <row r="348" spans="1:8">
      <c r="A348" t="s">
        <v>4545</v>
      </c>
      <c r="B348" t="s">
        <v>1281</v>
      </c>
      <c r="C348" t="s">
        <v>1287</v>
      </c>
      <c r="D348" t="s">
        <v>1459</v>
      </c>
      <c r="E348" t="str" cm="1">
        <f t="array" ref="E348">INDEX(municipalities!B:B, MATCH(D348,municipalities!C:C,0),0)</f>
        <v>GM0498</v>
      </c>
      <c r="F348" t="s">
        <v>4544</v>
      </c>
      <c r="G348">
        <v>2015</v>
      </c>
      <c r="H348" t="e" cm="1">
        <f t="array" ref="H348">INDEX(professionalization_strategies!G:G,MATCH(professionalization!$A348,professionalization_strategies!$A:$A,0),0)</f>
        <v>#N/A</v>
      </c>
    </row>
    <row r="349" spans="1:8">
      <c r="A349" t="s">
        <v>4547</v>
      </c>
      <c r="B349" t="s">
        <v>1281</v>
      </c>
      <c r="C349" t="s">
        <v>1287</v>
      </c>
      <c r="D349" t="s">
        <v>1475</v>
      </c>
      <c r="E349" t="str" cm="1">
        <f t="array" ref="E349">INDEX(municipalities!B:B, MATCH(D349,municipalities!C:C,0),0)</f>
        <v>GM0388</v>
      </c>
      <c r="G349">
        <v>2021</v>
      </c>
      <c r="H349" cm="1">
        <f t="array" ref="H349">INDEX(professionalization_strategies!G:G,MATCH(professionalization!$A349,professionalization_strategies!$A:$A,0),0)</f>
        <v>0</v>
      </c>
    </row>
    <row r="350" spans="1:8">
      <c r="A350" t="s">
        <v>4548</v>
      </c>
      <c r="B350" t="s">
        <v>1281</v>
      </c>
      <c r="C350" t="s">
        <v>1287</v>
      </c>
      <c r="D350" t="s">
        <v>1288</v>
      </c>
      <c r="E350" t="str" cm="1">
        <f t="array" ref="E350">INDEX(municipalities!B:B, MATCH(D350,municipalities!C:C,0),0)</f>
        <v>GM0361</v>
      </c>
      <c r="F350" t="s">
        <v>1300</v>
      </c>
      <c r="G350">
        <v>2017</v>
      </c>
      <c r="H350" t="e" cm="1">
        <f t="array" ref="H350">INDEX(professionalization_strategies!G:G,MATCH(professionalization!$A350,professionalization_strategies!$A:$A,0),0)</f>
        <v>#N/A</v>
      </c>
    </row>
    <row r="351" spans="1:8">
      <c r="A351" t="s">
        <v>4550</v>
      </c>
      <c r="B351" t="s">
        <v>1281</v>
      </c>
      <c r="C351" t="s">
        <v>1282</v>
      </c>
      <c r="D351" t="s">
        <v>1669</v>
      </c>
      <c r="E351" t="str" cm="1">
        <f t="array" ref="E351">INDEX(municipalities!B:B, MATCH(D351,municipalities!C:C,0),0)</f>
        <v>GM0880</v>
      </c>
      <c r="G351">
        <v>2016</v>
      </c>
      <c r="H351" cm="1">
        <f t="array" ref="H351">INDEX(professionalization_strategies!G:G,MATCH(professionalization!$A351,professionalization_strategies!$A:$A,0),0)</f>
        <v>0</v>
      </c>
    </row>
    <row r="352" spans="1:8">
      <c r="A352" t="s">
        <v>4553</v>
      </c>
      <c r="B352" t="s">
        <v>1281</v>
      </c>
      <c r="C352" t="s">
        <v>1282</v>
      </c>
      <c r="D352" t="s">
        <v>1673</v>
      </c>
      <c r="E352" t="str" cm="1">
        <f t="array" ref="E352">INDEX(municipalities!B:B, MATCH(D352,municipalities!C:C,0),0)</f>
        <v>GM0479</v>
      </c>
      <c r="F352" t="s">
        <v>4552</v>
      </c>
      <c r="G352">
        <v>2018</v>
      </c>
      <c r="H352" cm="1">
        <f t="array" ref="H352">INDEX(professionalization_strategies!G:G,MATCH(professionalization!$A352,professionalization_strategies!$A:$A,0),0)</f>
        <v>2</v>
      </c>
    </row>
    <row r="353" spans="1:8">
      <c r="A353" t="s">
        <v>4556</v>
      </c>
      <c r="B353" t="s">
        <v>1281</v>
      </c>
      <c r="C353" t="s">
        <v>1287</v>
      </c>
      <c r="D353" t="s">
        <v>1673</v>
      </c>
      <c r="E353" t="str" cm="1">
        <f t="array" ref="E353">INDEX(municipalities!B:B, MATCH(D353,municipalities!C:C,0),0)</f>
        <v>GM0479</v>
      </c>
      <c r="F353" t="s">
        <v>4555</v>
      </c>
      <c r="G353">
        <v>1988</v>
      </c>
      <c r="H353" t="e" cm="1">
        <f t="array" ref="H353">INDEX(professionalization_strategies!G:G,MATCH(professionalization!$A353,professionalization_strategies!$A:$A,0),0)</f>
        <v>#N/A</v>
      </c>
    </row>
    <row r="354" spans="1:8">
      <c r="A354" t="s">
        <v>4558</v>
      </c>
      <c r="B354" t="s">
        <v>1281</v>
      </c>
      <c r="C354" t="s">
        <v>1287</v>
      </c>
      <c r="D354" t="s">
        <v>1288</v>
      </c>
      <c r="E354" t="str" cm="1">
        <f t="array" ref="E354">INDEX(municipalities!B:B, MATCH(D354,municipalities!C:C,0),0)</f>
        <v>GM0361</v>
      </c>
      <c r="G354">
        <v>2019</v>
      </c>
      <c r="H354" cm="1">
        <f t="array" ref="H354">INDEX(professionalization_strategies!G:G,MATCH(professionalization!$A354,professionalization_strategies!$A:$A,0),0)</f>
        <v>2</v>
      </c>
    </row>
    <row r="355" spans="1:8">
      <c r="A355" t="s">
        <v>4560</v>
      </c>
      <c r="B355" t="s">
        <v>1281</v>
      </c>
      <c r="C355" t="s">
        <v>1282</v>
      </c>
      <c r="D355" t="s">
        <v>1585</v>
      </c>
      <c r="E355" t="str" cm="1">
        <f t="array" ref="E355">INDEX(municipalities!B:B, MATCH(D355,municipalities!C:C,0),0)</f>
        <v>GM0439</v>
      </c>
      <c r="G355">
        <v>2013</v>
      </c>
      <c r="H355" cm="1">
        <f t="array" ref="H355">INDEX(professionalization_strategies!G:G,MATCH(professionalization!$A355,professionalization_strategies!$A:$A,0),0)</f>
        <v>2</v>
      </c>
    </row>
    <row r="356" spans="1:8">
      <c r="A356" t="s">
        <v>4563</v>
      </c>
      <c r="B356" t="s">
        <v>1281</v>
      </c>
      <c r="C356" t="s">
        <v>1282</v>
      </c>
      <c r="D356" t="s">
        <v>1283</v>
      </c>
      <c r="E356" t="str" cm="1">
        <f t="array" ref="E356">INDEX(municipalities!B:B, MATCH(D356,municipalities!C:C,0),0)</f>
        <v>GM0358</v>
      </c>
      <c r="F356" t="s">
        <v>4562</v>
      </c>
      <c r="G356">
        <v>2012</v>
      </c>
      <c r="H356" cm="1">
        <f t="array" ref="H356">INDEX(professionalization_strategies!G:G,MATCH(professionalization!$A356,professionalization_strategies!$A:$A,0),0)</f>
        <v>0</v>
      </c>
    </row>
    <row r="357" spans="1:8">
      <c r="A357" t="s">
        <v>4566</v>
      </c>
      <c r="B357" t="s">
        <v>1281</v>
      </c>
      <c r="C357" t="s">
        <v>1282</v>
      </c>
      <c r="D357" t="s">
        <v>1478</v>
      </c>
      <c r="E357" t="str" cm="1">
        <f t="array" ref="E357">INDEX(municipalities!B:B, MATCH(D357,municipalities!C:C,0),0)</f>
        <v>GM1942</v>
      </c>
      <c r="F357" t="s">
        <v>4565</v>
      </c>
      <c r="G357">
        <v>2013</v>
      </c>
      <c r="H357" cm="1">
        <f t="array" ref="H357">INDEX(professionalization_strategies!G:G,MATCH(professionalization!$A357,professionalization_strategies!$A:$A,0),0)</f>
        <v>2</v>
      </c>
    </row>
    <row r="358" spans="1:8">
      <c r="A358" t="s">
        <v>4568</v>
      </c>
      <c r="B358" t="s">
        <v>1281</v>
      </c>
      <c r="C358" t="s">
        <v>1282</v>
      </c>
      <c r="D358" t="s">
        <v>1313</v>
      </c>
      <c r="E358" t="str" cm="1">
        <f t="array" ref="E358">INDEX(municipalities!B:B, MATCH(D358,municipalities!C:C,0),0)</f>
        <v>GM0363</v>
      </c>
      <c r="F358" t="s">
        <v>1654</v>
      </c>
      <c r="G358">
        <v>2019</v>
      </c>
      <c r="H358" t="e" cm="1">
        <f t="array" ref="H358">INDEX(professionalization_strategies!G:G,MATCH(professionalization!$A358,professionalization_strategies!$A:$A,0),0)</f>
        <v>#N/A</v>
      </c>
    </row>
    <row r="359" spans="1:8">
      <c r="A359" t="s">
        <v>4571</v>
      </c>
      <c r="B359" t="s">
        <v>1281</v>
      </c>
      <c r="C359" t="s">
        <v>1282</v>
      </c>
      <c r="D359" t="s">
        <v>4570</v>
      </c>
      <c r="E359" t="str" cm="1">
        <f t="array" ref="E359">INDEX(municipalities!B:B, MATCH(D359,municipalities!C:C,0),0)</f>
        <v>GM0406</v>
      </c>
      <c r="G359">
        <v>2019</v>
      </c>
      <c r="H359" cm="1">
        <f t="array" ref="H359">INDEX(professionalization_strategies!G:G,MATCH(professionalization!$A359,professionalization_strategies!$A:$A,0),0)</f>
        <v>1</v>
      </c>
    </row>
    <row r="360" spans="1:8">
      <c r="A360" t="s">
        <v>4575</v>
      </c>
      <c r="B360" t="s">
        <v>1281</v>
      </c>
      <c r="C360" t="s">
        <v>1282</v>
      </c>
      <c r="D360" t="s">
        <v>4573</v>
      </c>
      <c r="E360" t="str" cm="1">
        <f t="array" ref="E360">INDEX(municipalities!B:B, MATCH(D360,municipalities!C:C,0),0)</f>
        <v>GM0376</v>
      </c>
      <c r="F360" t="s">
        <v>4574</v>
      </c>
      <c r="G360">
        <v>2018</v>
      </c>
      <c r="H360" t="e" cm="1">
        <f t="array" ref="H360">INDEX(professionalization_strategies!G:G,MATCH(professionalization!$A360,professionalization_strategies!$A:$A,0),0)</f>
        <v>#N/A</v>
      </c>
    </row>
    <row r="361" spans="1:8">
      <c r="A361" t="s">
        <v>4578</v>
      </c>
      <c r="B361" t="s">
        <v>1281</v>
      </c>
      <c r="C361" t="s">
        <v>1282</v>
      </c>
      <c r="D361" t="s">
        <v>1659</v>
      </c>
      <c r="E361" t="str" cm="1">
        <f t="array" ref="E361">INDEX(municipalities!B:B, MATCH(D361,municipalities!C:C,0),0)</f>
        <v>GM1696</v>
      </c>
      <c r="F361" t="s">
        <v>1663</v>
      </c>
      <c r="G361">
        <v>2018</v>
      </c>
      <c r="H361" cm="1">
        <f t="array" ref="H361">INDEX(professionalization_strategies!G:G,MATCH(professionalization!$A361,professionalization_strategies!$A:$A,0),0)</f>
        <v>2</v>
      </c>
    </row>
    <row r="362" spans="1:8">
      <c r="A362" t="s">
        <v>4580</v>
      </c>
      <c r="B362" t="s">
        <v>1281</v>
      </c>
      <c r="C362" t="s">
        <v>1282</v>
      </c>
      <c r="D362" t="s">
        <v>1540</v>
      </c>
      <c r="E362" t="str" cm="1">
        <f t="array" ref="E362">INDEX(municipalities!B:B, MATCH(D362,municipalities!C:C,0),0)</f>
        <v>GM0402</v>
      </c>
      <c r="G362">
        <v>2021</v>
      </c>
      <c r="H362" t="e" cm="1">
        <f t="array" ref="H362">INDEX(professionalization_strategies!G:G,MATCH(professionalization!$A362,professionalization_strategies!$A:$A,0),0)</f>
        <v>#N/A</v>
      </c>
    </row>
    <row r="363" spans="1:8">
      <c r="A363" t="s">
        <v>4582</v>
      </c>
      <c r="B363" t="s">
        <v>1281</v>
      </c>
      <c r="C363" t="s">
        <v>1282</v>
      </c>
      <c r="D363" t="s">
        <v>1540</v>
      </c>
      <c r="E363" t="str" cm="1">
        <f t="array" ref="E363">INDEX(municipalities!B:B, MATCH(D363,municipalities!C:C,0),0)</f>
        <v>GM0402</v>
      </c>
      <c r="G363">
        <v>2015</v>
      </c>
      <c r="H363" cm="1">
        <f t="array" ref="H363">INDEX(professionalization_strategies!G:G,MATCH(professionalization!$A363,professionalization_strategies!$A:$A,0),0)</f>
        <v>2</v>
      </c>
    </row>
    <row r="364" spans="1:8">
      <c r="A364" t="s">
        <v>4584</v>
      </c>
      <c r="B364" t="s">
        <v>1281</v>
      </c>
      <c r="C364" t="s">
        <v>1282</v>
      </c>
      <c r="D364" t="s">
        <v>1540</v>
      </c>
      <c r="E364" t="str" cm="1">
        <f t="array" ref="E364">INDEX(municipalities!B:B, MATCH(D364,municipalities!C:C,0),0)</f>
        <v>GM0402</v>
      </c>
      <c r="G364">
        <v>2017</v>
      </c>
      <c r="H364" cm="1">
        <f t="array" ref="H364">INDEX(professionalization_strategies!G:G,MATCH(professionalization!$A364,professionalization_strategies!$A:$A,0),0)</f>
        <v>3</v>
      </c>
    </row>
    <row r="365" spans="1:8">
      <c r="A365" t="s">
        <v>4586</v>
      </c>
      <c r="B365" t="s">
        <v>1281</v>
      </c>
      <c r="C365" t="s">
        <v>1282</v>
      </c>
      <c r="D365" t="s">
        <v>1581</v>
      </c>
      <c r="E365" t="str" cm="1">
        <f t="array" ref="E365">INDEX(municipalities!B:B, MATCH(D365,municipalities!C:C,0),0)</f>
        <v>GM0437</v>
      </c>
      <c r="F365" t="s">
        <v>1582</v>
      </c>
      <c r="G365">
        <v>2020</v>
      </c>
      <c r="H365" t="e" cm="1">
        <f t="array" ref="H365">INDEX(professionalization_strategies!G:G,MATCH(professionalization!$A365,professionalization_strategies!$A:$A,0),0)</f>
        <v>#N/A</v>
      </c>
    </row>
    <row r="366" spans="1:8">
      <c r="A366" t="s">
        <v>4588</v>
      </c>
      <c r="B366" t="s">
        <v>1281</v>
      </c>
      <c r="C366" t="s">
        <v>1287</v>
      </c>
      <c r="D366" t="s">
        <v>1631</v>
      </c>
      <c r="E366" t="str" cm="1">
        <f t="array" ref="E366">INDEX(municipalities!B:B, MATCH(D366,municipalities!C:C,0),0)</f>
        <v>GM0852</v>
      </c>
      <c r="F366" t="s">
        <v>1649</v>
      </c>
      <c r="G366">
        <v>2015</v>
      </c>
      <c r="H366" t="e" cm="1">
        <f t="array" ref="H366">INDEX(professionalization_strategies!G:G,MATCH(professionalization!$A366,professionalization_strategies!$A:$A,0),0)</f>
        <v>#N/A</v>
      </c>
    </row>
    <row r="367" spans="1:8">
      <c r="A367" t="s">
        <v>4590</v>
      </c>
      <c r="B367" t="s">
        <v>1281</v>
      </c>
      <c r="C367" t="s">
        <v>1282</v>
      </c>
      <c r="D367" t="s">
        <v>1631</v>
      </c>
      <c r="E367" t="str" cm="1">
        <f t="array" ref="E367">INDEX(municipalities!B:B, MATCH(D367,municipalities!C:C,0),0)</f>
        <v>GM0852</v>
      </c>
      <c r="F367" t="s">
        <v>1638</v>
      </c>
      <c r="G367">
        <v>1988</v>
      </c>
      <c r="H367" t="e" cm="1">
        <f t="array" ref="H367">INDEX(professionalization_strategies!G:G,MATCH(professionalization!$A367,professionalization_strategies!$A:$A,0),0)</f>
        <v>#N/A</v>
      </c>
    </row>
    <row r="368" spans="1:8">
      <c r="A368" t="s">
        <v>4592</v>
      </c>
      <c r="B368" t="s">
        <v>1281</v>
      </c>
      <c r="C368" t="s">
        <v>1282</v>
      </c>
      <c r="D368" t="s">
        <v>1313</v>
      </c>
      <c r="E368" t="str" cm="1">
        <f t="array" ref="E368">INDEX(municipalities!B:B, MATCH(D368,municipalities!C:C,0),0)</f>
        <v>GM0363</v>
      </c>
      <c r="G368">
        <v>2020</v>
      </c>
      <c r="H368" t="e" cm="1">
        <f t="array" ref="H368">INDEX(professionalization_strategies!G:G,MATCH(professionalization!$A368,professionalization_strategies!$A:$A,0),0)</f>
        <v>#N/A</v>
      </c>
    </row>
    <row r="369" spans="1:8">
      <c r="A369" t="s">
        <v>4594</v>
      </c>
      <c r="B369" t="s">
        <v>1281</v>
      </c>
      <c r="C369" t="s">
        <v>1282</v>
      </c>
      <c r="D369" t="s">
        <v>1313</v>
      </c>
      <c r="E369" t="str" cm="1">
        <f t="array" ref="E369">INDEX(municipalities!B:B, MATCH(D369,municipalities!C:C,0),0)</f>
        <v>GM0363</v>
      </c>
      <c r="G369">
        <v>2020</v>
      </c>
      <c r="H369" t="e" cm="1">
        <f t="array" ref="H369">INDEX(professionalization_strategies!G:G,MATCH(professionalization!$A369,professionalization_strategies!$A:$A,0),0)</f>
        <v>#N/A</v>
      </c>
    </row>
    <row r="370" spans="1:8">
      <c r="A370" t="s">
        <v>4596</v>
      </c>
      <c r="B370" t="s">
        <v>1281</v>
      </c>
      <c r="C370" t="s">
        <v>1282</v>
      </c>
      <c r="D370" t="s">
        <v>1313</v>
      </c>
      <c r="E370" t="str" cm="1">
        <f t="array" ref="E370">INDEX(municipalities!B:B, MATCH(D370,municipalities!C:C,0),0)</f>
        <v>GM0363</v>
      </c>
      <c r="G370">
        <v>2021</v>
      </c>
      <c r="H370" t="e" cm="1">
        <f t="array" ref="H370">INDEX(professionalization_strategies!G:G,MATCH(professionalization!$A370,professionalization_strategies!$A:$A,0),0)</f>
        <v>#N/A</v>
      </c>
    </row>
    <row r="371" spans="1:8">
      <c r="A371" t="s">
        <v>4598</v>
      </c>
      <c r="B371" t="s">
        <v>1281</v>
      </c>
      <c r="C371" t="s">
        <v>1282</v>
      </c>
      <c r="D371" t="s">
        <v>1313</v>
      </c>
      <c r="E371" t="str" cm="1">
        <f t="array" ref="E371">INDEX(municipalities!B:B, MATCH(D371,municipalities!C:C,0),0)</f>
        <v>GM0363</v>
      </c>
      <c r="G371">
        <v>2013</v>
      </c>
      <c r="H371" cm="1">
        <f t="array" ref="H371">INDEX(professionalization_strategies!G:G,MATCH(professionalization!$A371,professionalization_strategies!$A:$A,0),0)</f>
        <v>3</v>
      </c>
    </row>
    <row r="372" spans="1:8">
      <c r="A372" t="s">
        <v>4600</v>
      </c>
      <c r="B372" t="s">
        <v>1281</v>
      </c>
      <c r="C372" t="s">
        <v>1282</v>
      </c>
      <c r="D372" t="s">
        <v>1313</v>
      </c>
      <c r="E372" t="str" cm="1">
        <f t="array" ref="E372">INDEX(municipalities!B:B, MATCH(D372,municipalities!C:C,0),0)</f>
        <v>GM0363</v>
      </c>
      <c r="G372">
        <v>2022</v>
      </c>
      <c r="H372" t="e" cm="1">
        <f t="array" ref="H372">INDEX(professionalization_strategies!G:G,MATCH(professionalization!$A372,professionalization_strategies!$A:$A,0),0)</f>
        <v>#N/A</v>
      </c>
    </row>
    <row r="373" spans="1:8">
      <c r="A373" t="s">
        <v>4602</v>
      </c>
      <c r="B373" t="s">
        <v>1281</v>
      </c>
      <c r="C373" t="s">
        <v>1282</v>
      </c>
      <c r="D373" t="s">
        <v>1313</v>
      </c>
      <c r="E373" t="str" cm="1">
        <f t="array" ref="E373">INDEX(municipalities!B:B, MATCH(D373,municipalities!C:C,0),0)</f>
        <v>GM0363</v>
      </c>
      <c r="G373">
        <v>2019</v>
      </c>
      <c r="H373" cm="1">
        <f t="array" ref="H373">INDEX(professionalization_strategies!G:G,MATCH(professionalization!$A373,professionalization_strategies!$A:$A,0),0)</f>
        <v>1</v>
      </c>
    </row>
    <row r="374" spans="1:8">
      <c r="A374" t="s">
        <v>4604</v>
      </c>
      <c r="B374" t="s">
        <v>1281</v>
      </c>
      <c r="C374" t="s">
        <v>1282</v>
      </c>
      <c r="D374" t="s">
        <v>1313</v>
      </c>
      <c r="E374" t="str" cm="1">
        <f t="array" ref="E374">INDEX(municipalities!B:B, MATCH(D374,municipalities!C:C,0),0)</f>
        <v>GM0363</v>
      </c>
      <c r="G374">
        <v>2018</v>
      </c>
      <c r="H374" cm="1">
        <f t="array" ref="H374">INDEX(professionalization_strategies!G:G,MATCH(professionalization!$A374,professionalization_strategies!$A:$A,0),0)</f>
        <v>1</v>
      </c>
    </row>
    <row r="375" spans="1:8">
      <c r="A375" t="s">
        <v>4606</v>
      </c>
      <c r="B375" t="s">
        <v>1281</v>
      </c>
      <c r="C375" t="s">
        <v>1282</v>
      </c>
      <c r="D375" t="s">
        <v>1313</v>
      </c>
      <c r="E375" t="str" cm="1">
        <f t="array" ref="E375">INDEX(municipalities!B:B, MATCH(D375,municipalities!C:C,0),0)</f>
        <v>GM0363</v>
      </c>
      <c r="G375">
        <v>2014</v>
      </c>
      <c r="H375" cm="1">
        <f t="array" ref="H375">INDEX(professionalization_strategies!G:G,MATCH(professionalization!$A375,professionalization_strategies!$A:$A,0),0)</f>
        <v>2</v>
      </c>
    </row>
    <row r="376" spans="1:8">
      <c r="A376" t="s">
        <v>4608</v>
      </c>
      <c r="B376" t="s">
        <v>1281</v>
      </c>
      <c r="C376" t="s">
        <v>1282</v>
      </c>
      <c r="D376" t="s">
        <v>1313</v>
      </c>
      <c r="E376" t="str" cm="1">
        <f t="array" ref="E376">INDEX(municipalities!B:B, MATCH(D376,municipalities!C:C,0),0)</f>
        <v>GM0363</v>
      </c>
      <c r="G376">
        <v>2013</v>
      </c>
      <c r="H376" t="e" cm="1">
        <f t="array" ref="H376">INDEX(professionalization_strategies!G:G,MATCH(professionalization!$A376,professionalization_strategies!$A:$A,0),0)</f>
        <v>#N/A</v>
      </c>
    </row>
    <row r="377" spans="1:8">
      <c r="A377" t="s">
        <v>4610</v>
      </c>
      <c r="B377" t="s">
        <v>1281</v>
      </c>
      <c r="C377" t="s">
        <v>1282</v>
      </c>
      <c r="D377" t="s">
        <v>1313</v>
      </c>
      <c r="E377" t="str" cm="1">
        <f t="array" ref="E377">INDEX(municipalities!B:B, MATCH(D377,municipalities!C:C,0),0)</f>
        <v>GM0363</v>
      </c>
      <c r="G377">
        <v>2011</v>
      </c>
      <c r="H377" t="e" cm="1">
        <f t="array" ref="H377">INDEX(professionalization_strategies!G:G,MATCH(professionalization!$A377,professionalization_strategies!$A:$A,0),0)</f>
        <v>#N/A</v>
      </c>
    </row>
    <row r="378" spans="1:8">
      <c r="A378" t="s">
        <v>4612</v>
      </c>
      <c r="B378" t="s">
        <v>1281</v>
      </c>
      <c r="C378" t="s">
        <v>1282</v>
      </c>
      <c r="D378" t="s">
        <v>1313</v>
      </c>
      <c r="E378" t="str" cm="1">
        <f t="array" ref="E378">INDEX(municipalities!B:B, MATCH(D378,municipalities!C:C,0),0)</f>
        <v>GM0363</v>
      </c>
      <c r="G378">
        <v>2015</v>
      </c>
      <c r="H378" cm="1">
        <f t="array" ref="H378">INDEX(professionalization_strategies!G:G,MATCH(professionalization!$A378,professionalization_strategies!$A:$A,0),0)</f>
        <v>0</v>
      </c>
    </row>
    <row r="379" spans="1:8">
      <c r="A379" t="s">
        <v>4614</v>
      </c>
      <c r="B379" t="s">
        <v>1281</v>
      </c>
      <c r="C379" t="s">
        <v>1282</v>
      </c>
      <c r="D379" t="s">
        <v>1313</v>
      </c>
      <c r="E379" t="str" cm="1">
        <f t="array" ref="E379">INDEX(municipalities!B:B, MATCH(D379,municipalities!C:C,0),0)</f>
        <v>GM0363</v>
      </c>
      <c r="G379">
        <v>2016</v>
      </c>
      <c r="H379" cm="1">
        <f t="array" ref="H379">INDEX(professionalization_strategies!G:G,MATCH(professionalization!$A379,professionalization_strategies!$A:$A,0),0)</f>
        <v>0</v>
      </c>
    </row>
    <row r="380" spans="1:8">
      <c r="A380" t="s">
        <v>4616</v>
      </c>
      <c r="B380" t="s">
        <v>1281</v>
      </c>
      <c r="C380" t="s">
        <v>1282</v>
      </c>
      <c r="D380" t="s">
        <v>1313</v>
      </c>
      <c r="E380" t="str" cm="1">
        <f t="array" ref="E380">INDEX(municipalities!B:B, MATCH(D380,municipalities!C:C,0),0)</f>
        <v>GM0363</v>
      </c>
      <c r="G380">
        <v>2022</v>
      </c>
      <c r="H380" t="e" cm="1">
        <f t="array" ref="H380">INDEX(professionalization_strategies!G:G,MATCH(professionalization!$A380,professionalization_strategies!$A:$A,0),0)</f>
        <v>#N/A</v>
      </c>
    </row>
    <row r="381" spans="1:8">
      <c r="A381" t="s">
        <v>4618</v>
      </c>
      <c r="B381" t="s">
        <v>1281</v>
      </c>
      <c r="C381" t="s">
        <v>1282</v>
      </c>
      <c r="D381" t="s">
        <v>1313</v>
      </c>
      <c r="E381" t="str" cm="1">
        <f t="array" ref="E381">INDEX(municipalities!B:B, MATCH(D381,municipalities!C:C,0),0)</f>
        <v>GM0363</v>
      </c>
      <c r="G381">
        <v>2015</v>
      </c>
      <c r="H381" cm="1">
        <f t="array" ref="H381">INDEX(professionalization_strategies!G:G,MATCH(professionalization!$A381,professionalization_strategies!$A:$A,0),0)</f>
        <v>1</v>
      </c>
    </row>
    <row r="382" spans="1:8">
      <c r="A382" t="s">
        <v>4622</v>
      </c>
      <c r="B382" t="s">
        <v>1281</v>
      </c>
      <c r="C382" t="s">
        <v>1282</v>
      </c>
      <c r="D382" t="s">
        <v>1659</v>
      </c>
      <c r="E382" t="str" cm="1">
        <f t="array" ref="E382">INDEX(municipalities!B:B, MATCH(D382,municipalities!C:C,0),0)</f>
        <v>GM1696</v>
      </c>
      <c r="F382" t="s">
        <v>4621</v>
      </c>
      <c r="G382">
        <v>2024</v>
      </c>
      <c r="H382" t="e" cm="1">
        <f t="array" ref="H382">INDEX(professionalization_strategies!G:G,MATCH(professionalization!$A382,professionalization_strategies!$A:$A,0),0)</f>
        <v>#N/A</v>
      </c>
    </row>
    <row r="383" spans="1:8">
      <c r="A383" t="s">
        <v>4625</v>
      </c>
      <c r="B383" t="s">
        <v>1676</v>
      </c>
      <c r="C383" t="s">
        <v>1684</v>
      </c>
      <c r="D383" t="s">
        <v>1830</v>
      </c>
      <c r="E383" t="str" cm="1">
        <f t="array" ref="E383">INDEX(municipalities!B:B, MATCH(D383,municipalities!C:C,0),0)</f>
        <v>GM1708</v>
      </c>
      <c r="F383" t="s">
        <v>4624</v>
      </c>
      <c r="G383">
        <v>2018</v>
      </c>
      <c r="H383" cm="1">
        <f t="array" ref="H383">INDEX(professionalization_strategies!G:G,MATCH(professionalization!$A383,professionalization_strategies!$A:$A,0),0)</f>
        <v>1</v>
      </c>
    </row>
    <row r="384" spans="1:8">
      <c r="A384" t="s">
        <v>4627</v>
      </c>
      <c r="B384" t="s">
        <v>1676</v>
      </c>
      <c r="C384" t="s">
        <v>1684</v>
      </c>
      <c r="D384" t="s">
        <v>1830</v>
      </c>
      <c r="E384" t="str" cm="1">
        <f t="array" ref="E384">INDEX(municipalities!B:B, MATCH(D384,municipalities!C:C,0),0)</f>
        <v>GM1708</v>
      </c>
      <c r="F384" t="s">
        <v>2709</v>
      </c>
      <c r="G384">
        <v>2018</v>
      </c>
      <c r="H384" cm="1">
        <f t="array" ref="H384">INDEX(professionalization_strategies!G:G,MATCH(professionalization!$A384,professionalization_strategies!$A:$A,0),0)</f>
        <v>3</v>
      </c>
    </row>
    <row r="385" spans="1:8">
      <c r="A385" t="s">
        <v>4629</v>
      </c>
      <c r="B385" t="s">
        <v>1676</v>
      </c>
      <c r="C385" t="s">
        <v>1684</v>
      </c>
      <c r="D385" t="s">
        <v>1830</v>
      </c>
      <c r="E385" t="str" cm="1">
        <f t="array" ref="E385">INDEX(municipalities!B:B, MATCH(D385,municipalities!C:C,0),0)</f>
        <v>GM1708</v>
      </c>
      <c r="F385" t="s">
        <v>1840</v>
      </c>
      <c r="G385">
        <v>2019</v>
      </c>
      <c r="H385" cm="1">
        <f t="array" ref="H385">INDEX(professionalization_strategies!G:G,MATCH(professionalization!$A385,professionalization_strategies!$A:$A,0),0)</f>
        <v>0</v>
      </c>
    </row>
    <row r="386" spans="1:8">
      <c r="A386" t="s">
        <v>4631</v>
      </c>
      <c r="B386" t="s">
        <v>1676</v>
      </c>
      <c r="C386" t="s">
        <v>1684</v>
      </c>
      <c r="D386" t="s">
        <v>1830</v>
      </c>
      <c r="E386" t="str" cm="1">
        <f t="array" ref="E386">INDEX(municipalities!B:B, MATCH(D386,municipalities!C:C,0),0)</f>
        <v>GM1708</v>
      </c>
      <c r="F386" t="s">
        <v>1840</v>
      </c>
      <c r="G386">
        <v>2016</v>
      </c>
      <c r="H386" cm="1">
        <f t="array" ref="H386">INDEX(professionalization_strategies!G:G,MATCH(professionalization!$A386,professionalization_strategies!$A:$A,0),0)</f>
        <v>0</v>
      </c>
    </row>
    <row r="387" spans="1:8">
      <c r="A387" t="s">
        <v>4633</v>
      </c>
      <c r="B387" t="s">
        <v>1676</v>
      </c>
      <c r="C387" t="s">
        <v>1684</v>
      </c>
      <c r="D387" t="s">
        <v>1830</v>
      </c>
      <c r="E387" t="str" cm="1">
        <f t="array" ref="E387">INDEX(municipalities!B:B, MATCH(D387,municipalities!C:C,0),0)</f>
        <v>GM1708</v>
      </c>
      <c r="F387" t="s">
        <v>1834</v>
      </c>
      <c r="G387">
        <v>2019</v>
      </c>
      <c r="H387" t="e" cm="1">
        <f t="array" ref="H387">INDEX(professionalization_strategies!G:G,MATCH(professionalization!$A387,professionalization_strategies!$A:$A,0),0)</f>
        <v>#N/A</v>
      </c>
    </row>
    <row r="388" spans="1:8">
      <c r="A388" t="s">
        <v>4636</v>
      </c>
      <c r="B388" t="s">
        <v>1676</v>
      </c>
      <c r="C388" t="s">
        <v>1684</v>
      </c>
      <c r="D388" t="s">
        <v>1830</v>
      </c>
      <c r="E388" t="str" cm="1">
        <f t="array" ref="E388">INDEX(municipalities!B:B, MATCH(D388,municipalities!C:C,0),0)</f>
        <v>GM1708</v>
      </c>
      <c r="F388" t="s">
        <v>4635</v>
      </c>
      <c r="G388">
        <v>2019</v>
      </c>
      <c r="H388" cm="1">
        <f t="array" ref="H388">INDEX(professionalization_strategies!G:G,MATCH(professionalization!$A388,professionalization_strategies!$A:$A,0),0)</f>
        <v>1</v>
      </c>
    </row>
    <row r="389" spans="1:8">
      <c r="A389" t="s">
        <v>4639</v>
      </c>
      <c r="B389" t="s">
        <v>1676</v>
      </c>
      <c r="C389" t="s">
        <v>1684</v>
      </c>
      <c r="D389" t="s">
        <v>1779</v>
      </c>
      <c r="E389" t="str" cm="1">
        <f t="array" ref="E389">INDEX(municipalities!B:B, MATCH(D389,municipalities!C:C,0),0)</f>
        <v>GM0166</v>
      </c>
      <c r="F389" t="s">
        <v>4638</v>
      </c>
      <c r="G389">
        <v>2022</v>
      </c>
      <c r="H389" t="e" cm="1">
        <f t="array" ref="H389">INDEX(professionalization_strategies!G:G,MATCH(professionalization!$A389,professionalization_strategies!$A:$A,0),0)</f>
        <v>#N/A</v>
      </c>
    </row>
    <row r="390" spans="1:8">
      <c r="A390" t="s">
        <v>4642</v>
      </c>
      <c r="B390" t="s">
        <v>1676</v>
      </c>
      <c r="C390" t="s">
        <v>1684</v>
      </c>
      <c r="D390" t="s">
        <v>1779</v>
      </c>
      <c r="E390" t="str" cm="1">
        <f t="array" ref="E390">INDEX(municipalities!B:B, MATCH(D390,municipalities!C:C,0),0)</f>
        <v>GM0166</v>
      </c>
      <c r="F390" t="s">
        <v>4641</v>
      </c>
      <c r="G390">
        <v>2019</v>
      </c>
      <c r="H390" cm="1">
        <f t="array" ref="H390">INDEX(professionalization_strategies!G:G,MATCH(professionalization!$A390,professionalization_strategies!$A:$A,0),0)</f>
        <v>1</v>
      </c>
    </row>
    <row r="391" spans="1:8">
      <c r="A391" t="s">
        <v>4644</v>
      </c>
      <c r="B391" t="s">
        <v>1676</v>
      </c>
      <c r="C391" t="s">
        <v>1684</v>
      </c>
      <c r="D391" t="s">
        <v>1786</v>
      </c>
      <c r="E391" t="str" cm="1">
        <f t="array" ref="E391">INDEX(municipalities!B:B, MATCH(D391,municipalities!C:C,0),0)</f>
        <v>GM1773</v>
      </c>
      <c r="F391" t="s">
        <v>1787</v>
      </c>
      <c r="G391">
        <v>2021</v>
      </c>
      <c r="H391" cm="1">
        <f t="array" ref="H391">INDEX(professionalization_strategies!G:G,MATCH(professionalization!$A391,professionalization_strategies!$A:$A,0),0)</f>
        <v>2</v>
      </c>
    </row>
    <row r="392" spans="1:8">
      <c r="A392" t="s">
        <v>4646</v>
      </c>
      <c r="B392" t="s">
        <v>1676</v>
      </c>
      <c r="C392" t="s">
        <v>1684</v>
      </c>
      <c r="D392" t="s">
        <v>1853</v>
      </c>
      <c r="E392" t="str" cm="1">
        <f t="array" ref="E392">INDEX(municipalities!B:B, MATCH(D392,municipalities!C:C,0),0)</f>
        <v>GM1896</v>
      </c>
      <c r="F392" t="s">
        <v>535</v>
      </c>
      <c r="G392">
        <v>2021</v>
      </c>
      <c r="H392" t="e" cm="1">
        <f t="array" ref="H392">INDEX(professionalization_strategies!G:G,MATCH(professionalization!$A392,professionalization_strategies!$A:$A,0),0)</f>
        <v>#N/A</v>
      </c>
    </row>
    <row r="393" spans="1:8">
      <c r="A393" t="s">
        <v>4649</v>
      </c>
      <c r="B393" t="s">
        <v>1676</v>
      </c>
      <c r="C393" t="s">
        <v>1684</v>
      </c>
      <c r="D393" t="s">
        <v>1685</v>
      </c>
      <c r="E393" t="str" cm="1">
        <f t="array" ref="E393">INDEX(municipalities!B:B, MATCH(D393,municipalities!C:C,0),0)</f>
        <v>GM0148</v>
      </c>
      <c r="F393" t="s">
        <v>4648</v>
      </c>
      <c r="G393">
        <v>2013</v>
      </c>
      <c r="H393" t="e" cm="1">
        <f t="array" ref="H393">INDEX(professionalization_strategies!G:G,MATCH(professionalization!$A393,professionalization_strategies!$A:$A,0),0)</f>
        <v>#N/A</v>
      </c>
    </row>
    <row r="394" spans="1:8">
      <c r="A394" t="s">
        <v>4651</v>
      </c>
      <c r="B394" t="s">
        <v>1676</v>
      </c>
      <c r="C394" t="s">
        <v>1684</v>
      </c>
      <c r="D394" t="s">
        <v>1786</v>
      </c>
      <c r="E394" t="str" cm="1">
        <f t="array" ref="E394">INDEX(municipalities!B:B, MATCH(D394,municipalities!C:C,0),0)</f>
        <v>GM1773</v>
      </c>
      <c r="G394">
        <v>2019</v>
      </c>
      <c r="H394" cm="1">
        <f t="array" ref="H394">INDEX(professionalization_strategies!G:G,MATCH(professionalization!$A394,professionalization_strategies!$A:$A,0),0)</f>
        <v>1</v>
      </c>
    </row>
    <row r="395" spans="1:8">
      <c r="A395" t="s">
        <v>4653</v>
      </c>
      <c r="B395" t="s">
        <v>1676</v>
      </c>
      <c r="C395" t="s">
        <v>1684</v>
      </c>
      <c r="D395" t="s">
        <v>1786</v>
      </c>
      <c r="E395" t="str" cm="1">
        <f t="array" ref="E395">INDEX(municipalities!B:B, MATCH(D395,municipalities!C:C,0),0)</f>
        <v>GM1773</v>
      </c>
      <c r="F395" t="s">
        <v>2687</v>
      </c>
      <c r="G395">
        <v>2021</v>
      </c>
      <c r="H395" cm="1">
        <f t="array" ref="H395">INDEX(professionalization_strategies!G:G,MATCH(professionalization!$A395,professionalization_strategies!$A:$A,0),0)</f>
        <v>0</v>
      </c>
    </row>
    <row r="396" spans="1:8">
      <c r="A396" t="s">
        <v>4656</v>
      </c>
      <c r="B396" t="s">
        <v>1676</v>
      </c>
      <c r="C396" t="s">
        <v>1684</v>
      </c>
      <c r="D396" t="s">
        <v>1786</v>
      </c>
      <c r="E396" t="str" cm="1">
        <f t="array" ref="E396">INDEX(municipalities!B:B, MATCH(D396,municipalities!C:C,0),0)</f>
        <v>GM1773</v>
      </c>
      <c r="F396" t="s">
        <v>4655</v>
      </c>
      <c r="G396">
        <v>2017</v>
      </c>
      <c r="H396" t="e" cm="1">
        <f t="array" ref="H396">INDEX(professionalization_strategies!G:G,MATCH(professionalization!$A396,professionalization_strategies!$A:$A,0),0)</f>
        <v>#N/A</v>
      </c>
    </row>
    <row r="397" spans="1:8">
      <c r="A397" t="s">
        <v>4658</v>
      </c>
      <c r="B397" t="s">
        <v>1676</v>
      </c>
      <c r="C397" t="s">
        <v>1684</v>
      </c>
      <c r="D397" t="s">
        <v>1795</v>
      </c>
      <c r="E397" t="str" cm="1">
        <f t="array" ref="E397">INDEX(municipalities!B:B, MATCH(D397,municipalities!C:C,0),0)</f>
        <v>GM0177</v>
      </c>
      <c r="F397" t="s">
        <v>1799</v>
      </c>
      <c r="G397">
        <v>2015</v>
      </c>
      <c r="H397" cm="1">
        <f t="array" ref="H397">INDEX(professionalization_strategies!G:G,MATCH(professionalization!$A397,professionalization_strategies!$A:$A,0),0)</f>
        <v>3</v>
      </c>
    </row>
    <row r="398" spans="1:8">
      <c r="A398" t="s">
        <v>4660</v>
      </c>
      <c r="B398" t="s">
        <v>1676</v>
      </c>
      <c r="C398" t="s">
        <v>1684</v>
      </c>
      <c r="D398" t="s">
        <v>1795</v>
      </c>
      <c r="E398" t="str" cm="1">
        <f t="array" ref="E398">INDEX(municipalities!B:B, MATCH(D398,municipalities!C:C,0),0)</f>
        <v>GM0177</v>
      </c>
      <c r="G398">
        <v>2021</v>
      </c>
      <c r="H398" cm="1">
        <f t="array" ref="H398">INDEX(professionalization_strategies!G:G,MATCH(professionalization!$A398,professionalization_strategies!$A:$A,0),0)</f>
        <v>0</v>
      </c>
    </row>
    <row r="399" spans="1:8">
      <c r="A399" t="s">
        <v>4663</v>
      </c>
      <c r="B399" t="s">
        <v>1676</v>
      </c>
      <c r="C399" t="s">
        <v>1684</v>
      </c>
      <c r="D399" t="s">
        <v>1830</v>
      </c>
      <c r="E399" t="str" cm="1">
        <f t="array" ref="E399">INDEX(municipalities!B:B, MATCH(D399,municipalities!C:C,0),0)</f>
        <v>GM1708</v>
      </c>
      <c r="F399" t="s">
        <v>4662</v>
      </c>
      <c r="G399">
        <v>2022</v>
      </c>
      <c r="H399" t="e" cm="1">
        <f t="array" ref="H399">INDEX(professionalization_strategies!G:G,MATCH(professionalization!$A399,professionalization_strategies!$A:$A,0),0)</f>
        <v>#N/A</v>
      </c>
    </row>
    <row r="400" spans="1:8">
      <c r="A400" t="s">
        <v>4665</v>
      </c>
      <c r="B400" t="s">
        <v>1676</v>
      </c>
      <c r="C400" t="s">
        <v>1684</v>
      </c>
      <c r="D400" t="s">
        <v>1830</v>
      </c>
      <c r="E400" t="str" cm="1">
        <f t="array" ref="E400">INDEX(municipalities!B:B, MATCH(D400,municipalities!C:C,0),0)</f>
        <v>GM1708</v>
      </c>
      <c r="F400" t="s">
        <v>4662</v>
      </c>
      <c r="G400">
        <v>2018</v>
      </c>
      <c r="H400" cm="1">
        <f t="array" ref="H400">INDEX(professionalization_strategies!G:G,MATCH(professionalization!$A400,professionalization_strategies!$A:$A,0),0)</f>
        <v>0</v>
      </c>
    </row>
    <row r="401" spans="1:8">
      <c r="A401" t="s">
        <v>4668</v>
      </c>
      <c r="B401" t="s">
        <v>1676</v>
      </c>
      <c r="C401" t="s">
        <v>1684</v>
      </c>
      <c r="D401" t="s">
        <v>1853</v>
      </c>
      <c r="E401" t="str" cm="1">
        <f t="array" ref="E401">INDEX(municipalities!B:B, MATCH(D401,municipalities!C:C,0),0)</f>
        <v>GM1896</v>
      </c>
      <c r="F401" t="s">
        <v>4667</v>
      </c>
      <c r="G401">
        <v>2018</v>
      </c>
      <c r="H401" cm="1">
        <f t="array" ref="H401">INDEX(professionalization_strategies!G:G,MATCH(professionalization!$A401,professionalization_strategies!$A:$A,0),0)</f>
        <v>2</v>
      </c>
    </row>
    <row r="402" spans="1:8">
      <c r="A402" t="s">
        <v>4670</v>
      </c>
      <c r="B402" t="s">
        <v>1676</v>
      </c>
      <c r="C402" t="s">
        <v>1684</v>
      </c>
      <c r="D402" t="s">
        <v>1853</v>
      </c>
      <c r="E402" t="str" cm="1">
        <f t="array" ref="E402">INDEX(municipalities!B:B, MATCH(D402,municipalities!C:C,0),0)</f>
        <v>GM1896</v>
      </c>
      <c r="F402" t="s">
        <v>4667</v>
      </c>
      <c r="G402">
        <v>2015</v>
      </c>
      <c r="H402" t="e" cm="1">
        <f t="array" ref="H402">INDEX(professionalization_strategies!G:G,MATCH(professionalization!$A402,professionalization_strategies!$A:$A,0),0)</f>
        <v>#N/A</v>
      </c>
    </row>
    <row r="403" spans="1:8">
      <c r="A403" t="s">
        <v>4671</v>
      </c>
      <c r="B403" t="s">
        <v>1676</v>
      </c>
      <c r="C403" t="s">
        <v>1684</v>
      </c>
      <c r="D403" t="s">
        <v>1857</v>
      </c>
      <c r="E403" t="str" cm="1">
        <f t="array" ref="E403">INDEX(municipalities!B:B, MATCH(D403,municipalities!C:C,0),0)</f>
        <v>GM0193</v>
      </c>
      <c r="G403">
        <v>2013</v>
      </c>
      <c r="H403" t="e" cm="1">
        <f t="array" ref="H403">INDEX(professionalization_strategies!G:G,MATCH(professionalization!$A403,professionalization_strategies!$A:$A,0),0)</f>
        <v>#N/A</v>
      </c>
    </row>
    <row r="404" spans="1:8">
      <c r="A404" t="s">
        <v>4674</v>
      </c>
      <c r="B404" t="s">
        <v>1676</v>
      </c>
      <c r="C404" t="s">
        <v>1684</v>
      </c>
      <c r="D404" t="s">
        <v>1857</v>
      </c>
      <c r="E404" t="str" cm="1">
        <f t="array" ref="E404">INDEX(municipalities!B:B, MATCH(D404,municipalities!C:C,0),0)</f>
        <v>GM0193</v>
      </c>
      <c r="F404" t="s">
        <v>4673</v>
      </c>
      <c r="G404">
        <v>2020</v>
      </c>
      <c r="H404" cm="1">
        <f t="array" ref="H404">INDEX(professionalization_strategies!G:G,MATCH(professionalization!$A404,professionalization_strategies!$A:$A,0),0)</f>
        <v>0</v>
      </c>
    </row>
    <row r="405" spans="1:8">
      <c r="A405" t="s">
        <v>4676</v>
      </c>
      <c r="B405" t="s">
        <v>1676</v>
      </c>
      <c r="C405" t="s">
        <v>1684</v>
      </c>
      <c r="D405" t="s">
        <v>1857</v>
      </c>
      <c r="E405" t="str" cm="1">
        <f t="array" ref="E405">INDEX(municipalities!B:B, MATCH(D405,municipalities!C:C,0),0)</f>
        <v>GM0193</v>
      </c>
      <c r="G405">
        <v>2017</v>
      </c>
      <c r="H405" t="e" cm="1">
        <f t="array" ref="H405">INDEX(professionalization_strategies!G:G,MATCH(professionalization!$A405,professionalization_strategies!$A:$A,0),0)</f>
        <v>#N/A</v>
      </c>
    </row>
    <row r="406" spans="1:8">
      <c r="A406" t="s">
        <v>4678</v>
      </c>
      <c r="B406" t="s">
        <v>1676</v>
      </c>
      <c r="C406" t="s">
        <v>1684</v>
      </c>
      <c r="D406" t="s">
        <v>1822</v>
      </c>
      <c r="E406" t="str" cm="1">
        <f t="array" ref="E406">INDEX(municipalities!B:B, MATCH(D406,municipalities!C:C,0),0)</f>
        <v>GM0180</v>
      </c>
      <c r="F406" t="s">
        <v>1823</v>
      </c>
      <c r="G406">
        <v>2019</v>
      </c>
      <c r="H406" cm="1">
        <f t="array" ref="H406">INDEX(professionalization_strategies!G:G,MATCH(professionalization!$A406,professionalization_strategies!$A:$A,0),0)</f>
        <v>2</v>
      </c>
    </row>
    <row r="407" spans="1:8">
      <c r="A407" t="s">
        <v>4680</v>
      </c>
      <c r="B407" t="s">
        <v>1676</v>
      </c>
      <c r="C407" t="s">
        <v>1684</v>
      </c>
      <c r="D407" t="s">
        <v>1822</v>
      </c>
      <c r="E407" t="str" cm="1">
        <f t="array" ref="E407">INDEX(municipalities!B:B, MATCH(D407,municipalities!C:C,0),0)</f>
        <v>GM0180</v>
      </c>
      <c r="G407">
        <v>2018</v>
      </c>
      <c r="H407" cm="1">
        <f t="array" ref="H407">INDEX(professionalization_strategies!G:G,MATCH(professionalization!$A407,professionalization_strategies!$A:$A,0),0)</f>
        <v>0</v>
      </c>
    </row>
    <row r="408" spans="1:8">
      <c r="A408" t="s">
        <v>4683</v>
      </c>
      <c r="B408" t="s">
        <v>1676</v>
      </c>
      <c r="C408" t="s">
        <v>1684</v>
      </c>
      <c r="D408" t="s">
        <v>3014</v>
      </c>
      <c r="E408" t="str" cm="1">
        <f t="array" ref="E408">INDEX(municipalities!B:B, MATCH(D408,municipalities!C:C,0),0)</f>
        <v>GM0160</v>
      </c>
      <c r="F408" t="s">
        <v>4682</v>
      </c>
      <c r="G408">
        <v>2022</v>
      </c>
      <c r="H408" t="e" cm="1">
        <f t="array" ref="H408">INDEX(professionalization_strategies!G:G,MATCH(professionalization!$A408,professionalization_strategies!$A:$A,0),0)</f>
        <v>#N/A</v>
      </c>
    </row>
    <row r="409" spans="1:8">
      <c r="A409" t="s">
        <v>4686</v>
      </c>
      <c r="B409" t="s">
        <v>1676</v>
      </c>
      <c r="C409" t="s">
        <v>1684</v>
      </c>
      <c r="D409" t="s">
        <v>3014</v>
      </c>
      <c r="E409" t="str" cm="1">
        <f t="array" ref="E409">INDEX(municipalities!B:B, MATCH(D409,municipalities!C:C,0),0)</f>
        <v>GM0160</v>
      </c>
      <c r="F409" t="s">
        <v>4685</v>
      </c>
      <c r="G409">
        <v>2018</v>
      </c>
      <c r="H409" cm="1">
        <f t="array" ref="H409">INDEX(professionalization_strategies!G:G,MATCH(professionalization!$A409,professionalization_strategies!$A:$A,0),0)</f>
        <v>2</v>
      </c>
    </row>
    <row r="410" spans="1:8">
      <c r="A410" t="s">
        <v>4688</v>
      </c>
      <c r="B410" t="s">
        <v>1676</v>
      </c>
      <c r="C410" t="s">
        <v>1684</v>
      </c>
      <c r="D410" t="s">
        <v>1791</v>
      </c>
      <c r="E410" t="str" cm="1">
        <f t="array" ref="E410">INDEX(municipalities!B:B, MATCH(D410,municipalities!C:C,0),0)</f>
        <v>GM0175</v>
      </c>
      <c r="F410" t="s">
        <v>1792</v>
      </c>
      <c r="G410">
        <v>2019</v>
      </c>
      <c r="H410" cm="1">
        <f t="array" ref="H410">INDEX(professionalization_strategies!G:G,MATCH(professionalization!$A410,professionalization_strategies!$A:$A,0),0)</f>
        <v>1</v>
      </c>
    </row>
    <row r="411" spans="1:8">
      <c r="A411" t="s">
        <v>4690</v>
      </c>
      <c r="B411" t="s">
        <v>1676</v>
      </c>
      <c r="C411" t="s">
        <v>1684</v>
      </c>
      <c r="D411" t="s">
        <v>3014</v>
      </c>
      <c r="E411" t="str" cm="1">
        <f t="array" ref="E411">INDEX(municipalities!B:B, MATCH(D411,municipalities!C:C,0),0)</f>
        <v>GM0160</v>
      </c>
      <c r="G411">
        <v>2021</v>
      </c>
      <c r="H411" t="e" cm="1">
        <f t="array" ref="H411">INDEX(professionalization_strategies!G:G,MATCH(professionalization!$A411,professionalization_strategies!$A:$A,0),0)</f>
        <v>#N/A</v>
      </c>
    </row>
    <row r="412" spans="1:8">
      <c r="A412" t="s">
        <v>4693</v>
      </c>
      <c r="B412" t="s">
        <v>1676</v>
      </c>
      <c r="C412" t="s">
        <v>1684</v>
      </c>
      <c r="D412" t="s">
        <v>1685</v>
      </c>
      <c r="E412" t="str" cm="1">
        <f t="array" ref="E412">INDEX(municipalities!B:B, MATCH(D412,municipalities!C:C,0),0)</f>
        <v>GM0148</v>
      </c>
      <c r="F412" t="s">
        <v>4692</v>
      </c>
      <c r="G412">
        <v>2010</v>
      </c>
      <c r="H412" cm="1">
        <f t="array" ref="H412">INDEX(professionalization_strategies!G:G,MATCH(professionalization!$A412,professionalization_strategies!$A:$A,0),0)</f>
        <v>1</v>
      </c>
    </row>
    <row r="413" spans="1:8">
      <c r="A413" t="s">
        <v>4695</v>
      </c>
      <c r="B413" t="s">
        <v>1676</v>
      </c>
      <c r="C413" t="s">
        <v>1684</v>
      </c>
      <c r="D413" t="s">
        <v>1685</v>
      </c>
      <c r="E413" t="str" cm="1">
        <f t="array" ref="E413">INDEX(municipalities!B:B, MATCH(D413,municipalities!C:C,0),0)</f>
        <v>GM0148</v>
      </c>
      <c r="G413">
        <v>2016</v>
      </c>
      <c r="H413" cm="1">
        <f t="array" ref="H413">INDEX(professionalization_strategies!G:G,MATCH(professionalization!$A413,professionalization_strategies!$A:$A,0),0)</f>
        <v>1</v>
      </c>
    </row>
    <row r="414" spans="1:8">
      <c r="A414" t="s">
        <v>4698</v>
      </c>
      <c r="B414" t="s">
        <v>1676</v>
      </c>
      <c r="C414" t="s">
        <v>1684</v>
      </c>
      <c r="D414" t="s">
        <v>1685</v>
      </c>
      <c r="E414" t="str" cm="1">
        <f t="array" ref="E414">INDEX(municipalities!B:B, MATCH(D414,municipalities!C:C,0),0)</f>
        <v>GM0148</v>
      </c>
      <c r="F414" t="s">
        <v>4697</v>
      </c>
      <c r="G414">
        <v>2012</v>
      </c>
      <c r="H414" t="e" cm="1">
        <f t="array" ref="H414">INDEX(professionalization_strategies!G:G,MATCH(professionalization!$A414,professionalization_strategies!$A:$A,0),0)</f>
        <v>#N/A</v>
      </c>
    </row>
    <row r="415" spans="1:8">
      <c r="A415" t="s">
        <v>4702</v>
      </c>
      <c r="B415" t="s">
        <v>1676</v>
      </c>
      <c r="C415" t="s">
        <v>426</v>
      </c>
      <c r="D415" t="s">
        <v>1742</v>
      </c>
      <c r="E415" t="str" cm="1">
        <f t="array" ref="E415">INDEX(municipalities!B:B, MATCH(D415,municipalities!C:C,0),0)</f>
        <v>GM0163</v>
      </c>
      <c r="F415" t="s">
        <v>4701</v>
      </c>
      <c r="G415">
        <v>2021</v>
      </c>
      <c r="H415" cm="1">
        <f t="array" ref="H415">INDEX(professionalization_strategies!G:G,MATCH(professionalization!$A415,professionalization_strategies!$A:$A,0),0)</f>
        <v>0</v>
      </c>
    </row>
    <row r="416" spans="1:8">
      <c r="A416" t="s">
        <v>4705</v>
      </c>
      <c r="B416" t="s">
        <v>1676</v>
      </c>
      <c r="C416" t="s">
        <v>426</v>
      </c>
      <c r="D416" t="s">
        <v>1742</v>
      </c>
      <c r="E416" t="str" cm="1">
        <f t="array" ref="E416">INDEX(municipalities!B:B, MATCH(D416,municipalities!C:C,0),0)</f>
        <v>GM0163</v>
      </c>
      <c r="F416" t="s">
        <v>4704</v>
      </c>
      <c r="G416">
        <v>2022</v>
      </c>
      <c r="H416" t="e" cm="1">
        <f t="array" ref="H416">INDEX(professionalization_strategies!G:G,MATCH(professionalization!$A416,professionalization_strategies!$A:$A,0),0)</f>
        <v>#N/A</v>
      </c>
    </row>
    <row r="417" spans="1:8">
      <c r="A417" t="s">
        <v>4709</v>
      </c>
      <c r="B417" t="s">
        <v>1676</v>
      </c>
      <c r="C417" t="s">
        <v>426</v>
      </c>
      <c r="D417" t="s">
        <v>4707</v>
      </c>
      <c r="E417" t="str" cm="1">
        <f t="array" ref="E417">INDEX(municipalities!B:B, MATCH(D417,municipalities!C:C,0),0)</f>
        <v>GM1700</v>
      </c>
      <c r="F417" t="s">
        <v>4708</v>
      </c>
      <c r="G417">
        <v>2023</v>
      </c>
      <c r="H417" t="e" cm="1">
        <f t="array" ref="H417">INDEX(professionalization_strategies!G:G,MATCH(professionalization!$A417,professionalization_strategies!$A:$A,0),0)</f>
        <v>#N/A</v>
      </c>
    </row>
    <row r="418" spans="1:8">
      <c r="A418" t="s">
        <v>4711</v>
      </c>
      <c r="B418" t="s">
        <v>1676</v>
      </c>
      <c r="C418" t="s">
        <v>426</v>
      </c>
      <c r="D418" t="s">
        <v>1846</v>
      </c>
      <c r="E418" t="str" cm="1">
        <f t="array" ref="E418">INDEX(municipalities!B:B, MATCH(D418,municipalities!C:C,0),0)</f>
        <v>GM0183</v>
      </c>
      <c r="G418">
        <v>2018</v>
      </c>
      <c r="H418" t="e" cm="1">
        <f t="array" ref="H418">INDEX(professionalization_strategies!G:G,MATCH(professionalization!$A418,professionalization_strategies!$A:$A,0),0)</f>
        <v>#N/A</v>
      </c>
    </row>
    <row r="419" spans="1:8">
      <c r="A419" t="s">
        <v>4715</v>
      </c>
      <c r="B419" t="s">
        <v>1676</v>
      </c>
      <c r="C419" t="s">
        <v>426</v>
      </c>
      <c r="D419" t="s">
        <v>3030</v>
      </c>
      <c r="E419" t="str" cm="1">
        <f t="array" ref="E419">INDEX(municipalities!B:B, MATCH(D419,municipalities!C:C,0),0)</f>
        <v>GM0189</v>
      </c>
      <c r="F419" t="s">
        <v>4714</v>
      </c>
      <c r="G419">
        <v>2015</v>
      </c>
      <c r="H419" cm="1">
        <f t="array" ref="H419">INDEX(professionalization_strategies!G:G,MATCH(professionalization!$A419,professionalization_strategies!$A:$A,0),0)</f>
        <v>1</v>
      </c>
    </row>
    <row r="420" spans="1:8">
      <c r="A420" t="s">
        <v>4717</v>
      </c>
      <c r="B420" t="s">
        <v>1676</v>
      </c>
      <c r="C420" t="s">
        <v>426</v>
      </c>
      <c r="D420" t="s">
        <v>1681</v>
      </c>
      <c r="E420" t="str" cm="1">
        <f t="array" ref="E420">INDEX(municipalities!B:B, MATCH(D420,municipalities!C:C,0),0)</f>
        <v>GM0147</v>
      </c>
      <c r="G420">
        <v>2019</v>
      </c>
      <c r="H420" cm="1">
        <f t="array" ref="H420">INDEX(professionalization_strategies!G:G,MATCH(professionalization!$A420,professionalization_strategies!$A:$A,0),0)</f>
        <v>0</v>
      </c>
    </row>
    <row r="421" spans="1:8">
      <c r="A421" t="s">
        <v>4719</v>
      </c>
      <c r="B421" t="s">
        <v>1676</v>
      </c>
      <c r="C421" t="s">
        <v>426</v>
      </c>
      <c r="D421" t="s">
        <v>1681</v>
      </c>
      <c r="E421" t="str" cm="1">
        <f t="array" ref="E421">INDEX(municipalities!B:B, MATCH(D421,municipalities!C:C,0),0)</f>
        <v>GM0147</v>
      </c>
      <c r="G421">
        <v>2014</v>
      </c>
      <c r="H421" t="e" cm="1">
        <f t="array" ref="H421">INDEX(professionalization_strategies!G:G,MATCH(professionalization!$A421,professionalization_strategies!$A:$A,0),0)</f>
        <v>#N/A</v>
      </c>
    </row>
    <row r="422" spans="1:8">
      <c r="A422" t="s">
        <v>4721</v>
      </c>
      <c r="B422" t="s">
        <v>1676</v>
      </c>
      <c r="C422" t="s">
        <v>426</v>
      </c>
      <c r="D422" t="s">
        <v>1677</v>
      </c>
      <c r="E422" t="str" cm="1">
        <f t="array" ref="E422">INDEX(municipalities!B:B, MATCH(D422,municipalities!C:C,0),0)</f>
        <v>GM0141</v>
      </c>
      <c r="F422" t="s">
        <v>1678</v>
      </c>
      <c r="G422">
        <v>2020</v>
      </c>
      <c r="H422" cm="1">
        <f t="array" ref="H422">INDEX(professionalization_strategies!G:G,MATCH(professionalization!$A422,professionalization_strategies!$A:$A,0),0)</f>
        <v>1</v>
      </c>
    </row>
    <row r="423" spans="1:8">
      <c r="A423" t="s">
        <v>4724</v>
      </c>
      <c r="B423" t="s">
        <v>1676</v>
      </c>
      <c r="C423" t="s">
        <v>426</v>
      </c>
      <c r="D423" t="s">
        <v>2664</v>
      </c>
      <c r="E423" t="str" cm="1">
        <f t="array" ref="E423">INDEX(municipalities!B:B, MATCH(D423,municipalities!C:C,0),0)</f>
        <v>GM1774</v>
      </c>
      <c r="F423" t="s">
        <v>4723</v>
      </c>
      <c r="G423">
        <v>2019</v>
      </c>
      <c r="H423" cm="1">
        <f t="array" ref="H423">INDEX(professionalization_strategies!G:G,MATCH(professionalization!$A423,professionalization_strategies!$A:$A,0),0)</f>
        <v>1</v>
      </c>
    </row>
    <row r="424" spans="1:8">
      <c r="A424" t="s">
        <v>4726</v>
      </c>
      <c r="B424" t="s">
        <v>1676</v>
      </c>
      <c r="C424" t="s">
        <v>426</v>
      </c>
      <c r="D424" t="s">
        <v>427</v>
      </c>
      <c r="E424" t="str" cm="1">
        <f t="array" ref="E424">INDEX(municipalities!B:B, MATCH(D424,municipalities!C:C,0),0)</f>
        <v>GM0168</v>
      </c>
      <c r="F424" t="s">
        <v>428</v>
      </c>
      <c r="G424">
        <v>2018</v>
      </c>
      <c r="H424" cm="1">
        <f t="array" ref="H424">INDEX(professionalization_strategies!G:G,MATCH(professionalization!$A424,professionalization_strategies!$A:$A,0),0)</f>
        <v>1</v>
      </c>
    </row>
    <row r="425" spans="1:8">
      <c r="A425" t="s">
        <v>4728</v>
      </c>
      <c r="B425" t="s">
        <v>1676</v>
      </c>
      <c r="C425" t="s">
        <v>426</v>
      </c>
      <c r="D425" t="s">
        <v>1782</v>
      </c>
      <c r="E425" t="str" cm="1">
        <f t="array" ref="E425">INDEX(municipalities!B:B, MATCH(D425,municipalities!C:C,0),0)</f>
        <v>GM0173</v>
      </c>
      <c r="G425">
        <v>2017</v>
      </c>
      <c r="H425" cm="1">
        <f t="array" ref="H425">INDEX(professionalization_strategies!G:G,MATCH(professionalization!$A425,professionalization_strategies!$A:$A,0),0)</f>
        <v>1</v>
      </c>
    </row>
    <row r="426" spans="1:8">
      <c r="A426" t="s">
        <v>4731</v>
      </c>
      <c r="B426" t="s">
        <v>1676</v>
      </c>
      <c r="C426" t="s">
        <v>426</v>
      </c>
      <c r="D426" t="s">
        <v>2664</v>
      </c>
      <c r="E426" t="str" cm="1">
        <f t="array" ref="E426">INDEX(municipalities!B:B, MATCH(D426,municipalities!C:C,0),0)</f>
        <v>GM1774</v>
      </c>
      <c r="F426" t="s">
        <v>4730</v>
      </c>
      <c r="G426">
        <v>2021</v>
      </c>
      <c r="H426" cm="1">
        <f t="array" ref="H426">INDEX(professionalization_strategies!G:G,MATCH(professionalization!$A426,professionalization_strategies!$A:$A,0),0)</f>
        <v>1</v>
      </c>
    </row>
    <row r="427" spans="1:8">
      <c r="A427" t="s">
        <v>4733</v>
      </c>
      <c r="B427" t="s">
        <v>1676</v>
      </c>
      <c r="C427" t="s">
        <v>426</v>
      </c>
      <c r="D427" t="s">
        <v>437</v>
      </c>
      <c r="E427" t="str" cm="1">
        <f t="array" ref="E427">INDEX(municipalities!B:B, MATCH(D427,municipalities!C:C,0),0)</f>
        <v>GM0164</v>
      </c>
      <c r="G427">
        <v>2018</v>
      </c>
      <c r="H427" t="e" cm="1">
        <f t="array" ref="H427">INDEX(professionalization_strategies!G:G,MATCH(professionalization!$A427,professionalization_strategies!$A:$A,0),0)</f>
        <v>#N/A</v>
      </c>
    </row>
    <row r="428" spans="1:8">
      <c r="A428" t="s">
        <v>4735</v>
      </c>
      <c r="B428" t="s">
        <v>1676</v>
      </c>
      <c r="C428" t="s">
        <v>426</v>
      </c>
      <c r="D428" t="s">
        <v>1713</v>
      </c>
      <c r="E428" t="str" cm="1">
        <f t="array" ref="E428">INDEX(municipalities!B:B, MATCH(D428,municipalities!C:C,0),0)</f>
        <v>GM0153</v>
      </c>
      <c r="G428">
        <v>2016</v>
      </c>
      <c r="H428" cm="1">
        <f t="array" ref="H428">INDEX(professionalization_strategies!G:G,MATCH(professionalization!$A428,professionalization_strategies!$A:$A,0),0)</f>
        <v>2</v>
      </c>
    </row>
    <row r="429" spans="1:8">
      <c r="A429" t="s">
        <v>4737</v>
      </c>
      <c r="B429" t="s">
        <v>1676</v>
      </c>
      <c r="C429" t="s">
        <v>426</v>
      </c>
      <c r="D429" t="s">
        <v>3011</v>
      </c>
      <c r="E429" t="str" cm="1">
        <f t="array" ref="E429">INDEX(municipalities!B:B, MATCH(D429,municipalities!C:C,0),0)</f>
        <v>GM0158</v>
      </c>
      <c r="G429">
        <v>2019</v>
      </c>
      <c r="H429" cm="1">
        <f t="array" ref="H429">INDEX(professionalization_strategies!G:G,MATCH(professionalization!$A429,professionalization_strategies!$A:$A,0),0)</f>
        <v>1</v>
      </c>
    </row>
    <row r="430" spans="1:8">
      <c r="A430" t="s">
        <v>4739</v>
      </c>
      <c r="B430" t="s">
        <v>1676</v>
      </c>
      <c r="C430" t="s">
        <v>426</v>
      </c>
      <c r="D430" t="s">
        <v>1752</v>
      </c>
      <c r="E430" t="str" cm="1">
        <f t="array" ref="E430">INDEX(municipalities!B:B, MATCH(D430,municipalities!C:C,0),0)</f>
        <v>GM1735</v>
      </c>
      <c r="F430" t="s">
        <v>2680</v>
      </c>
      <c r="G430">
        <v>2013</v>
      </c>
      <c r="H430" t="e" cm="1">
        <f t="array" ref="H430">INDEX(professionalization_strategies!G:G,MATCH(professionalization!$A430,professionalization_strategies!$A:$A,0),0)</f>
        <v>#N/A</v>
      </c>
    </row>
    <row r="431" spans="1:8">
      <c r="A431" t="s">
        <v>4741</v>
      </c>
      <c r="B431" t="s">
        <v>1676</v>
      </c>
      <c r="C431" t="s">
        <v>426</v>
      </c>
      <c r="D431" t="s">
        <v>1752</v>
      </c>
      <c r="E431" t="str" cm="1">
        <f t="array" ref="E431">INDEX(municipalities!B:B, MATCH(D431,municipalities!C:C,0),0)</f>
        <v>GM1735</v>
      </c>
      <c r="F431" t="s">
        <v>2680</v>
      </c>
      <c r="G431">
        <v>2021</v>
      </c>
      <c r="H431" cm="1">
        <f t="array" ref="H431">INDEX(professionalization_strategies!G:G,MATCH(professionalization!$A431,professionalization_strategies!$A:$A,0),0)</f>
        <v>2</v>
      </c>
    </row>
    <row r="432" spans="1:8">
      <c r="A432" t="s">
        <v>4743</v>
      </c>
      <c r="B432" t="s">
        <v>1676</v>
      </c>
      <c r="C432" t="s">
        <v>426</v>
      </c>
      <c r="D432" t="s">
        <v>3030</v>
      </c>
      <c r="E432" t="str" cm="1">
        <f t="array" ref="E432">INDEX(municipalities!B:B, MATCH(D432,municipalities!C:C,0),0)</f>
        <v>GM0189</v>
      </c>
      <c r="F432" t="s">
        <v>4742</v>
      </c>
      <c r="G432">
        <v>2017</v>
      </c>
      <c r="H432" t="e" cm="1">
        <f t="array" ref="H432">INDEX(professionalization_strategies!G:G,MATCH(professionalization!$A432,professionalization_strategies!$A:$A,0),0)</f>
        <v>#N/A</v>
      </c>
    </row>
    <row r="433" spans="1:8">
      <c r="A433" t="s">
        <v>4745</v>
      </c>
      <c r="B433" t="s">
        <v>1676</v>
      </c>
      <c r="C433" t="s">
        <v>426</v>
      </c>
      <c r="D433" t="s">
        <v>1805</v>
      </c>
      <c r="E433" t="str" cm="1">
        <f t="array" ref="E433">INDEX(municipalities!B:B, MATCH(D433,municipalities!C:C,0),0)</f>
        <v>GM1742</v>
      </c>
      <c r="F433" t="s">
        <v>1810</v>
      </c>
      <c r="G433">
        <v>2017</v>
      </c>
      <c r="H433" cm="1">
        <f t="array" ref="H433">INDEX(professionalization_strategies!G:G,MATCH(professionalization!$A433,professionalization_strategies!$A:$A,0),0)</f>
        <v>3</v>
      </c>
    </row>
    <row r="434" spans="1:8">
      <c r="A434" t="s">
        <v>4747</v>
      </c>
      <c r="B434" t="s">
        <v>1676</v>
      </c>
      <c r="C434" t="s">
        <v>426</v>
      </c>
      <c r="D434" t="s">
        <v>1805</v>
      </c>
      <c r="E434" t="str" cm="1">
        <f t="array" ref="E434">INDEX(municipalities!B:B, MATCH(D434,municipalities!C:C,0),0)</f>
        <v>GM1742</v>
      </c>
      <c r="F434" t="s">
        <v>1810</v>
      </c>
      <c r="G434">
        <v>2017</v>
      </c>
      <c r="H434" t="e" cm="1">
        <f t="array" ref="H434">INDEX(professionalization_strategies!G:G,MATCH(professionalization!$A434,professionalization_strategies!$A:$A,0),0)</f>
        <v>#N/A</v>
      </c>
    </row>
    <row r="435" spans="1:8">
      <c r="A435" t="s">
        <v>4750</v>
      </c>
      <c r="B435" t="s">
        <v>1676</v>
      </c>
      <c r="C435" t="s">
        <v>426</v>
      </c>
      <c r="D435" t="s">
        <v>1805</v>
      </c>
      <c r="E435" t="str" cm="1">
        <f t="array" ref="E435">INDEX(municipalities!B:B, MATCH(D435,municipalities!C:C,0),0)</f>
        <v>GM1742</v>
      </c>
      <c r="F435" t="s">
        <v>1806</v>
      </c>
      <c r="G435">
        <v>2022</v>
      </c>
      <c r="H435" t="e" cm="1">
        <f t="array" ref="H435">INDEX(professionalization_strategies!G:G,MATCH(professionalization!$A435,professionalization_strategies!$A:$A,0),0)</f>
        <v>#N/A</v>
      </c>
    </row>
    <row r="436" spans="1:8">
      <c r="A436" t="s">
        <v>4753</v>
      </c>
      <c r="B436" t="s">
        <v>1676</v>
      </c>
      <c r="C436" t="s">
        <v>426</v>
      </c>
      <c r="D436" t="s">
        <v>1742</v>
      </c>
      <c r="E436" t="str" cm="1">
        <f t="array" ref="E436">INDEX(municipalities!B:B, MATCH(D436,municipalities!C:C,0),0)</f>
        <v>GM0163</v>
      </c>
      <c r="F436" t="s">
        <v>4752</v>
      </c>
      <c r="G436">
        <v>2017</v>
      </c>
      <c r="H436" cm="1">
        <f t="array" ref="H436">INDEX(professionalization_strategies!G:G,MATCH(professionalization!$A436,professionalization_strategies!$A:$A,0),0)</f>
        <v>2</v>
      </c>
    </row>
    <row r="437" spans="1:8">
      <c r="A437" t="s">
        <v>4757</v>
      </c>
      <c r="B437" t="s">
        <v>1676</v>
      </c>
      <c r="C437" t="s">
        <v>426</v>
      </c>
      <c r="D437" t="s">
        <v>1742</v>
      </c>
      <c r="E437" t="str" cm="1">
        <f t="array" ref="E437">INDEX(municipalities!B:B, MATCH(D437,municipalities!C:C,0),0)</f>
        <v>GM0163</v>
      </c>
      <c r="F437" t="s">
        <v>4756</v>
      </c>
      <c r="G437">
        <v>2021</v>
      </c>
      <c r="H437" t="e" cm="1">
        <f t="array" ref="H437">INDEX(professionalization_strategies!G:G,MATCH(professionalization!$A437,professionalization_strategies!$A:$A,0),0)</f>
        <v>#N/A</v>
      </c>
    </row>
    <row r="438" spans="1:8">
      <c r="A438" t="s">
        <v>4759</v>
      </c>
      <c r="B438" t="s">
        <v>1676</v>
      </c>
      <c r="C438" t="s">
        <v>426</v>
      </c>
      <c r="D438" t="s">
        <v>1742</v>
      </c>
      <c r="E438" t="str" cm="1">
        <f t="array" ref="E438">INDEX(municipalities!B:B, MATCH(D438,municipalities!C:C,0),0)</f>
        <v>GM0163</v>
      </c>
      <c r="G438">
        <v>2011</v>
      </c>
      <c r="H438" t="e" cm="1">
        <f t="array" ref="H438">INDEX(professionalization_strategies!G:G,MATCH(professionalization!$A438,professionalization_strategies!$A:$A,0),0)</f>
        <v>#N/A</v>
      </c>
    </row>
    <row r="439" spans="1:8">
      <c r="A439" t="s">
        <v>4761</v>
      </c>
      <c r="B439" t="s">
        <v>1676</v>
      </c>
      <c r="C439" t="s">
        <v>1684</v>
      </c>
      <c r="D439" t="s">
        <v>1695</v>
      </c>
      <c r="E439" t="str" cm="1">
        <f t="array" ref="E439">INDEX(municipalities!B:B, MATCH(D439,municipalities!C:C,0),0)</f>
        <v>GM0150</v>
      </c>
      <c r="F439" t="s">
        <v>1703</v>
      </c>
      <c r="G439">
        <v>2019</v>
      </c>
      <c r="H439" t="e" cm="1">
        <f t="array" ref="H439">INDEX(professionalization_strategies!G:G,MATCH(professionalization!$A439,professionalization_strategies!$A:$A,0),0)</f>
        <v>#N/A</v>
      </c>
    </row>
    <row r="440" spans="1:8">
      <c r="A440" t="s">
        <v>4763</v>
      </c>
      <c r="B440" t="s">
        <v>1676</v>
      </c>
      <c r="C440" t="s">
        <v>1684</v>
      </c>
      <c r="D440" t="s">
        <v>1695</v>
      </c>
      <c r="E440" t="str" cm="1">
        <f t="array" ref="E440">INDEX(municipalities!B:B, MATCH(D440,municipalities!C:C,0),0)</f>
        <v>GM0150</v>
      </c>
      <c r="G440">
        <v>2012</v>
      </c>
      <c r="H440" cm="1">
        <f t="array" ref="H440">INDEX(professionalization_strategies!G:G,MATCH(professionalization!$A440,professionalization_strategies!$A:$A,0),0)</f>
        <v>1</v>
      </c>
    </row>
    <row r="441" spans="1:8">
      <c r="A441" t="s">
        <v>4765</v>
      </c>
      <c r="B441" t="s">
        <v>1676</v>
      </c>
      <c r="C441" t="s">
        <v>426</v>
      </c>
      <c r="D441" t="s">
        <v>1677</v>
      </c>
      <c r="E441" t="str" cm="1">
        <f t="array" ref="E441">INDEX(municipalities!B:B, MATCH(D441,municipalities!C:C,0),0)</f>
        <v>GM0141</v>
      </c>
      <c r="G441">
        <v>2019</v>
      </c>
      <c r="H441" cm="1">
        <f t="array" ref="H441">INDEX(professionalization_strategies!G:G,MATCH(professionalization!$A441,professionalization_strategies!$A:$A,0),0)</f>
        <v>1</v>
      </c>
    </row>
    <row r="442" spans="1:8">
      <c r="A442" t="s">
        <v>4768</v>
      </c>
      <c r="B442" t="s">
        <v>1676</v>
      </c>
      <c r="C442" t="s">
        <v>426</v>
      </c>
      <c r="D442" t="s">
        <v>1713</v>
      </c>
      <c r="E442" t="str" cm="1">
        <f t="array" ref="E442">INDEX(municipalities!B:B, MATCH(D442,municipalities!C:C,0),0)</f>
        <v>GM0153</v>
      </c>
      <c r="F442" t="s">
        <v>4767</v>
      </c>
      <c r="G442">
        <v>2020</v>
      </c>
      <c r="H442" t="e" cm="1">
        <f t="array" ref="H442">INDEX(professionalization_strategies!G:G,MATCH(professionalization!$A442,professionalization_strategies!$A:$A,0),0)</f>
        <v>#N/A</v>
      </c>
    </row>
    <row r="443" spans="1:8">
      <c r="A443" t="s">
        <v>4771</v>
      </c>
      <c r="B443" t="s">
        <v>1676</v>
      </c>
      <c r="C443" t="s">
        <v>1684</v>
      </c>
      <c r="D443" t="s">
        <v>1857</v>
      </c>
      <c r="E443" t="str" cm="1">
        <f t="array" ref="E443">INDEX(municipalities!B:B, MATCH(D443,municipalities!C:C,0),0)</f>
        <v>GM0193</v>
      </c>
      <c r="G443">
        <v>2020</v>
      </c>
      <c r="H443" t="e" cm="1">
        <f t="array" ref="H443">INDEX(professionalization_strategies!G:G,MATCH(professionalization!$A443,professionalization_strategies!$A:$A,0),0)</f>
        <v>#N/A</v>
      </c>
    </row>
    <row r="444" spans="1:8">
      <c r="A444" t="s">
        <v>4773</v>
      </c>
      <c r="B444" t="s">
        <v>1862</v>
      </c>
      <c r="C444" t="s">
        <v>1879</v>
      </c>
      <c r="D444" t="s">
        <v>1935</v>
      </c>
      <c r="E444" t="str" cm="1">
        <f t="array" ref="E444">INDEX(municipalities!B:B, MATCH(D444,municipalities!C:C,0),0)</f>
        <v>GM0356</v>
      </c>
      <c r="F444" t="s">
        <v>4772</v>
      </c>
      <c r="G444">
        <v>2014</v>
      </c>
      <c r="H444" cm="1">
        <f t="array" ref="H444">INDEX(professionalization_strategies!G:G,MATCH(professionalization!$A444,professionalization_strategies!$A:$A,0),0)</f>
        <v>2</v>
      </c>
    </row>
    <row r="445" spans="1:8">
      <c r="A445" t="s">
        <v>4776</v>
      </c>
      <c r="B445" t="s">
        <v>1862</v>
      </c>
      <c r="C445" t="s">
        <v>1879</v>
      </c>
      <c r="D445" t="s">
        <v>1990</v>
      </c>
      <c r="E445" t="str" cm="1">
        <f t="array" ref="E445">INDEX(municipalities!B:B, MATCH(D445,municipalities!C:C,0),0)</f>
        <v>GM1961</v>
      </c>
      <c r="F445" t="s">
        <v>4775</v>
      </c>
      <c r="G445">
        <v>2020</v>
      </c>
      <c r="H445" cm="1">
        <f t="array" ref="H445">INDEX(professionalization_strategies!G:G,MATCH(professionalization!$A445,professionalization_strategies!$A:$A,0),0)</f>
        <v>2</v>
      </c>
    </row>
    <row r="446" spans="1:8">
      <c r="A446" t="s">
        <v>4778</v>
      </c>
      <c r="B446" t="s">
        <v>1862</v>
      </c>
      <c r="C446" t="s">
        <v>1879</v>
      </c>
      <c r="D446" t="s">
        <v>1908</v>
      </c>
      <c r="E446" t="str" cm="1">
        <f t="array" ref="E446">INDEX(municipalities!B:B, MATCH(D446,municipalities!C:C,0),0)</f>
        <v>GM0321</v>
      </c>
      <c r="F446" t="s">
        <v>1517</v>
      </c>
      <c r="G446">
        <v>2020</v>
      </c>
      <c r="H446" cm="1">
        <f t="array" ref="H446">INDEX(professionalization_strategies!G:G,MATCH(professionalization!$A446,professionalization_strategies!$A:$A,0),0)</f>
        <v>1</v>
      </c>
    </row>
    <row r="447" spans="1:8">
      <c r="A447" t="s">
        <v>4780</v>
      </c>
      <c r="B447" t="s">
        <v>1862</v>
      </c>
      <c r="C447" t="s">
        <v>1879</v>
      </c>
      <c r="D447" t="s">
        <v>1908</v>
      </c>
      <c r="E447" t="str" cm="1">
        <f t="array" ref="E447">INDEX(municipalities!B:B, MATCH(D447,municipalities!C:C,0),0)</f>
        <v>GM0321</v>
      </c>
      <c r="G447">
        <v>2018</v>
      </c>
      <c r="H447" cm="1">
        <f t="array" ref="H447">INDEX(professionalization_strategies!G:G,MATCH(professionalization!$A447,professionalization_strategies!$A:$A,0),0)</f>
        <v>0</v>
      </c>
    </row>
    <row r="448" spans="1:8">
      <c r="A448" t="s">
        <v>4782</v>
      </c>
      <c r="B448" t="s">
        <v>1862</v>
      </c>
      <c r="C448" t="s">
        <v>1879</v>
      </c>
      <c r="D448" t="s">
        <v>1908</v>
      </c>
      <c r="E448" t="str" cm="1">
        <f t="array" ref="E448">INDEX(municipalities!B:B, MATCH(D448,municipalities!C:C,0),0)</f>
        <v>GM0321</v>
      </c>
      <c r="G448">
        <v>2016</v>
      </c>
      <c r="H448" cm="1">
        <f t="array" ref="H448">INDEX(professionalization_strategies!G:G,MATCH(professionalization!$A448,professionalization_strategies!$A:$A,0),0)</f>
        <v>2</v>
      </c>
    </row>
    <row r="449" spans="1:8">
      <c r="A449" t="s">
        <v>4784</v>
      </c>
      <c r="B449" t="s">
        <v>1862</v>
      </c>
      <c r="C449" t="s">
        <v>1879</v>
      </c>
      <c r="D449" t="s">
        <v>1862</v>
      </c>
      <c r="E449" t="str" cm="1">
        <f t="array" ref="E449">INDEX(municipalities!B:B, MATCH(D449,municipalities!C:C,0),0)</f>
        <v>GM0344</v>
      </c>
      <c r="G449">
        <v>1989</v>
      </c>
      <c r="H449" t="e" cm="1">
        <f t="array" ref="H449">INDEX(professionalization_strategies!G:G,MATCH(professionalization!$A449,professionalization_strategies!$A:$A,0),0)</f>
        <v>#N/A</v>
      </c>
    </row>
    <row r="450" spans="1:8">
      <c r="A450" t="s">
        <v>4787</v>
      </c>
      <c r="B450" t="s">
        <v>1862</v>
      </c>
      <c r="C450" t="s">
        <v>1879</v>
      </c>
      <c r="D450" t="s">
        <v>1882</v>
      </c>
      <c r="E450" t="str" cm="1">
        <f t="array" ref="E450">INDEX(municipalities!B:B, MATCH(D450,municipalities!C:C,0),0)</f>
        <v>GM0312</v>
      </c>
      <c r="F450" t="s">
        <v>4786</v>
      </c>
      <c r="G450">
        <v>2019</v>
      </c>
      <c r="H450" cm="1">
        <f t="array" ref="H450">INDEX(professionalization_strategies!G:G,MATCH(professionalization!$A450,professionalization_strategies!$A:$A,0),0)</f>
        <v>1</v>
      </c>
    </row>
    <row r="451" spans="1:8">
      <c r="A451" t="s">
        <v>4789</v>
      </c>
      <c r="B451" t="s">
        <v>1862</v>
      </c>
      <c r="C451" t="s">
        <v>1879</v>
      </c>
      <c r="D451" t="s">
        <v>1993</v>
      </c>
      <c r="E451" t="str" cm="1">
        <f t="array" ref="E451">INDEX(municipalities!B:B, MATCH(D451,municipalities!C:C,0),0)</f>
        <v>GM0352</v>
      </c>
      <c r="G451">
        <v>2013</v>
      </c>
      <c r="H451" cm="1">
        <f t="array" ref="H451">INDEX(professionalization_strategies!G:G,MATCH(professionalization!$A451,professionalization_strategies!$A:$A,0),0)</f>
        <v>3</v>
      </c>
    </row>
    <row r="452" spans="1:8">
      <c r="A452" t="s">
        <v>4791</v>
      </c>
      <c r="B452" t="s">
        <v>1862</v>
      </c>
      <c r="C452" t="s">
        <v>1879</v>
      </c>
      <c r="D452" t="s">
        <v>1980</v>
      </c>
      <c r="E452" t="str" cm="1">
        <f t="array" ref="E452">INDEX(municipalities!B:B, MATCH(D452,municipalities!C:C,0),0)</f>
        <v>GM1581</v>
      </c>
      <c r="F452" t="s">
        <v>1984</v>
      </c>
      <c r="G452">
        <v>2012</v>
      </c>
      <c r="H452" cm="1">
        <f t="array" ref="H452">INDEX(professionalization_strategies!G:G,MATCH(professionalization!$A452,professionalization_strategies!$A:$A,0),0)</f>
        <v>3</v>
      </c>
    </row>
    <row r="453" spans="1:8">
      <c r="A453" t="s">
        <v>4793</v>
      </c>
      <c r="B453" t="s">
        <v>1862</v>
      </c>
      <c r="C453" t="s">
        <v>1863</v>
      </c>
      <c r="D453" t="s">
        <v>2013</v>
      </c>
      <c r="E453" t="str" cm="1">
        <f t="array" ref="E453">INDEX(municipalities!B:B, MATCH(D453,municipalities!C:C,0),0)</f>
        <v>GM0351</v>
      </c>
      <c r="G453">
        <v>2012</v>
      </c>
      <c r="H453" t="e" cm="1">
        <f t="array" ref="H453">INDEX(professionalization_strategies!G:G,MATCH(professionalization!$A453,professionalization_strategies!$A:$A,0),0)</f>
        <v>#N/A</v>
      </c>
    </row>
    <row r="454" spans="1:8">
      <c r="A454" t="s">
        <v>4795</v>
      </c>
      <c r="B454" t="s">
        <v>1862</v>
      </c>
      <c r="C454" t="s">
        <v>391</v>
      </c>
      <c r="D454" t="s">
        <v>1941</v>
      </c>
      <c r="E454" t="str" cm="1">
        <f t="array" ref="E454">INDEX(municipalities!B:B, MATCH(D454,municipalities!C:C,0),0)</f>
        <v>GM0340</v>
      </c>
      <c r="F454" t="s">
        <v>4072</v>
      </c>
      <c r="G454">
        <v>2021</v>
      </c>
      <c r="H454" cm="1">
        <f t="array" ref="H454">INDEX(professionalization_strategies!G:G,MATCH(professionalization!$A454,professionalization_strategies!$A:$A,0),0)</f>
        <v>1</v>
      </c>
    </row>
    <row r="455" spans="1:8">
      <c r="A455" t="s">
        <v>4797</v>
      </c>
      <c r="B455" t="s">
        <v>1862</v>
      </c>
      <c r="C455" t="s">
        <v>1863</v>
      </c>
      <c r="D455" t="s">
        <v>1924</v>
      </c>
      <c r="E455" t="str" cm="1">
        <f t="array" ref="E455">INDEX(municipalities!B:B, MATCH(D455,municipalities!C:C,0),0)</f>
        <v>GM0327</v>
      </c>
      <c r="G455">
        <v>2021</v>
      </c>
      <c r="H455" t="e" cm="1">
        <f t="array" ref="H455">INDEX(professionalization_strategies!G:G,MATCH(professionalization!$A455,professionalization_strategies!$A:$A,0),0)</f>
        <v>#N/A</v>
      </c>
    </row>
    <row r="456" spans="1:8">
      <c r="A456" t="s">
        <v>4799</v>
      </c>
      <c r="B456" t="s">
        <v>1862</v>
      </c>
      <c r="C456" t="s">
        <v>1863</v>
      </c>
      <c r="D456" t="s">
        <v>1924</v>
      </c>
      <c r="E456" t="str" cm="1">
        <f t="array" ref="E456">INDEX(municipalities!B:B, MATCH(D456,municipalities!C:C,0),0)</f>
        <v>GM0327</v>
      </c>
      <c r="G456">
        <v>2013</v>
      </c>
      <c r="H456" cm="1">
        <f t="array" ref="H456">INDEX(professionalization_strategies!G:G,MATCH(professionalization!$A456,professionalization_strategies!$A:$A,0),0)</f>
        <v>1</v>
      </c>
    </row>
    <row r="457" spans="1:8">
      <c r="A457" t="s">
        <v>4801</v>
      </c>
      <c r="B457" t="s">
        <v>1862</v>
      </c>
      <c r="C457" t="s">
        <v>1863</v>
      </c>
      <c r="D457" t="s">
        <v>1924</v>
      </c>
      <c r="E457" t="str" cm="1">
        <f t="array" ref="E457">INDEX(municipalities!B:B, MATCH(D457,municipalities!C:C,0),0)</f>
        <v>GM0327</v>
      </c>
      <c r="G457">
        <v>2017</v>
      </c>
      <c r="H457" cm="1">
        <f t="array" ref="H457">INDEX(professionalization_strategies!G:G,MATCH(professionalization!$A457,professionalization_strategies!$A:$A,0),0)</f>
        <v>1</v>
      </c>
    </row>
    <row r="458" spans="1:8">
      <c r="A458" t="s">
        <v>4803</v>
      </c>
      <c r="B458" t="s">
        <v>1862</v>
      </c>
      <c r="C458" t="s">
        <v>1863</v>
      </c>
      <c r="D458" t="s">
        <v>1864</v>
      </c>
      <c r="E458" t="str" cm="1">
        <f t="array" ref="E458">INDEX(municipalities!B:B, MATCH(D458,municipalities!C:C,0),0)</f>
        <v>GM0307</v>
      </c>
      <c r="G458">
        <v>2019</v>
      </c>
      <c r="H458" t="e" cm="1">
        <f t="array" ref="H458">INDEX(professionalization_strategies!G:G,MATCH(professionalization!$A458,professionalization_strategies!$A:$A,0),0)</f>
        <v>#N/A</v>
      </c>
    </row>
    <row r="459" spans="1:8">
      <c r="A459" t="s">
        <v>4805</v>
      </c>
      <c r="B459" t="s">
        <v>1862</v>
      </c>
      <c r="C459" t="s">
        <v>1863</v>
      </c>
      <c r="D459" t="s">
        <v>1864</v>
      </c>
      <c r="E459" t="str" cm="1">
        <f t="array" ref="E459">INDEX(municipalities!B:B, MATCH(D459,municipalities!C:C,0),0)</f>
        <v>GM0307</v>
      </c>
      <c r="G459">
        <v>2017</v>
      </c>
      <c r="H459" t="e" cm="1">
        <f t="array" ref="H459">INDEX(professionalization_strategies!G:G,MATCH(professionalization!$A459,professionalization_strategies!$A:$A,0),0)</f>
        <v>#N/A</v>
      </c>
    </row>
    <row r="460" spans="1:8">
      <c r="A460" t="s">
        <v>4807</v>
      </c>
      <c r="B460" t="s">
        <v>1862</v>
      </c>
      <c r="C460" t="s">
        <v>1863</v>
      </c>
      <c r="D460" t="s">
        <v>1864</v>
      </c>
      <c r="E460" t="str" cm="1">
        <f t="array" ref="E460">INDEX(municipalities!B:B, MATCH(D460,municipalities!C:C,0),0)</f>
        <v>GM0307</v>
      </c>
      <c r="G460">
        <v>2020</v>
      </c>
      <c r="H460" t="e" cm="1">
        <f t="array" ref="H460">INDEX(professionalization_strategies!G:G,MATCH(professionalization!$A460,professionalization_strategies!$A:$A,0),0)</f>
        <v>#N/A</v>
      </c>
    </row>
    <row r="461" spans="1:8">
      <c r="A461" t="s">
        <v>4809</v>
      </c>
      <c r="B461" t="s">
        <v>1862</v>
      </c>
      <c r="C461" t="s">
        <v>1863</v>
      </c>
      <c r="D461" t="s">
        <v>1864</v>
      </c>
      <c r="E461" t="str" cm="1">
        <f t="array" ref="E461">INDEX(municipalities!B:B, MATCH(D461,municipalities!C:C,0),0)</f>
        <v>GM0307</v>
      </c>
      <c r="G461">
        <v>2011</v>
      </c>
      <c r="H461" cm="1">
        <f t="array" ref="H461">INDEX(professionalization_strategies!G:G,MATCH(professionalization!$A461,professionalization_strategies!$A:$A,0),0)</f>
        <v>0</v>
      </c>
    </row>
    <row r="462" spans="1:8">
      <c r="A462" t="s">
        <v>4811</v>
      </c>
      <c r="B462" t="s">
        <v>1862</v>
      </c>
      <c r="C462" t="s">
        <v>1863</v>
      </c>
      <c r="D462" t="s">
        <v>2739</v>
      </c>
      <c r="E462" t="str" cm="1">
        <f t="array" ref="E462">INDEX(municipalities!B:B, MATCH(D462,municipalities!C:C,0),0)</f>
        <v>GM0342</v>
      </c>
      <c r="G462">
        <v>2022</v>
      </c>
      <c r="H462" t="e" cm="1">
        <f t="array" ref="H462">INDEX(professionalization_strategies!G:G,MATCH(professionalization!$A462,professionalization_strategies!$A:$A,0),0)</f>
        <v>#N/A</v>
      </c>
    </row>
    <row r="463" spans="1:8">
      <c r="A463" t="s">
        <v>4813</v>
      </c>
      <c r="B463" t="s">
        <v>1862</v>
      </c>
      <c r="C463" t="s">
        <v>1879</v>
      </c>
      <c r="D463" t="s">
        <v>2739</v>
      </c>
      <c r="E463" t="str" cm="1">
        <f t="array" ref="E463">INDEX(municipalities!B:B, MATCH(D463,municipalities!C:C,0),0)</f>
        <v>GM0342</v>
      </c>
      <c r="G463">
        <v>2021</v>
      </c>
      <c r="H463" t="e" cm="1">
        <f t="array" ref="H463">INDEX(professionalization_strategies!G:G,MATCH(professionalization!$A463,professionalization_strategies!$A:$A,0),0)</f>
        <v>#N/A</v>
      </c>
    </row>
    <row r="464" spans="1:8">
      <c r="A464" t="s">
        <v>4815</v>
      </c>
      <c r="B464" t="s">
        <v>1862</v>
      </c>
      <c r="C464" t="s">
        <v>1863</v>
      </c>
      <c r="D464" t="s">
        <v>2729</v>
      </c>
      <c r="E464" t="str" cm="1">
        <f t="array" ref="E464">INDEX(municipalities!B:B, MATCH(D464,municipalities!C:C,0),0)</f>
        <v>GM0317</v>
      </c>
      <c r="G464">
        <v>2016</v>
      </c>
      <c r="H464" cm="1">
        <f t="array" ref="H464">INDEX(professionalization_strategies!G:G,MATCH(professionalization!$A464,professionalization_strategies!$A:$A,0),0)</f>
        <v>2</v>
      </c>
    </row>
    <row r="465" spans="1:8">
      <c r="A465" t="s">
        <v>4817</v>
      </c>
      <c r="B465" t="s">
        <v>1862</v>
      </c>
      <c r="C465" t="s">
        <v>1863</v>
      </c>
      <c r="D465" t="s">
        <v>1876</v>
      </c>
      <c r="E465" t="str" cm="1">
        <f t="array" ref="E465">INDEX(municipalities!B:B, MATCH(D465,municipalities!C:C,0),0)</f>
        <v>GM0308</v>
      </c>
      <c r="G465">
        <v>2021</v>
      </c>
      <c r="H465" t="e" cm="1">
        <f t="array" ref="H465">INDEX(professionalization_strategies!G:G,MATCH(professionalization!$A465,professionalization_strategies!$A:$A,0),0)</f>
        <v>#N/A</v>
      </c>
    </row>
    <row r="466" spans="1:8">
      <c r="A466" t="s">
        <v>4819</v>
      </c>
      <c r="B466" t="s">
        <v>1862</v>
      </c>
      <c r="C466" t="s">
        <v>1863</v>
      </c>
      <c r="D466" t="s">
        <v>1876</v>
      </c>
      <c r="E466" t="str" cm="1">
        <f t="array" ref="E466">INDEX(municipalities!B:B, MATCH(D466,municipalities!C:C,0),0)</f>
        <v>GM0308</v>
      </c>
      <c r="G466">
        <v>2014</v>
      </c>
      <c r="H466" cm="1">
        <f t="array" ref="H466">INDEX(professionalization_strategies!G:G,MATCH(professionalization!$A466,professionalization_strategies!$A:$A,0),0)</f>
        <v>1</v>
      </c>
    </row>
    <row r="467" spans="1:8">
      <c r="A467" t="s">
        <v>4821</v>
      </c>
      <c r="B467" t="s">
        <v>1862</v>
      </c>
      <c r="C467" t="s">
        <v>1879</v>
      </c>
      <c r="D467" t="s">
        <v>1891</v>
      </c>
      <c r="E467" t="str" cm="1">
        <f t="array" ref="E467">INDEX(municipalities!B:B, MATCH(D467,municipalities!C:C,0),0)</f>
        <v>GM0310</v>
      </c>
      <c r="G467">
        <v>2013</v>
      </c>
      <c r="H467" t="e" cm="1">
        <f t="array" ref="H467">INDEX(professionalization_strategies!G:G,MATCH(professionalization!$A467,professionalization_strategies!$A:$A,0),0)</f>
        <v>#N/A</v>
      </c>
    </row>
    <row r="468" spans="1:8">
      <c r="A468" t="s">
        <v>4823</v>
      </c>
      <c r="B468" t="s">
        <v>1862</v>
      </c>
      <c r="C468" t="s">
        <v>1879</v>
      </c>
      <c r="D468" t="s">
        <v>2018</v>
      </c>
      <c r="E468" t="str" cm="1">
        <f t="array" ref="E468">INDEX(municipalities!B:B, MATCH(D468,municipalities!C:C,0),0)</f>
        <v>GM0355</v>
      </c>
      <c r="G468">
        <v>2019</v>
      </c>
      <c r="H468" t="e" cm="1">
        <f t="array" ref="H468">INDEX(professionalization_strategies!G:G,MATCH(professionalization!$A468,professionalization_strategies!$A:$A,0),0)</f>
        <v>#N/A</v>
      </c>
    </row>
    <row r="469" spans="1:8">
      <c r="A469" t="s">
        <v>4825</v>
      </c>
      <c r="B469" t="s">
        <v>1862</v>
      </c>
      <c r="C469" t="s">
        <v>1879</v>
      </c>
      <c r="D469" t="s">
        <v>2018</v>
      </c>
      <c r="E469" t="str" cm="1">
        <f t="array" ref="E469">INDEX(municipalities!B:B, MATCH(D469,municipalities!C:C,0),0)</f>
        <v>GM0355</v>
      </c>
      <c r="G469">
        <v>2016</v>
      </c>
      <c r="H469" cm="1">
        <f t="array" ref="H469">INDEX(professionalization_strategies!G:G,MATCH(professionalization!$A469,professionalization_strategies!$A:$A,0),0)</f>
        <v>0</v>
      </c>
    </row>
    <row r="470" spans="1:8">
      <c r="A470" t="s">
        <v>4827</v>
      </c>
      <c r="B470" t="s">
        <v>1862</v>
      </c>
      <c r="C470" t="s">
        <v>1879</v>
      </c>
      <c r="D470" t="s">
        <v>1897</v>
      </c>
      <c r="E470" t="str" cm="1">
        <f t="array" ref="E470">INDEX(municipalities!B:B, MATCH(D470,municipalities!C:C,0),0)</f>
        <v>GM0736</v>
      </c>
      <c r="F470" t="s">
        <v>1903</v>
      </c>
      <c r="G470">
        <v>1990</v>
      </c>
      <c r="H470" cm="1">
        <f t="array" ref="H470">INDEX(professionalization_strategies!G:G,MATCH(professionalization!$A470,professionalization_strategies!$A:$A,0),0)</f>
        <v>0</v>
      </c>
    </row>
    <row r="471" spans="1:8">
      <c r="A471" t="s">
        <v>4829</v>
      </c>
      <c r="B471" t="s">
        <v>1862</v>
      </c>
      <c r="C471" t="s">
        <v>1879</v>
      </c>
      <c r="D471" t="s">
        <v>1945</v>
      </c>
      <c r="E471" t="str" cm="1">
        <f t="array" ref="E471">INDEX(municipalities!B:B, MATCH(D471,municipalities!C:C,0),0)</f>
        <v>GM1904</v>
      </c>
      <c r="F471" t="s">
        <v>1948</v>
      </c>
      <c r="G471">
        <v>2018</v>
      </c>
      <c r="H471" cm="1">
        <f t="array" ref="H471">INDEX(professionalization_strategies!G:G,MATCH(professionalization!$A471,professionalization_strategies!$A:$A,0),0)</f>
        <v>2</v>
      </c>
    </row>
    <row r="472" spans="1:8">
      <c r="A472" t="s">
        <v>4832</v>
      </c>
      <c r="B472" t="s">
        <v>1862</v>
      </c>
      <c r="C472" t="s">
        <v>1879</v>
      </c>
      <c r="D472" t="s">
        <v>1945</v>
      </c>
      <c r="E472" t="str" cm="1">
        <f t="array" ref="E472">INDEX(municipalities!B:B, MATCH(D472,municipalities!C:C,0),0)</f>
        <v>GM1904</v>
      </c>
      <c r="F472" t="s">
        <v>4831</v>
      </c>
      <c r="G472">
        <v>2013</v>
      </c>
      <c r="H472" cm="1">
        <f t="array" ref="H472">INDEX(professionalization_strategies!G:G,MATCH(professionalization!$A472,professionalization_strategies!$A:$A,0),0)</f>
        <v>1</v>
      </c>
    </row>
    <row r="473" spans="1:8">
      <c r="A473" t="s">
        <v>4834</v>
      </c>
      <c r="B473" t="s">
        <v>1862</v>
      </c>
      <c r="C473" t="s">
        <v>1879</v>
      </c>
      <c r="D473" t="s">
        <v>1862</v>
      </c>
      <c r="E473" t="str" cm="1">
        <f t="array" ref="E473">INDEX(municipalities!B:B, MATCH(D473,municipalities!C:C,0),0)</f>
        <v>GM0344</v>
      </c>
      <c r="G473">
        <v>2010</v>
      </c>
      <c r="H473" cm="1">
        <f t="array" ref="H473">INDEX(professionalization_strategies!G:G,MATCH(professionalization!$A473,professionalization_strategies!$A:$A,0),0)</f>
        <v>3</v>
      </c>
    </row>
    <row r="474" spans="1:8">
      <c r="A474" t="s">
        <v>4836</v>
      </c>
      <c r="B474" t="s">
        <v>1862</v>
      </c>
      <c r="C474" t="s">
        <v>1879</v>
      </c>
      <c r="D474" t="s">
        <v>1862</v>
      </c>
      <c r="E474" t="str" cm="1">
        <f t="array" ref="E474">INDEX(municipalities!B:B, MATCH(D474,municipalities!C:C,0),0)</f>
        <v>GM0344</v>
      </c>
      <c r="G474">
        <v>2021</v>
      </c>
      <c r="H474" cm="1">
        <f t="array" ref="H474">INDEX(professionalization_strategies!G:G,MATCH(professionalization!$A474,professionalization_strategies!$A:$A,0),0)</f>
        <v>1</v>
      </c>
    </row>
    <row r="475" spans="1:8">
      <c r="A475" t="s">
        <v>4838</v>
      </c>
      <c r="B475" t="s">
        <v>1862</v>
      </c>
      <c r="C475" t="s">
        <v>1879</v>
      </c>
      <c r="D475" t="s">
        <v>1862</v>
      </c>
      <c r="E475" t="str" cm="1">
        <f t="array" ref="E475">INDEX(municipalities!B:B, MATCH(D475,municipalities!C:C,0),0)</f>
        <v>GM0344</v>
      </c>
      <c r="G475">
        <v>2018</v>
      </c>
      <c r="H475" cm="1">
        <f t="array" ref="H475">INDEX(professionalization_strategies!G:G,MATCH(professionalization!$A475,professionalization_strategies!$A:$A,0),0)</f>
        <v>1</v>
      </c>
    </row>
    <row r="476" spans="1:8">
      <c r="A476" t="s">
        <v>4840</v>
      </c>
      <c r="B476" t="s">
        <v>1862</v>
      </c>
      <c r="C476" t="s">
        <v>1879</v>
      </c>
      <c r="D476" t="s">
        <v>1862</v>
      </c>
      <c r="E476" t="str" cm="1">
        <f t="array" ref="E476">INDEX(municipalities!B:B, MATCH(D476,municipalities!C:C,0),0)</f>
        <v>GM0344</v>
      </c>
      <c r="G476">
        <v>2021</v>
      </c>
      <c r="H476" t="e" cm="1">
        <f t="array" ref="H476">INDEX(professionalization_strategies!G:G,MATCH(professionalization!$A476,professionalization_strategies!$A:$A,0),0)</f>
        <v>#N/A</v>
      </c>
    </row>
    <row r="477" spans="1:8">
      <c r="A477" t="s">
        <v>4843</v>
      </c>
      <c r="B477" t="s">
        <v>1862</v>
      </c>
      <c r="C477" t="s">
        <v>1879</v>
      </c>
      <c r="D477" t="s">
        <v>2004</v>
      </c>
      <c r="E477" t="str" cm="1">
        <f t="array" ref="E477">INDEX(municipalities!B:B, MATCH(D477,municipalities!C:C,0),0)</f>
        <v>GM0632</v>
      </c>
      <c r="F477" t="s">
        <v>4842</v>
      </c>
      <c r="G477">
        <v>2020</v>
      </c>
      <c r="H477" t="e" cm="1">
        <f t="array" ref="H477">INDEX(professionalization_strategies!G:G,MATCH(professionalization!$A477,professionalization_strategies!$A:$A,0),0)</f>
        <v>#N/A</v>
      </c>
    </row>
    <row r="478" spans="1:8">
      <c r="A478" t="s">
        <v>4846</v>
      </c>
      <c r="B478" t="s">
        <v>1862</v>
      </c>
      <c r="C478" t="s">
        <v>1879</v>
      </c>
      <c r="D478" t="s">
        <v>1935</v>
      </c>
      <c r="E478" t="str" cm="1">
        <f t="array" ref="E478">INDEX(municipalities!B:B, MATCH(D478,municipalities!C:C,0),0)</f>
        <v>GM0356</v>
      </c>
      <c r="G478">
        <v>2015</v>
      </c>
      <c r="H478" t="e" cm="1">
        <f t="array" ref="H478">INDEX(professionalization_strategies!G:G,MATCH(professionalization!$A478,professionalization_strategies!$A:$A,0),0)</f>
        <v>#N/A</v>
      </c>
    </row>
    <row r="479" spans="1:8">
      <c r="A479" t="s">
        <v>4849</v>
      </c>
      <c r="B479" t="s">
        <v>1862</v>
      </c>
      <c r="C479" t="s">
        <v>1879</v>
      </c>
      <c r="D479" t="s">
        <v>4848</v>
      </c>
      <c r="E479" t="str" cm="1">
        <f t="array" ref="E479">INDEX(municipalities!B:B, MATCH(D479,municipalities!C:C,0),0)</f>
        <v>GM0589</v>
      </c>
      <c r="G479">
        <v>2013</v>
      </c>
      <c r="H479" cm="1">
        <f t="array" ref="H479">INDEX(professionalization_strategies!G:G,MATCH(professionalization!$A479,professionalization_strategies!$A:$A,0),0)</f>
        <v>1</v>
      </c>
    </row>
    <row r="480" spans="1:8">
      <c r="A480" t="s">
        <v>4852</v>
      </c>
      <c r="B480" t="s">
        <v>1862</v>
      </c>
      <c r="C480" t="s">
        <v>1879</v>
      </c>
      <c r="D480" t="s">
        <v>4851</v>
      </c>
      <c r="E480" t="str" cm="1">
        <f t="array" ref="E480">INDEX(municipalities!B:B, MATCH(D480,municipalities!C:C,0),0)</f>
        <v>GM0335</v>
      </c>
      <c r="G480">
        <v>2018</v>
      </c>
      <c r="H480" cm="1">
        <f t="array" ref="H480">INDEX(professionalization_strategies!G:G,MATCH(professionalization!$A480,professionalization_strategies!$A:$A,0),0)</f>
        <v>0</v>
      </c>
    </row>
    <row r="481" spans="1:8">
      <c r="A481" t="s">
        <v>4855</v>
      </c>
      <c r="B481" t="s">
        <v>1862</v>
      </c>
      <c r="C481" t="s">
        <v>1879</v>
      </c>
      <c r="D481" t="s">
        <v>3610</v>
      </c>
      <c r="E481" t="str" cm="1">
        <f t="array" ref="E481">INDEX(municipalities!B:B, MATCH(D481,municipalities!C:C,0),0)</f>
        <v>GM0331</v>
      </c>
      <c r="F481" t="s">
        <v>4854</v>
      </c>
      <c r="G481">
        <v>2017</v>
      </c>
      <c r="H481" cm="1">
        <f t="array" ref="H481">INDEX(professionalization_strategies!G:G,MATCH(professionalization!$A481,professionalization_strategies!$A:$A,0),0)</f>
        <v>0</v>
      </c>
    </row>
    <row r="482" spans="1:8">
      <c r="A482" t="s">
        <v>4858</v>
      </c>
      <c r="B482" t="s">
        <v>1862</v>
      </c>
      <c r="C482" t="s">
        <v>1879</v>
      </c>
      <c r="D482" t="s">
        <v>4851</v>
      </c>
      <c r="E482" t="str" cm="1">
        <f t="array" ref="E482">INDEX(municipalities!B:B, MATCH(D482,municipalities!C:C,0),0)</f>
        <v>GM0335</v>
      </c>
      <c r="F482" t="s">
        <v>4857</v>
      </c>
      <c r="G482">
        <v>2020</v>
      </c>
      <c r="H482" t="e" cm="1">
        <f t="array" ref="H482">INDEX(professionalization_strategies!G:G,MATCH(professionalization!$A482,professionalization_strategies!$A:$A,0),0)</f>
        <v>#N/A</v>
      </c>
    </row>
    <row r="483" spans="1:8">
      <c r="A483" t="s">
        <v>4861</v>
      </c>
      <c r="B483" t="s">
        <v>1862</v>
      </c>
      <c r="C483" t="s">
        <v>1879</v>
      </c>
      <c r="D483" t="s">
        <v>1897</v>
      </c>
      <c r="E483" t="str" cm="1">
        <f t="array" ref="E483">INDEX(municipalities!B:B, MATCH(D483,municipalities!C:C,0),0)</f>
        <v>GM0736</v>
      </c>
      <c r="F483" t="s">
        <v>4860</v>
      </c>
      <c r="G483">
        <v>2019</v>
      </c>
      <c r="H483" cm="1">
        <f t="array" ref="H483">INDEX(professionalization_strategies!G:G,MATCH(professionalization!$A483,professionalization_strategies!$A:$A,0),0)</f>
        <v>1</v>
      </c>
    </row>
    <row r="484" spans="1:8">
      <c r="A484" t="s">
        <v>4863</v>
      </c>
      <c r="B484" t="s">
        <v>1862</v>
      </c>
      <c r="C484" t="s">
        <v>1879</v>
      </c>
      <c r="D484" t="s">
        <v>1897</v>
      </c>
      <c r="E484" t="str" cm="1">
        <f t="array" ref="E484">INDEX(municipalities!B:B, MATCH(D484,municipalities!C:C,0),0)</f>
        <v>GM0736</v>
      </c>
      <c r="G484">
        <v>2019</v>
      </c>
      <c r="H484" t="e" cm="1">
        <f t="array" ref="H484">INDEX(professionalization_strategies!G:G,MATCH(professionalization!$A484,professionalization_strategies!$A:$A,0),0)</f>
        <v>#N/A</v>
      </c>
    </row>
    <row r="485" spans="1:8">
      <c r="A485" t="s">
        <v>4865</v>
      </c>
      <c r="B485" t="s">
        <v>1862</v>
      </c>
      <c r="C485" t="s">
        <v>1879</v>
      </c>
      <c r="D485" t="s">
        <v>2739</v>
      </c>
      <c r="E485" t="str" cm="1">
        <f t="array" ref="E485">INDEX(municipalities!B:B, MATCH(D485,municipalities!C:C,0),0)</f>
        <v>GM0342</v>
      </c>
      <c r="G485">
        <v>2016</v>
      </c>
      <c r="H485" t="e" cm="1">
        <f t="array" ref="H485">INDEX(professionalization_strategies!G:G,MATCH(professionalization!$A485,professionalization_strategies!$A:$A,0),0)</f>
        <v>#N/A</v>
      </c>
    </row>
    <row r="486" spans="1:8">
      <c r="A486" t="s">
        <v>4866</v>
      </c>
      <c r="B486" t="s">
        <v>2023</v>
      </c>
      <c r="C486" t="s">
        <v>2023</v>
      </c>
      <c r="D486" t="s">
        <v>2102</v>
      </c>
      <c r="E486" t="str" cm="1">
        <f t="array" ref="E486">INDEX(municipalities!B:B, MATCH(D486,municipalities!C:C,0),0)</f>
        <v>GM0715</v>
      </c>
      <c r="F486" t="s">
        <v>2104</v>
      </c>
      <c r="G486">
        <v>2017</v>
      </c>
      <c r="H486" cm="1">
        <f t="array" ref="H486">INDEX(professionalization_strategies!G:G,MATCH(professionalization!$A486,professionalization_strategies!$A:$A,0),0)</f>
        <v>0</v>
      </c>
    </row>
    <row r="487" spans="1:8">
      <c r="A487" t="s">
        <v>4869</v>
      </c>
      <c r="B487" t="s">
        <v>2023</v>
      </c>
      <c r="C487" t="s">
        <v>2023</v>
      </c>
      <c r="D487" t="s">
        <v>2122</v>
      </c>
      <c r="E487" t="str" cm="1">
        <f t="array" ref="E487">INDEX(municipalities!B:B, MATCH(D487,municipalities!C:C,0),0)</f>
        <v>GM0718</v>
      </c>
      <c r="F487" t="s">
        <v>4868</v>
      </c>
      <c r="G487">
        <v>2022</v>
      </c>
      <c r="H487" t="e" cm="1">
        <f t="array" ref="H487">INDEX(professionalization_strategies!G:G,MATCH(professionalization!$A487,professionalization_strategies!$A:$A,0),0)</f>
        <v>#N/A</v>
      </c>
    </row>
    <row r="488" spans="1:8">
      <c r="A488" t="s">
        <v>4872</v>
      </c>
      <c r="B488" t="s">
        <v>2023</v>
      </c>
      <c r="C488" t="s">
        <v>2023</v>
      </c>
      <c r="D488" t="s">
        <v>2064</v>
      </c>
      <c r="E488" t="str" cm="1">
        <f t="array" ref="E488">INDEX(municipalities!B:B, MATCH(D488,municipalities!C:C,0),0)</f>
        <v>GM1695</v>
      </c>
      <c r="F488" t="s">
        <v>4871</v>
      </c>
      <c r="G488">
        <v>2013</v>
      </c>
      <c r="H488" cm="1">
        <f t="array" ref="H488">INDEX(professionalization_strategies!G:G,MATCH(professionalization!$A488,professionalization_strategies!$A:$A,0),0)</f>
        <v>0</v>
      </c>
    </row>
    <row r="489" spans="1:8">
      <c r="A489" t="s">
        <v>4874</v>
      </c>
      <c r="B489" t="s">
        <v>2023</v>
      </c>
      <c r="C489" t="s">
        <v>2023</v>
      </c>
      <c r="D489" t="s">
        <v>2037</v>
      </c>
      <c r="E489" t="str" cm="1">
        <f t="array" ref="E489">INDEX(municipalities!B:B, MATCH(D489,municipalities!C:C,0),0)</f>
        <v>GM0664</v>
      </c>
      <c r="G489">
        <v>2019</v>
      </c>
      <c r="H489" t="e" cm="1">
        <f t="array" ref="H489">INDEX(professionalization_strategies!G:G,MATCH(professionalization!$A489,professionalization_strategies!$A:$A,0),0)</f>
        <v>#N/A</v>
      </c>
    </row>
    <row r="490" spans="1:8">
      <c r="A490" t="s">
        <v>4876</v>
      </c>
      <c r="B490" t="s">
        <v>2023</v>
      </c>
      <c r="C490" t="s">
        <v>2023</v>
      </c>
      <c r="D490" t="s">
        <v>2122</v>
      </c>
      <c r="E490" t="str" cm="1">
        <f t="array" ref="E490">INDEX(municipalities!B:B, MATCH(D490,municipalities!C:C,0),0)</f>
        <v>GM0718</v>
      </c>
      <c r="G490">
        <v>1987</v>
      </c>
      <c r="H490" t="e" cm="1">
        <f t="array" ref="H490">INDEX(professionalization_strategies!G:G,MATCH(professionalization!$A490,professionalization_strategies!$A:$A,0),0)</f>
        <v>#N/A</v>
      </c>
    </row>
    <row r="491" spans="1:8">
      <c r="A491" t="s">
        <v>4879</v>
      </c>
      <c r="B491" t="s">
        <v>2023</v>
      </c>
      <c r="C491" t="s">
        <v>2023</v>
      </c>
      <c r="D491" t="s">
        <v>2111</v>
      </c>
      <c r="E491" t="str" cm="1">
        <f t="array" ref="E491">INDEX(municipalities!B:B, MATCH(D491,municipalities!C:C,0),0)</f>
        <v>GM0717</v>
      </c>
      <c r="F491" t="s">
        <v>4878</v>
      </c>
      <c r="G491">
        <v>2018</v>
      </c>
      <c r="H491" cm="1">
        <f t="array" ref="H491">INDEX(professionalization_strategies!G:G,MATCH(professionalization!$A491,professionalization_strategies!$A:$A,0),0)</f>
        <v>1</v>
      </c>
    </row>
    <row r="492" spans="1:8">
      <c r="A492" t="s">
        <v>4881</v>
      </c>
      <c r="B492" t="s">
        <v>2023</v>
      </c>
      <c r="C492" t="s">
        <v>2023</v>
      </c>
      <c r="D492" t="s">
        <v>2072</v>
      </c>
      <c r="E492" t="str" cm="1">
        <f t="array" ref="E492">INDEX(municipalities!B:B, MATCH(D492,municipalities!C:C,0),0)</f>
        <v>GM1676</v>
      </c>
      <c r="G492">
        <v>2014</v>
      </c>
      <c r="H492" cm="1">
        <f t="array" ref="H492">INDEX(professionalization_strategies!G:G,MATCH(professionalization!$A492,professionalization_strategies!$A:$A,0),0)</f>
        <v>1</v>
      </c>
    </row>
    <row r="493" spans="1:8">
      <c r="A493" t="s">
        <v>4884</v>
      </c>
      <c r="B493" t="s">
        <v>2127</v>
      </c>
      <c r="C493" t="s">
        <v>2238</v>
      </c>
      <c r="D493" t="s">
        <v>2319</v>
      </c>
      <c r="E493" t="str" cm="1">
        <f t="array" ref="E493">INDEX(municipalities!B:B, MATCH(D493,municipalities!C:C,0),0)</f>
        <v>GM1978</v>
      </c>
      <c r="F493" t="s">
        <v>4883</v>
      </c>
      <c r="G493">
        <v>2019</v>
      </c>
      <c r="H493" cm="1">
        <f t="array" ref="H493">INDEX(professionalization_strategies!G:G,MATCH(professionalization!$A493,professionalization_strategies!$A:$A,0),0)</f>
        <v>2</v>
      </c>
    </row>
    <row r="494" spans="1:8">
      <c r="A494" t="s">
        <v>4886</v>
      </c>
      <c r="B494" t="s">
        <v>2127</v>
      </c>
      <c r="C494" t="s">
        <v>2238</v>
      </c>
      <c r="D494" t="s">
        <v>2239</v>
      </c>
      <c r="E494" t="str" cm="1">
        <f t="array" ref="E494">INDEX(municipalities!B:B, MATCH(D494,municipalities!C:C,0),0)</f>
        <v>GM0512</v>
      </c>
      <c r="G494">
        <v>2013</v>
      </c>
      <c r="H494" cm="1">
        <f t="array" ref="H494">INDEX(professionalization_strategies!G:G,MATCH(professionalization!$A494,professionalization_strategies!$A:$A,0),0)</f>
        <v>1</v>
      </c>
    </row>
    <row r="495" spans="1:8">
      <c r="A495" t="s">
        <v>4888</v>
      </c>
      <c r="B495" t="s">
        <v>2127</v>
      </c>
      <c r="C495" t="s">
        <v>2128</v>
      </c>
      <c r="D495" t="s">
        <v>2339</v>
      </c>
      <c r="E495" t="str" cm="1">
        <f t="array" ref="E495">INDEX(municipalities!B:B, MATCH(D495,municipalities!C:C,0),0)</f>
        <v>GM0569</v>
      </c>
      <c r="F495" t="s">
        <v>2340</v>
      </c>
      <c r="G495">
        <v>2018</v>
      </c>
      <c r="H495" cm="1">
        <f t="array" ref="H495">INDEX(professionalization_strategies!G:G,MATCH(professionalization!$A495,professionalization_strategies!$A:$A,0),0)</f>
        <v>0</v>
      </c>
    </row>
    <row r="496" spans="1:8">
      <c r="A496" t="s">
        <v>4890</v>
      </c>
      <c r="B496" t="s">
        <v>2127</v>
      </c>
      <c r="C496" t="s">
        <v>2226</v>
      </c>
      <c r="D496" t="s">
        <v>2227</v>
      </c>
      <c r="E496" t="str" cm="1">
        <f t="array" ref="E496">INDEX(municipalities!B:B, MATCH(D496,municipalities!C:C,0),0)</f>
        <v>GM0505</v>
      </c>
      <c r="G496">
        <v>2014</v>
      </c>
      <c r="H496" cm="1">
        <f t="array" ref="H496">INDEX(professionalization_strategies!G:G,MATCH(professionalization!$A496,professionalization_strategies!$A:$A,0),0)</f>
        <v>3</v>
      </c>
    </row>
    <row r="497" spans="1:8">
      <c r="A497" t="s">
        <v>4892</v>
      </c>
      <c r="B497" t="s">
        <v>2127</v>
      </c>
      <c r="C497" t="s">
        <v>2257</v>
      </c>
      <c r="D497" t="s">
        <v>2257</v>
      </c>
      <c r="E497" t="str" cm="1">
        <f t="array" ref="E497">INDEX(municipalities!B:B, MATCH(D497,municipalities!C:C,0),0)</f>
        <v>GM1963</v>
      </c>
      <c r="F497" t="s">
        <v>2258</v>
      </c>
      <c r="G497">
        <v>2010</v>
      </c>
      <c r="H497" t="e" cm="1">
        <f t="array" ref="H497">INDEX(professionalization_strategies!G:G,MATCH(professionalization!$A497,professionalization_strategies!$A:$A,0),0)</f>
        <v>#N/A</v>
      </c>
    </row>
    <row r="498" spans="1:8">
      <c r="A498" t="s">
        <v>4894</v>
      </c>
      <c r="B498" t="s">
        <v>2127</v>
      </c>
      <c r="C498" t="s">
        <v>2234</v>
      </c>
      <c r="D498" t="s">
        <v>2234</v>
      </c>
      <c r="E498" t="str" cm="1">
        <f t="array" ref="E498">INDEX(municipalities!B:B, MATCH(D498,municipalities!C:C,0),0)</f>
        <v>GM1924</v>
      </c>
      <c r="F498" t="s">
        <v>3556</v>
      </c>
      <c r="G498">
        <v>1989</v>
      </c>
      <c r="H498" cm="1">
        <f t="array" ref="H498">INDEX(professionalization_strategies!G:G,MATCH(professionalization!$A498,professionalization_strategies!$A:$A,0),0)</f>
        <v>2</v>
      </c>
    </row>
    <row r="499" spans="1:8">
      <c r="A499" t="s">
        <v>4898</v>
      </c>
      <c r="B499" t="s">
        <v>2127</v>
      </c>
      <c r="C499" t="s">
        <v>2173</v>
      </c>
      <c r="D499" t="s">
        <v>4896</v>
      </c>
      <c r="E499" t="str" cm="1">
        <f t="array" ref="E499">INDEX(municipalities!B:B, MATCH(D499,municipalities!C:C,0),0)</f>
        <v>GM1992</v>
      </c>
      <c r="F499" t="s">
        <v>4897</v>
      </c>
      <c r="G499">
        <v>2017</v>
      </c>
      <c r="H499" cm="1">
        <f t="array" ref="H499">INDEX(professionalization_strategies!G:G,MATCH(professionalization!$A499,professionalization_strategies!$A:$A,0),0)</f>
        <v>2</v>
      </c>
    </row>
    <row r="500" spans="1:8">
      <c r="A500" t="s">
        <v>4901</v>
      </c>
      <c r="B500" t="s">
        <v>2127</v>
      </c>
      <c r="C500" t="s">
        <v>2173</v>
      </c>
      <c r="D500" t="s">
        <v>3064</v>
      </c>
      <c r="E500" t="str" cm="1">
        <f t="array" ref="E500">INDEX(municipalities!B:B, MATCH(D500,municipalities!C:C,0),0)</f>
        <v>GM0613</v>
      </c>
      <c r="F500" t="s">
        <v>4900</v>
      </c>
      <c r="G500">
        <v>2023</v>
      </c>
      <c r="H500" t="e" cm="1">
        <f t="array" ref="H500">INDEX(professionalization_strategies!G:G,MATCH(professionalization!$A500,professionalization_strategies!$A:$A,0),0)</f>
        <v>#N/A</v>
      </c>
    </row>
    <row r="501" spans="1:8">
      <c r="A501" t="s">
        <v>4903</v>
      </c>
      <c r="B501" t="s">
        <v>2127</v>
      </c>
      <c r="C501" t="s">
        <v>2173</v>
      </c>
      <c r="D501" t="s">
        <v>3064</v>
      </c>
      <c r="E501" t="str" cm="1">
        <f t="array" ref="E501">INDEX(municipalities!B:B, MATCH(D501,municipalities!C:C,0),0)</f>
        <v>GM0613</v>
      </c>
      <c r="F501" t="s">
        <v>3065</v>
      </c>
      <c r="G501">
        <v>2018</v>
      </c>
      <c r="H501" cm="1">
        <f t="array" ref="H501">INDEX(professionalization_strategies!G:G,MATCH(professionalization!$A501,professionalization_strategies!$A:$A,0),0)</f>
        <v>1</v>
      </c>
    </row>
    <row r="502" spans="1:8">
      <c r="A502" t="s">
        <v>4905</v>
      </c>
      <c r="B502" t="s">
        <v>2127</v>
      </c>
      <c r="C502" t="s">
        <v>2173</v>
      </c>
      <c r="D502" t="s">
        <v>2422</v>
      </c>
      <c r="E502" t="str" cm="1">
        <f t="array" ref="E502">INDEX(municipalities!B:B, MATCH(D502,municipalities!C:C,0),0)</f>
        <v>GM0622</v>
      </c>
      <c r="G502">
        <v>2016</v>
      </c>
      <c r="H502" t="e" cm="1">
        <f t="array" ref="H502">INDEX(professionalization_strategies!G:G,MATCH(professionalization!$A502,professionalization_strategies!$A:$A,0),0)</f>
        <v>#N/A</v>
      </c>
    </row>
    <row r="503" spans="1:8">
      <c r="A503" t="s">
        <v>4908</v>
      </c>
      <c r="B503" t="s">
        <v>2127</v>
      </c>
      <c r="C503" t="s">
        <v>2173</v>
      </c>
      <c r="D503" t="s">
        <v>2412</v>
      </c>
      <c r="E503" t="str" cm="1">
        <f t="array" ref="E503">INDEX(municipalities!B:B, MATCH(D503,municipalities!C:C,0),0)</f>
        <v>GM0606</v>
      </c>
      <c r="G503">
        <v>2013</v>
      </c>
      <c r="H503" cm="1">
        <f t="array" ref="H503">INDEX(professionalization_strategies!G:G,MATCH(professionalization!$A503,professionalization_strategies!$A:$A,0),0)</f>
        <v>2</v>
      </c>
    </row>
    <row r="504" spans="1:8">
      <c r="A504" t="s">
        <v>4911</v>
      </c>
      <c r="B504" t="s">
        <v>2127</v>
      </c>
      <c r="C504" t="s">
        <v>2173</v>
      </c>
      <c r="D504" t="s">
        <v>2385</v>
      </c>
      <c r="E504" t="str" cm="1">
        <f t="array" ref="E504">INDEX(municipalities!B:B, MATCH(D504,municipalities!C:C,0),0)</f>
        <v>GM0599</v>
      </c>
      <c r="G504">
        <v>2021</v>
      </c>
      <c r="H504" cm="1">
        <f t="array" ref="H504">INDEX(professionalization_strategies!G:G,MATCH(professionalization!$A504,professionalization_strategies!$A:$A,0),0)</f>
        <v>0</v>
      </c>
    </row>
    <row r="505" spans="1:8">
      <c r="A505" t="s">
        <v>4913</v>
      </c>
      <c r="B505" t="s">
        <v>2127</v>
      </c>
      <c r="C505" t="s">
        <v>2173</v>
      </c>
      <c r="D505" t="s">
        <v>2385</v>
      </c>
      <c r="E505" t="str" cm="1">
        <f t="array" ref="E505">INDEX(municipalities!B:B, MATCH(D505,municipalities!C:C,0),0)</f>
        <v>GM0599</v>
      </c>
      <c r="G505">
        <v>2019</v>
      </c>
      <c r="H505" t="e" cm="1">
        <f t="array" ref="H505">INDEX(professionalization_strategies!G:G,MATCH(professionalization!$A505,professionalization_strategies!$A:$A,0),0)</f>
        <v>#N/A</v>
      </c>
    </row>
    <row r="506" spans="1:8">
      <c r="A506" t="s">
        <v>4915</v>
      </c>
      <c r="B506" t="s">
        <v>2127</v>
      </c>
      <c r="C506" t="s">
        <v>2173</v>
      </c>
      <c r="D506" t="s">
        <v>2385</v>
      </c>
      <c r="E506" t="str" cm="1">
        <f t="array" ref="E506">INDEX(municipalities!B:B, MATCH(D506,municipalities!C:C,0),0)</f>
        <v>GM0599</v>
      </c>
      <c r="F506" t="s">
        <v>2398</v>
      </c>
      <c r="G506">
        <v>2019</v>
      </c>
      <c r="H506" cm="1">
        <f t="array" ref="H506">INDEX(professionalization_strategies!G:G,MATCH(professionalization!$A506,professionalization_strategies!$A:$A,0),0)</f>
        <v>2</v>
      </c>
    </row>
    <row r="507" spans="1:8">
      <c r="A507" t="s">
        <v>4918</v>
      </c>
      <c r="B507" t="s">
        <v>2127</v>
      </c>
      <c r="C507" t="s">
        <v>2173</v>
      </c>
      <c r="D507" t="s">
        <v>2385</v>
      </c>
      <c r="E507" t="str" cm="1">
        <f t="array" ref="E507">INDEX(municipalities!B:B, MATCH(D507,municipalities!C:C,0),0)</f>
        <v>GM0599</v>
      </c>
      <c r="F507" t="s">
        <v>4917</v>
      </c>
      <c r="G507">
        <v>2014</v>
      </c>
      <c r="H507" cm="1">
        <f t="array" ref="H507">INDEX(professionalization_strategies!G:G,MATCH(professionalization!$A507,professionalization_strategies!$A:$A,0),0)</f>
        <v>2</v>
      </c>
    </row>
    <row r="508" spans="1:8">
      <c r="A508" t="s">
        <v>4920</v>
      </c>
      <c r="B508" t="s">
        <v>2127</v>
      </c>
      <c r="C508" t="s">
        <v>2173</v>
      </c>
      <c r="D508" t="s">
        <v>2385</v>
      </c>
      <c r="E508" t="str" cm="1">
        <f t="array" ref="E508">INDEX(municipalities!B:B, MATCH(D508,municipalities!C:C,0),0)</f>
        <v>GM0599</v>
      </c>
      <c r="G508">
        <v>2023</v>
      </c>
      <c r="H508" t="e" cm="1">
        <f t="array" ref="H508">INDEX(professionalization_strategies!G:G,MATCH(professionalization!$A508,professionalization_strategies!$A:$A,0),0)</f>
        <v>#N/A</v>
      </c>
    </row>
    <row r="509" spans="1:8">
      <c r="A509" t="s">
        <v>4922</v>
      </c>
      <c r="B509" t="s">
        <v>2127</v>
      </c>
      <c r="C509" t="s">
        <v>2173</v>
      </c>
      <c r="D509" t="s">
        <v>2385</v>
      </c>
      <c r="E509" t="str" cm="1">
        <f t="array" ref="E509">INDEX(municipalities!B:B, MATCH(D509,municipalities!C:C,0),0)</f>
        <v>GM0599</v>
      </c>
      <c r="G509">
        <v>2022</v>
      </c>
      <c r="H509" t="e" cm="1">
        <f t="array" ref="H509">INDEX(professionalization_strategies!G:G,MATCH(professionalization!$A509,professionalization_strategies!$A:$A,0),0)</f>
        <v>#N/A</v>
      </c>
    </row>
    <row r="510" spans="1:8">
      <c r="A510" t="s">
        <v>4923</v>
      </c>
      <c r="B510" t="s">
        <v>2127</v>
      </c>
      <c r="C510" t="s">
        <v>2173</v>
      </c>
      <c r="D510" t="s">
        <v>2375</v>
      </c>
      <c r="E510" t="str" cm="1">
        <f t="array" ref="E510">INDEX(municipalities!B:B, MATCH(D510,municipalities!C:C,0),0)</f>
        <v>GM0597</v>
      </c>
      <c r="G510">
        <v>2015</v>
      </c>
      <c r="H510" cm="1">
        <f t="array" ref="H510">INDEX(professionalization_strategies!G:G,MATCH(professionalization!$A510,professionalization_strategies!$A:$A,0),0)</f>
        <v>2</v>
      </c>
    </row>
    <row r="511" spans="1:8">
      <c r="A511" t="s">
        <v>4926</v>
      </c>
      <c r="B511" t="s">
        <v>2127</v>
      </c>
      <c r="C511" t="s">
        <v>2238</v>
      </c>
      <c r="D511" t="s">
        <v>2319</v>
      </c>
      <c r="E511" t="str" cm="1">
        <f t="array" ref="E511">INDEX(municipalities!B:B, MATCH(D511,municipalities!C:C,0),0)</f>
        <v>GM1978</v>
      </c>
      <c r="F511" t="s">
        <v>4925</v>
      </c>
      <c r="G511">
        <v>2019</v>
      </c>
      <c r="H511" cm="1">
        <f t="array" ref="H511">INDEX(professionalization_strategies!G:G,MATCH(professionalization!$A511,professionalization_strategies!$A:$A,0),0)</f>
        <v>1</v>
      </c>
    </row>
    <row r="512" spans="1:8">
      <c r="A512" t="s">
        <v>4928</v>
      </c>
      <c r="B512" t="s">
        <v>2127</v>
      </c>
      <c r="C512" t="s">
        <v>2238</v>
      </c>
      <c r="D512" t="s">
        <v>2319</v>
      </c>
      <c r="E512" t="str" cm="1">
        <f t="array" ref="E512">INDEX(municipalities!B:B, MATCH(D512,municipalities!C:C,0),0)</f>
        <v>GM1978</v>
      </c>
      <c r="F512" t="s">
        <v>2769</v>
      </c>
      <c r="G512">
        <v>2022</v>
      </c>
      <c r="H512" t="e" cm="1">
        <f t="array" ref="H512">INDEX(professionalization_strategies!G:G,MATCH(professionalization!$A512,professionalization_strategies!$A:$A,0),0)</f>
        <v>#N/A</v>
      </c>
    </row>
    <row r="513" spans="1:8">
      <c r="A513" t="s">
        <v>4930</v>
      </c>
      <c r="B513" t="s">
        <v>2127</v>
      </c>
      <c r="C513" t="s">
        <v>2173</v>
      </c>
      <c r="D513" t="s">
        <v>2275</v>
      </c>
      <c r="E513" t="str" cm="1">
        <f t="array" ref="E513">INDEX(municipalities!B:B, MATCH(D513,municipalities!C:C,0),0)</f>
        <v>GM0542</v>
      </c>
      <c r="G513">
        <v>2020</v>
      </c>
      <c r="H513" cm="1">
        <f t="array" ref="H513">INDEX(professionalization_strategies!G:G,MATCH(professionalization!$A513,professionalization_strategies!$A:$A,0),0)</f>
        <v>1</v>
      </c>
    </row>
    <row r="514" spans="1:8">
      <c r="A514" t="s">
        <v>4932</v>
      </c>
      <c r="B514" t="s">
        <v>2127</v>
      </c>
      <c r="C514" t="s">
        <v>2173</v>
      </c>
      <c r="D514" t="s">
        <v>2174</v>
      </c>
      <c r="E514" t="str" cm="1">
        <f t="array" ref="E514">INDEX(municipalities!B:B, MATCH(D514,municipalities!C:C,0),0)</f>
        <v>GM0502</v>
      </c>
      <c r="G514">
        <v>2018</v>
      </c>
      <c r="H514" cm="1">
        <f t="array" ref="H514">INDEX(professionalization_strategies!G:G,MATCH(professionalization!$A514,professionalization_strategies!$A:$A,0),0)</f>
        <v>1</v>
      </c>
    </row>
    <row r="515" spans="1:8">
      <c r="A515" t="s">
        <v>4934</v>
      </c>
      <c r="B515" t="s">
        <v>2127</v>
      </c>
      <c r="C515" t="s">
        <v>2140</v>
      </c>
      <c r="D515" t="s">
        <v>2278</v>
      </c>
      <c r="E515" t="str" cm="1">
        <f t="array" ref="E515">INDEX(municipalities!B:B, MATCH(D515,municipalities!C:C,0),0)</f>
        <v>GM1931</v>
      </c>
      <c r="F515" t="s">
        <v>2279</v>
      </c>
      <c r="G515">
        <v>2014</v>
      </c>
      <c r="H515" t="e" cm="1">
        <f t="array" ref="H515">INDEX(professionalization_strategies!G:G,MATCH(professionalization!$A515,professionalization_strategies!$A:$A,0),0)</f>
        <v>#N/A</v>
      </c>
    </row>
    <row r="516" spans="1:8">
      <c r="A516" t="s">
        <v>4936</v>
      </c>
      <c r="B516" t="s">
        <v>2127</v>
      </c>
      <c r="C516" t="s">
        <v>2140</v>
      </c>
      <c r="D516" t="s">
        <v>2141</v>
      </c>
      <c r="E516" t="str" cm="1">
        <f t="array" ref="E516">INDEX(municipalities!B:B, MATCH(D516,municipalities!C:C,0),0)</f>
        <v>GM1901</v>
      </c>
      <c r="F516" t="s">
        <v>2142</v>
      </c>
      <c r="G516">
        <v>2018</v>
      </c>
      <c r="H516" cm="1">
        <f t="array" ref="H516">INDEX(professionalization_strategies!G:G,MATCH(professionalization!$A516,professionalization_strategies!$A:$A,0),0)</f>
        <v>2</v>
      </c>
    </row>
    <row r="517" spans="1:8">
      <c r="A517" t="s">
        <v>4938</v>
      </c>
      <c r="B517" t="s">
        <v>2127</v>
      </c>
      <c r="C517" t="s">
        <v>2140</v>
      </c>
      <c r="D517" t="s">
        <v>2241</v>
      </c>
      <c r="E517" t="str" cm="1">
        <f t="array" ref="E517">INDEX(municipalities!B:B, MATCH(D517,municipalities!C:C,0),0)</f>
        <v>GM0513</v>
      </c>
      <c r="G517">
        <v>2021</v>
      </c>
      <c r="H517" cm="1">
        <f t="array" ref="H517">INDEX(professionalization_strategies!G:G,MATCH(professionalization!$A517,professionalization_strategies!$A:$A,0),0)</f>
        <v>2</v>
      </c>
    </row>
    <row r="518" spans="1:8">
      <c r="A518" t="s">
        <v>4940</v>
      </c>
      <c r="B518" t="s">
        <v>2127</v>
      </c>
      <c r="C518" t="s">
        <v>2140</v>
      </c>
      <c r="D518" t="s">
        <v>2241</v>
      </c>
      <c r="E518" t="str" cm="1">
        <f t="array" ref="E518">INDEX(municipalities!B:B, MATCH(D518,municipalities!C:C,0),0)</f>
        <v>GM0513</v>
      </c>
      <c r="G518">
        <v>2015</v>
      </c>
      <c r="H518" t="e" cm="1">
        <f t="array" ref="H518">INDEX(professionalization_strategies!G:G,MATCH(professionalization!$A518,professionalization_strategies!$A:$A,0),0)</f>
        <v>#N/A</v>
      </c>
    </row>
    <row r="519" spans="1:8">
      <c r="A519" t="s">
        <v>4943</v>
      </c>
      <c r="B519" t="s">
        <v>2127</v>
      </c>
      <c r="C519" t="s">
        <v>2140</v>
      </c>
      <c r="D519" t="s">
        <v>4942</v>
      </c>
      <c r="E519" t="str" cm="1">
        <f t="array" ref="E519">INDEX(municipalities!B:B, MATCH(D519,municipalities!C:C,0),0)</f>
        <v>GM0627</v>
      </c>
      <c r="G519">
        <v>2019</v>
      </c>
      <c r="H519" t="e" cm="1">
        <f t="array" ref="H519">INDEX(professionalization_strategies!G:G,MATCH(professionalization!$A519,professionalization_strategies!$A:$A,0),0)</f>
        <v>#N/A</v>
      </c>
    </row>
    <row r="520" spans="1:8">
      <c r="A520" t="s">
        <v>4945</v>
      </c>
      <c r="B520" t="s">
        <v>2127</v>
      </c>
      <c r="C520" t="s">
        <v>2173</v>
      </c>
      <c r="D520" t="s">
        <v>2436</v>
      </c>
      <c r="E520" t="str" cm="1">
        <f t="array" ref="E520">INDEX(municipalities!B:B, MATCH(D520,municipalities!C:C,0),0)</f>
        <v>GM0637</v>
      </c>
      <c r="G520">
        <v>2014</v>
      </c>
      <c r="H520" cm="1">
        <f t="array" ref="H520">INDEX(professionalization_strategies!G:G,MATCH(professionalization!$A520,professionalization_strategies!$A:$A,0),0)</f>
        <v>1</v>
      </c>
    </row>
    <row r="521" spans="1:8">
      <c r="A521" t="s">
        <v>4947</v>
      </c>
      <c r="B521" t="s">
        <v>2127</v>
      </c>
      <c r="C521" t="s">
        <v>2173</v>
      </c>
      <c r="D521" t="s">
        <v>2284</v>
      </c>
      <c r="E521" t="str" cm="1">
        <f t="array" ref="E521">INDEX(municipalities!B:B, MATCH(D521,municipalities!C:C,0),0)</f>
        <v>GM1621</v>
      </c>
      <c r="F521" t="s">
        <v>2292</v>
      </c>
      <c r="G521">
        <v>2016</v>
      </c>
      <c r="H521" t="e" cm="1">
        <f t="array" ref="H521">INDEX(professionalization_strategies!G:G,MATCH(professionalization!$A521,professionalization_strategies!$A:$A,0),0)</f>
        <v>#N/A</v>
      </c>
    </row>
    <row r="522" spans="1:8">
      <c r="A522" t="s">
        <v>4949</v>
      </c>
      <c r="B522" t="s">
        <v>2127</v>
      </c>
      <c r="C522" t="s">
        <v>2173</v>
      </c>
      <c r="D522" t="s">
        <v>2366</v>
      </c>
      <c r="E522" t="str" cm="1">
        <f t="array" ref="E522">INDEX(municipalities!B:B, MATCH(D522,municipalities!C:C,0),0)</f>
        <v>GM1926</v>
      </c>
      <c r="G522">
        <v>2018</v>
      </c>
      <c r="H522" cm="1">
        <f t="array" ref="H522">INDEX(professionalization_strategies!G:G,MATCH(professionalization!$A522,professionalization_strategies!$A:$A,0),0)</f>
        <v>2</v>
      </c>
    </row>
    <row r="523" spans="1:8">
      <c r="A523" t="s">
        <v>4951</v>
      </c>
      <c r="B523" t="s">
        <v>2127</v>
      </c>
      <c r="C523" t="s">
        <v>2173</v>
      </c>
      <c r="D523" t="s">
        <v>2311</v>
      </c>
      <c r="E523" t="str" cm="1">
        <f t="array" ref="E523">INDEX(municipalities!B:B, MATCH(D523,municipalities!C:C,0),0)</f>
        <v>GM1842</v>
      </c>
      <c r="G523">
        <v>2018</v>
      </c>
      <c r="H523" t="e" cm="1">
        <f t="array" ref="H523">INDEX(professionalization_strategies!G:G,MATCH(professionalization!$A523,professionalization_strategies!$A:$A,0),0)</f>
        <v>#N/A</v>
      </c>
    </row>
    <row r="524" spans="1:8">
      <c r="A524" t="s">
        <v>4953</v>
      </c>
      <c r="B524" t="s">
        <v>2127</v>
      </c>
      <c r="C524" t="s">
        <v>2173</v>
      </c>
      <c r="D524" t="s">
        <v>2177</v>
      </c>
      <c r="E524" t="str" cm="1">
        <f t="array" ref="E524">INDEX(municipalities!B:B, MATCH(D524,municipalities!C:C,0),0)</f>
        <v>GM0503</v>
      </c>
      <c r="G524">
        <v>2017</v>
      </c>
      <c r="H524" cm="1">
        <f t="array" ref="H524">INDEX(professionalization_strategies!G:G,MATCH(professionalization!$A524,professionalization_strategies!$A:$A,0),0)</f>
        <v>2</v>
      </c>
    </row>
    <row r="525" spans="1:8" ht="15">
      <c r="A525" t="s">
        <v>4955</v>
      </c>
      <c r="B525" t="s">
        <v>2127</v>
      </c>
      <c r="C525" t="s">
        <v>2173</v>
      </c>
      <c r="D525" s="4" t="s">
        <v>5871</v>
      </c>
      <c r="E525" t="str" cm="1">
        <f t="array" ref="E525">INDEX(municipalities!B:B, MATCH(D525,municipalities!C:C,0),0)</f>
        <v>GM0518</v>
      </c>
      <c r="G525">
        <v>2011</v>
      </c>
      <c r="H525" t="e" cm="1">
        <f t="array" ref="H525">INDEX(professionalization_strategies!G:G,MATCH(professionalization!$A525,professionalization_strategies!$A:$A,0),0)</f>
        <v>#N/A</v>
      </c>
    </row>
    <row r="526" spans="1:8" ht="15">
      <c r="A526" t="s">
        <v>4958</v>
      </c>
      <c r="B526" t="s">
        <v>2127</v>
      </c>
      <c r="C526" t="s">
        <v>2173</v>
      </c>
      <c r="D526" s="4" t="s">
        <v>5871</v>
      </c>
      <c r="E526" t="str" cm="1">
        <f t="array" ref="E526">INDEX(municipalities!B:B, MATCH(D526,municipalities!C:C,0),0)</f>
        <v>GM0518</v>
      </c>
      <c r="F526" t="s">
        <v>4957</v>
      </c>
      <c r="G526">
        <v>2023</v>
      </c>
      <c r="H526" t="e" cm="1">
        <f t="array" ref="H526">INDEX(professionalization_strategies!G:G,MATCH(professionalization!$A526,professionalization_strategies!$A:$A,0),0)</f>
        <v>#N/A</v>
      </c>
    </row>
    <row r="527" spans="1:8" ht="15">
      <c r="A527" t="s">
        <v>4960</v>
      </c>
      <c r="B527" t="s">
        <v>2127</v>
      </c>
      <c r="C527" t="s">
        <v>2173</v>
      </c>
      <c r="D527" s="4" t="s">
        <v>5871</v>
      </c>
      <c r="E527" t="str" cm="1">
        <f t="array" ref="E527">INDEX(municipalities!B:B, MATCH(D527,municipalities!C:C,0),0)</f>
        <v>GM0518</v>
      </c>
      <c r="G527">
        <v>2021</v>
      </c>
      <c r="H527" t="e" cm="1">
        <f t="array" ref="H527">INDEX(professionalization_strategies!G:G,MATCH(professionalization!$A527,professionalization_strategies!$A:$A,0),0)</f>
        <v>#N/A</v>
      </c>
    </row>
    <row r="528" spans="1:8" ht="15">
      <c r="A528" t="s">
        <v>4963</v>
      </c>
      <c r="B528" t="s">
        <v>2127</v>
      </c>
      <c r="C528" t="s">
        <v>2173</v>
      </c>
      <c r="D528" s="4" t="s">
        <v>5871</v>
      </c>
      <c r="E528" t="str" cm="1">
        <f t="array" ref="E528">INDEX(municipalities!B:B, MATCH(D528,municipalities!C:C,0),0)</f>
        <v>GM0518</v>
      </c>
      <c r="F528" t="s">
        <v>4962</v>
      </c>
      <c r="G528">
        <v>2013</v>
      </c>
      <c r="H528" cm="1">
        <f t="array" ref="H528">INDEX(professionalization_strategies!G:G,MATCH(professionalization!$A528,professionalization_strategies!$A:$A,0),0)</f>
        <v>2</v>
      </c>
    </row>
    <row r="529" spans="1:8" ht="15">
      <c r="A529" t="s">
        <v>4966</v>
      </c>
      <c r="B529" t="s">
        <v>2127</v>
      </c>
      <c r="C529" t="s">
        <v>2173</v>
      </c>
      <c r="D529" s="4" t="s">
        <v>5871</v>
      </c>
      <c r="E529" t="str" cm="1">
        <f t="array" ref="E529">INDEX(municipalities!B:B, MATCH(D529,municipalities!C:C,0),0)</f>
        <v>GM0518</v>
      </c>
      <c r="F529" t="s">
        <v>4965</v>
      </c>
      <c r="G529">
        <v>2009</v>
      </c>
      <c r="H529" cm="1">
        <f t="array" ref="H529">INDEX(professionalization_strategies!G:G,MATCH(professionalization!$A529,professionalization_strategies!$A:$A,0),0)</f>
        <v>2</v>
      </c>
    </row>
    <row r="530" spans="1:8">
      <c r="A530" t="s">
        <v>4968</v>
      </c>
      <c r="B530" t="s">
        <v>2127</v>
      </c>
      <c r="C530" t="s">
        <v>2173</v>
      </c>
      <c r="D530" t="s">
        <v>2385</v>
      </c>
      <c r="E530" t="str" cm="1">
        <f t="array" ref="E530">INDEX(municipalities!B:B, MATCH(D530,municipalities!C:C,0),0)</f>
        <v>GM0599</v>
      </c>
      <c r="G530">
        <v>2017</v>
      </c>
      <c r="H530" cm="1">
        <f t="array" ref="H530">INDEX(professionalization_strategies!G:G,MATCH(professionalization!$A530,professionalization_strategies!$A:$A,0),0)</f>
        <v>3</v>
      </c>
    </row>
    <row r="531" spans="1:8" ht="15">
      <c r="A531" t="s">
        <v>4970</v>
      </c>
      <c r="B531" t="s">
        <v>2127</v>
      </c>
      <c r="C531" t="s">
        <v>2173</v>
      </c>
      <c r="D531" s="4" t="s">
        <v>5871</v>
      </c>
      <c r="E531" t="str" cm="1">
        <f t="array" ref="E531">INDEX(municipalities!B:B, MATCH(D531,municipalities!C:C,0),0)</f>
        <v>GM0518</v>
      </c>
      <c r="G531">
        <v>2019</v>
      </c>
      <c r="H531" t="e" cm="1">
        <f t="array" ref="H531">INDEX(professionalization_strategies!G:G,MATCH(professionalization!$A531,professionalization_strategies!$A:$A,0),0)</f>
        <v>#N/A</v>
      </c>
    </row>
    <row r="532" spans="1:8" ht="15">
      <c r="A532" t="s">
        <v>4972</v>
      </c>
      <c r="B532" t="s">
        <v>2127</v>
      </c>
      <c r="C532" t="s">
        <v>2173</v>
      </c>
      <c r="D532" s="4" t="s">
        <v>5871</v>
      </c>
      <c r="E532" t="str" cm="1">
        <f t="array" ref="E532">INDEX(municipalities!B:B, MATCH(D532,municipalities!C:C,0),0)</f>
        <v>GM0518</v>
      </c>
      <c r="G532">
        <v>2018</v>
      </c>
      <c r="H532" cm="1">
        <f t="array" ref="H532">INDEX(professionalization_strategies!G:G,MATCH(professionalization!$A532,professionalization_strategies!$A:$A,0),0)</f>
        <v>1</v>
      </c>
    </row>
    <row r="533" spans="1:8" ht="15">
      <c r="A533" t="s">
        <v>4975</v>
      </c>
      <c r="B533" t="s">
        <v>2127</v>
      </c>
      <c r="C533" t="s">
        <v>2173</v>
      </c>
      <c r="D533" s="4" t="s">
        <v>5871</v>
      </c>
      <c r="E533" t="str" cm="1">
        <f t="array" ref="E533">INDEX(municipalities!B:B, MATCH(D533,municipalities!C:C,0),0)</f>
        <v>GM0518</v>
      </c>
      <c r="F533" t="s">
        <v>4974</v>
      </c>
      <c r="G533">
        <v>2015</v>
      </c>
      <c r="H533" cm="1">
        <f t="array" ref="H533">INDEX(professionalization_strategies!G:G,MATCH(professionalization!$A533,professionalization_strategies!$A:$A,0),0)</f>
        <v>1</v>
      </c>
    </row>
    <row r="534" spans="1:8" ht="15">
      <c r="A534" t="s">
        <v>4977</v>
      </c>
      <c r="B534" t="s">
        <v>2127</v>
      </c>
      <c r="C534" t="s">
        <v>2173</v>
      </c>
      <c r="D534" s="4" t="s">
        <v>5871</v>
      </c>
      <c r="E534" t="str" cm="1">
        <f t="array" ref="E534">INDEX(municipalities!B:B, MATCH(D534,municipalities!C:C,0),0)</f>
        <v>GM0518</v>
      </c>
      <c r="G534">
        <v>2014</v>
      </c>
      <c r="H534" cm="1">
        <f t="array" ref="H534">INDEX(professionalization_strategies!G:G,MATCH(professionalization!$A534,professionalization_strategies!$A:$A,0),0)</f>
        <v>1</v>
      </c>
    </row>
    <row r="535" spans="1:8" ht="15">
      <c r="A535" t="s">
        <v>4979</v>
      </c>
      <c r="B535" t="s">
        <v>2127</v>
      </c>
      <c r="C535" t="s">
        <v>2173</v>
      </c>
      <c r="D535" s="4" t="s">
        <v>5871</v>
      </c>
      <c r="E535" t="str" cm="1">
        <f t="array" ref="E535">INDEX(municipalities!B:B, MATCH(D535,municipalities!C:C,0),0)</f>
        <v>GM0518</v>
      </c>
      <c r="G535">
        <v>2021</v>
      </c>
      <c r="H535" cm="1">
        <f t="array" ref="H535">INDEX(professionalization_strategies!G:G,MATCH(professionalization!$A535,professionalization_strategies!$A:$A,0),0)</f>
        <v>1</v>
      </c>
    </row>
    <row r="536" spans="1:8" ht="15">
      <c r="A536" t="s">
        <v>4981</v>
      </c>
      <c r="B536" t="s">
        <v>2127</v>
      </c>
      <c r="C536" t="s">
        <v>2173</v>
      </c>
      <c r="D536" s="4" t="s">
        <v>5871</v>
      </c>
      <c r="E536" t="str" cm="1">
        <f t="array" ref="E536">INDEX(municipalities!B:B, MATCH(D536,municipalities!C:C,0),0)</f>
        <v>GM0518</v>
      </c>
      <c r="G536">
        <v>2018</v>
      </c>
      <c r="H536" cm="1">
        <f t="array" ref="H536">INDEX(professionalization_strategies!G:G,MATCH(professionalization!$A536,professionalization_strategies!$A:$A,0),0)</f>
        <v>2</v>
      </c>
    </row>
    <row r="537" spans="1:8" ht="15">
      <c r="A537" t="s">
        <v>4984</v>
      </c>
      <c r="B537" t="s">
        <v>2127</v>
      </c>
      <c r="C537" t="s">
        <v>2173</v>
      </c>
      <c r="D537" s="4" t="s">
        <v>5871</v>
      </c>
      <c r="E537" t="str" cm="1">
        <f t="array" ref="E537">INDEX(municipalities!B:B, MATCH(D537,municipalities!C:C,0),0)</f>
        <v>GM0518</v>
      </c>
      <c r="F537" t="s">
        <v>4983</v>
      </c>
      <c r="G537">
        <v>2015</v>
      </c>
      <c r="H537" cm="1">
        <f t="array" ref="H537">INDEX(professionalization_strategies!G:G,MATCH(professionalization!$A537,professionalization_strategies!$A:$A,0),0)</f>
        <v>2</v>
      </c>
    </row>
    <row r="538" spans="1:8" ht="15">
      <c r="A538" t="s">
        <v>4986</v>
      </c>
      <c r="B538" t="s">
        <v>2127</v>
      </c>
      <c r="C538" t="s">
        <v>2173</v>
      </c>
      <c r="D538" s="4" t="s">
        <v>5871</v>
      </c>
      <c r="E538" t="str" cm="1">
        <f t="array" ref="E538">INDEX(municipalities!B:B, MATCH(D538,municipalities!C:C,0),0)</f>
        <v>GM0518</v>
      </c>
      <c r="F538" t="s">
        <v>2202</v>
      </c>
      <c r="G538">
        <v>2016</v>
      </c>
      <c r="H538" cm="1">
        <f t="array" ref="H538">INDEX(professionalization_strategies!G:G,MATCH(professionalization!$A538,professionalization_strategies!$A:$A,0),0)</f>
        <v>2</v>
      </c>
    </row>
    <row r="539" spans="1:8">
      <c r="A539" t="s">
        <v>4990</v>
      </c>
      <c r="B539" t="s">
        <v>2127</v>
      </c>
      <c r="C539" t="s">
        <v>2128</v>
      </c>
      <c r="D539" t="s">
        <v>2262</v>
      </c>
      <c r="E539" t="str" cm="1">
        <f t="array" ref="E539">INDEX(municipalities!B:B, MATCH(D539,municipalities!C:C,0),0)</f>
        <v>GM1884</v>
      </c>
      <c r="F539" t="s">
        <v>4989</v>
      </c>
      <c r="G539">
        <v>2020</v>
      </c>
      <c r="H539" cm="1">
        <f t="array" ref="H539">INDEX(professionalization_strategies!G:G,MATCH(professionalization!$A539,professionalization_strategies!$A:$A,0),0)</f>
        <v>2</v>
      </c>
    </row>
    <row r="540" spans="1:8">
      <c r="A540" t="s">
        <v>4992</v>
      </c>
      <c r="B540" t="s">
        <v>2127</v>
      </c>
      <c r="C540" t="s">
        <v>2128</v>
      </c>
      <c r="D540" t="s">
        <v>2339</v>
      </c>
      <c r="E540" t="str" cm="1">
        <f t="array" ref="E540">INDEX(municipalities!B:B, MATCH(D540,municipalities!C:C,0),0)</f>
        <v>GM0569</v>
      </c>
      <c r="F540" t="s">
        <v>2340</v>
      </c>
      <c r="G540">
        <v>2018</v>
      </c>
      <c r="H540" cm="1">
        <f t="array" ref="H540">INDEX(professionalization_strategies!G:G,MATCH(professionalization!$A540,professionalization_strategies!$A:$A,0),0)</f>
        <v>2</v>
      </c>
    </row>
    <row r="541" spans="1:8">
      <c r="A541" t="s">
        <v>4994</v>
      </c>
      <c r="B541" t="s">
        <v>2127</v>
      </c>
      <c r="C541" t="s">
        <v>2128</v>
      </c>
      <c r="D541" t="s">
        <v>2129</v>
      </c>
      <c r="E541" t="str" cm="1">
        <f t="array" ref="E541">INDEX(municipalities!B:B, MATCH(D541,municipalities!C:C,0),0)</f>
        <v>GM0484</v>
      </c>
      <c r="G541">
        <v>2014</v>
      </c>
      <c r="H541" cm="1">
        <f t="array" ref="H541">INDEX(professionalization_strategies!G:G,MATCH(professionalization!$A541,professionalization_strategies!$A:$A,0),0)</f>
        <v>3</v>
      </c>
    </row>
    <row r="542" spans="1:8">
      <c r="A542" t="s">
        <v>4996</v>
      </c>
      <c r="B542" t="s">
        <v>2127</v>
      </c>
      <c r="C542" t="s">
        <v>2128</v>
      </c>
      <c r="D542" t="s">
        <v>2440</v>
      </c>
      <c r="E542" t="str" cm="1">
        <f t="array" ref="E542">INDEX(municipalities!B:B, MATCH(D542,municipalities!C:C,0),0)</f>
        <v>GM0638</v>
      </c>
      <c r="G542">
        <v>2016</v>
      </c>
      <c r="H542" t="e" cm="1">
        <f t="array" ref="H542">INDEX(professionalization_strategies!G:G,MATCH(professionalization!$A542,professionalization_strategies!$A:$A,0),0)</f>
        <v>#N/A</v>
      </c>
    </row>
    <row r="543" spans="1:8">
      <c r="A543" t="s">
        <v>4999</v>
      </c>
      <c r="B543" t="s">
        <v>2127</v>
      </c>
      <c r="C543" t="s">
        <v>2128</v>
      </c>
      <c r="D543" t="s">
        <v>2262</v>
      </c>
      <c r="E543" t="str" cm="1">
        <f t="array" ref="E543">INDEX(municipalities!B:B, MATCH(D543,municipalities!C:C,0),0)</f>
        <v>GM1884</v>
      </c>
      <c r="G543">
        <v>2017</v>
      </c>
      <c r="H543" cm="1">
        <f t="array" ref="H543">INDEX(professionalization_strategies!G:G,MATCH(professionalization!$A543,professionalization_strategies!$A:$A,0),0)</f>
        <v>3</v>
      </c>
    </row>
    <row r="544" spans="1:8">
      <c r="A544" t="s">
        <v>5002</v>
      </c>
      <c r="B544" t="s">
        <v>2127</v>
      </c>
      <c r="C544" t="s">
        <v>2128</v>
      </c>
      <c r="D544" t="s">
        <v>5001</v>
      </c>
      <c r="E544" t="str" cm="1">
        <f t="array" ref="E544">INDEX(municipalities!B:B, MATCH(D544,municipalities!C:C,0),0)</f>
        <v>GM0579</v>
      </c>
      <c r="G544">
        <v>2020</v>
      </c>
      <c r="H544" cm="1">
        <f t="array" ref="H544">INDEX(professionalization_strategies!G:G,MATCH(professionalization!$A544,professionalization_strategies!$A:$A,0),0)</f>
        <v>1</v>
      </c>
    </row>
    <row r="545" spans="1:8">
      <c r="A545" t="s">
        <v>5004</v>
      </c>
      <c r="B545" t="s">
        <v>2127</v>
      </c>
      <c r="C545" t="s">
        <v>2128</v>
      </c>
      <c r="D545" t="s">
        <v>5001</v>
      </c>
      <c r="E545" t="str" cm="1">
        <f t="array" ref="E545">INDEX(municipalities!B:B, MATCH(D545,municipalities!C:C,0),0)</f>
        <v>GM0579</v>
      </c>
      <c r="G545">
        <v>2013</v>
      </c>
      <c r="H545" t="e" cm="1">
        <f t="array" ref="H545">INDEX(professionalization_strategies!G:G,MATCH(professionalization!$A545,professionalization_strategies!$A:$A,0),0)</f>
        <v>#N/A</v>
      </c>
    </row>
    <row r="546" spans="1:8">
      <c r="A546" t="s">
        <v>5006</v>
      </c>
      <c r="B546" t="s">
        <v>2127</v>
      </c>
      <c r="C546" t="s">
        <v>2128</v>
      </c>
      <c r="D546" t="s">
        <v>2294</v>
      </c>
      <c r="E546" t="str" cm="1">
        <f t="array" ref="E546">INDEX(municipalities!B:B, MATCH(D546,municipalities!C:C,0),0)</f>
        <v>GM0546</v>
      </c>
      <c r="G546">
        <v>2020</v>
      </c>
      <c r="H546" t="e" cm="1">
        <f t="array" ref="H546">INDEX(professionalization_strategies!G:G,MATCH(professionalization!$A546,professionalization_strategies!$A:$A,0),0)</f>
        <v>#N/A</v>
      </c>
    </row>
    <row r="547" spans="1:8">
      <c r="A547" t="s">
        <v>5009</v>
      </c>
      <c r="B547" t="s">
        <v>2127</v>
      </c>
      <c r="C547" t="s">
        <v>2128</v>
      </c>
      <c r="D547" t="s">
        <v>2294</v>
      </c>
      <c r="E547" t="str" cm="1">
        <f t="array" ref="E547">INDEX(municipalities!B:B, MATCH(D547,municipalities!C:C,0),0)</f>
        <v>GM0546</v>
      </c>
      <c r="F547" t="s">
        <v>5008</v>
      </c>
      <c r="G547">
        <v>2018</v>
      </c>
      <c r="H547" cm="1">
        <f t="array" ref="H547">INDEX(professionalization_strategies!G:G,MATCH(professionalization!$A547,professionalization_strategies!$A:$A,0),0)</f>
        <v>1</v>
      </c>
    </row>
    <row r="548" spans="1:8">
      <c r="A548" t="s">
        <v>5011</v>
      </c>
      <c r="B548" t="s">
        <v>2127</v>
      </c>
      <c r="C548" t="s">
        <v>2128</v>
      </c>
      <c r="D548" t="s">
        <v>2294</v>
      </c>
      <c r="E548" t="str" cm="1">
        <f t="array" ref="E548">INDEX(municipalities!B:B, MATCH(D548,municipalities!C:C,0),0)</f>
        <v>GM0546</v>
      </c>
      <c r="G548">
        <v>2022</v>
      </c>
      <c r="H548" t="e" cm="1">
        <f t="array" ref="H548">INDEX(professionalization_strategies!G:G,MATCH(professionalization!$A548,professionalization_strategies!$A:$A,0),0)</f>
        <v>#N/A</v>
      </c>
    </row>
    <row r="549" spans="1:8">
      <c r="A549" t="s">
        <v>5013</v>
      </c>
      <c r="B549" t="s">
        <v>2127</v>
      </c>
      <c r="C549" t="s">
        <v>2128</v>
      </c>
      <c r="D549" t="s">
        <v>2294</v>
      </c>
      <c r="E549" t="str" cm="1">
        <f t="array" ref="E549">INDEX(municipalities!B:B, MATCH(D549,municipalities!C:C,0),0)</f>
        <v>GM0546</v>
      </c>
      <c r="G549">
        <v>2013</v>
      </c>
      <c r="H549" t="e" cm="1">
        <f t="array" ref="H549">INDEX(professionalization_strategies!G:G,MATCH(professionalization!$A549,professionalization_strategies!$A:$A,0),0)</f>
        <v>#N/A</v>
      </c>
    </row>
    <row r="550" spans="1:8">
      <c r="A550" t="s">
        <v>5015</v>
      </c>
      <c r="B550" t="s">
        <v>2127</v>
      </c>
      <c r="C550" t="s">
        <v>2173</v>
      </c>
      <c r="D550" t="s">
        <v>2306</v>
      </c>
      <c r="E550" t="str" cm="1">
        <f t="array" ref="E550">INDEX(municipalities!B:B, MATCH(D550,municipalities!C:C,0),0)</f>
        <v>GM1916</v>
      </c>
      <c r="G550">
        <v>2020</v>
      </c>
      <c r="H550" cm="1">
        <f t="array" ref="H550">INDEX(professionalization_strategies!G:G,MATCH(professionalization!$A550,professionalization_strategies!$A:$A,0),0)</f>
        <v>2</v>
      </c>
    </row>
    <row r="551" spans="1:8">
      <c r="A551" t="s">
        <v>5017</v>
      </c>
      <c r="B551" t="s">
        <v>2127</v>
      </c>
      <c r="C551" t="s">
        <v>2140</v>
      </c>
      <c r="D551" t="s">
        <v>2306</v>
      </c>
      <c r="E551" t="str" cm="1">
        <f t="array" ref="E551">INDEX(municipalities!B:B, MATCH(D551,municipalities!C:C,0),0)</f>
        <v>GM1916</v>
      </c>
      <c r="G551">
        <v>1991</v>
      </c>
      <c r="H551" cm="1">
        <f t="array" ref="H551">INDEX(professionalization_strategies!G:G,MATCH(professionalization!$A551,professionalization_strategies!$A:$A,0),0)</f>
        <v>2</v>
      </c>
    </row>
    <row r="552" spans="1:8">
      <c r="A552" t="s">
        <v>5019</v>
      </c>
      <c r="B552" t="s">
        <v>2127</v>
      </c>
      <c r="C552" t="s">
        <v>2173</v>
      </c>
      <c r="D552" t="s">
        <v>2430</v>
      </c>
      <c r="E552" t="str" cm="1">
        <f t="array" ref="E552">INDEX(municipalities!B:B, MATCH(D552,municipalities!C:C,0),0)</f>
        <v>GM0629</v>
      </c>
      <c r="G552">
        <v>2020</v>
      </c>
      <c r="H552" cm="1">
        <f t="array" ref="H552">INDEX(professionalization_strategies!G:G,MATCH(professionalization!$A552,professionalization_strategies!$A:$A,0),0)</f>
        <v>1</v>
      </c>
    </row>
    <row r="553" spans="1:8">
      <c r="A553" t="s">
        <v>5022</v>
      </c>
      <c r="B553" t="s">
        <v>2127</v>
      </c>
      <c r="C553" t="s">
        <v>2128</v>
      </c>
      <c r="D553" t="s">
        <v>2270</v>
      </c>
      <c r="E553" t="str" cm="1">
        <f t="array" ref="E553">INDEX(municipalities!B:B, MATCH(D553,municipalities!C:C,0),0)</f>
        <v>GM0537</v>
      </c>
      <c r="F553" t="s">
        <v>5021</v>
      </c>
      <c r="G553">
        <v>2020</v>
      </c>
      <c r="H553" cm="1">
        <f t="array" ref="H553">INDEX(professionalization_strategies!G:G,MATCH(professionalization!$A553,professionalization_strategies!$A:$A,0),0)</f>
        <v>2</v>
      </c>
    </row>
    <row r="554" spans="1:8">
      <c r="A554" t="s">
        <v>5024</v>
      </c>
      <c r="B554" t="s">
        <v>2127</v>
      </c>
      <c r="C554" t="s">
        <v>2128</v>
      </c>
      <c r="D554" t="s">
        <v>2253</v>
      </c>
      <c r="E554" t="str" cm="1">
        <f t="array" ref="E554">INDEX(municipalities!B:B, MATCH(D554,municipalities!C:C,0),0)</f>
        <v>GM0534</v>
      </c>
      <c r="G554">
        <v>2021</v>
      </c>
      <c r="H554" cm="1">
        <f t="array" ref="H554">INDEX(professionalization_strategies!G:G,MATCH(professionalization!$A554,professionalization_strategies!$A:$A,0),0)</f>
        <v>2</v>
      </c>
    </row>
    <row r="555" spans="1:8">
      <c r="A555" t="s">
        <v>5026</v>
      </c>
      <c r="B555" t="s">
        <v>2127</v>
      </c>
      <c r="C555" t="s">
        <v>2128</v>
      </c>
      <c r="D555" t="s">
        <v>2418</v>
      </c>
      <c r="E555" t="str" cm="1">
        <f t="array" ref="E555">INDEX(municipalities!B:B, MATCH(D555,municipalities!C:C,0),0)</f>
        <v>GM1525</v>
      </c>
      <c r="F555" t="s">
        <v>2419</v>
      </c>
      <c r="G555">
        <v>2018</v>
      </c>
      <c r="H555" cm="1">
        <f t="array" ref="H555">INDEX(professionalization_strategies!G:G,MATCH(professionalization!$A555,professionalization_strategies!$A:$A,0),0)</f>
        <v>1</v>
      </c>
    </row>
    <row r="556" spans="1:8">
      <c r="A556" t="s">
        <v>5028</v>
      </c>
      <c r="B556" t="s">
        <v>2127</v>
      </c>
      <c r="C556" t="s">
        <v>2128</v>
      </c>
      <c r="D556" t="s">
        <v>2418</v>
      </c>
      <c r="E556" t="str" cm="1">
        <f t="array" ref="E556">INDEX(municipalities!B:B, MATCH(D556,municipalities!C:C,0),0)</f>
        <v>GM1525</v>
      </c>
      <c r="F556" t="s">
        <v>2419</v>
      </c>
      <c r="G556">
        <v>2020</v>
      </c>
      <c r="H556" cm="1">
        <f t="array" ref="H556">INDEX(professionalization_strategies!G:G,MATCH(professionalization!$A556,professionalization_strategies!$A:$A,0),0)</f>
        <v>2</v>
      </c>
    </row>
    <row r="557" spans="1:8">
      <c r="A557" t="s">
        <v>5031</v>
      </c>
      <c r="B557" t="s">
        <v>2127</v>
      </c>
      <c r="C557" t="s">
        <v>2128</v>
      </c>
      <c r="D557" t="s">
        <v>5030</v>
      </c>
      <c r="E557" t="str" cm="1">
        <f t="array" ref="E557">INDEX(municipalities!B:B, MATCH(D557,municipalities!C:C,0),0)</f>
        <v>GM0553</v>
      </c>
      <c r="G557">
        <v>2022</v>
      </c>
      <c r="H557" t="e" cm="1">
        <f t="array" ref="H557">INDEX(professionalization_strategies!G:G,MATCH(professionalization!$A557,professionalization_strategies!$A:$A,0),0)</f>
        <v>#N/A</v>
      </c>
    </row>
    <row r="558" spans="1:8">
      <c r="A558" t="s">
        <v>5033</v>
      </c>
      <c r="B558" t="s">
        <v>2127</v>
      </c>
      <c r="C558" t="s">
        <v>2173</v>
      </c>
      <c r="D558" t="s">
        <v>2385</v>
      </c>
      <c r="E558" t="str" cm="1">
        <f t="array" ref="E558">INDEX(municipalities!B:B, MATCH(D558,municipalities!C:C,0),0)</f>
        <v>GM0599</v>
      </c>
      <c r="F558" t="s">
        <v>2786</v>
      </c>
      <c r="G558">
        <v>2019</v>
      </c>
      <c r="H558" t="e" cm="1">
        <f t="array" ref="H558">INDEX(professionalization_strategies!G:G,MATCH(professionalization!$A558,professionalization_strategies!$A:$A,0),0)</f>
        <v>#N/A</v>
      </c>
    </row>
    <row r="559" spans="1:8">
      <c r="A559" t="s">
        <v>5036</v>
      </c>
      <c r="B559" t="s">
        <v>2127</v>
      </c>
      <c r="C559" t="s">
        <v>2173</v>
      </c>
      <c r="D559" t="s">
        <v>5035</v>
      </c>
      <c r="E559" t="str" cm="1">
        <f t="array" ref="E559">INDEX(municipalities!B:B, MATCH(D559,municipalities!C:C,0),0)</f>
        <v>GM0556</v>
      </c>
      <c r="G559">
        <v>2019</v>
      </c>
      <c r="H559" cm="1">
        <f t="array" ref="H559">INDEX(professionalization_strategies!G:G,MATCH(professionalization!$A559,professionalization_strategies!$A:$A,0),0)</f>
        <v>1</v>
      </c>
    </row>
    <row r="560" spans="1:8">
      <c r="A560" t="s">
        <v>5039</v>
      </c>
      <c r="B560" t="s">
        <v>2127</v>
      </c>
      <c r="C560" t="s">
        <v>2238</v>
      </c>
      <c r="D560" t="s">
        <v>2319</v>
      </c>
      <c r="E560" t="str" cm="1">
        <f t="array" ref="E560">INDEX(municipalities!B:B, MATCH(D560,municipalities!C:C,0),0)</f>
        <v>GM1978</v>
      </c>
      <c r="F560" t="s">
        <v>5038</v>
      </c>
      <c r="G560">
        <v>2017</v>
      </c>
      <c r="H560" cm="1">
        <f t="array" ref="H560">INDEX(professionalization_strategies!G:G,MATCH(professionalization!$A560,professionalization_strategies!$A:$A,0),0)</f>
        <v>1</v>
      </c>
    </row>
    <row r="561" spans="1:8">
      <c r="A561" t="s">
        <v>5041</v>
      </c>
      <c r="B561" t="s">
        <v>2127</v>
      </c>
      <c r="C561" t="s">
        <v>2128</v>
      </c>
      <c r="D561" t="s">
        <v>2426</v>
      </c>
      <c r="E561" t="str" cm="1">
        <f t="array" ref="E561">INDEX(municipalities!B:B, MATCH(D561,municipalities!C:C,0),0)</f>
        <v>GM0626</v>
      </c>
      <c r="G561">
        <v>2024</v>
      </c>
      <c r="H561" t="e" cm="1">
        <f t="array" ref="H561">INDEX(professionalization_strategies!G:G,MATCH(professionalization!$A561,professionalization_strategies!$A:$A,0),0)</f>
        <v>#N/A</v>
      </c>
    </row>
    <row r="562" spans="1:8">
      <c r="A562" t="s">
        <v>5044</v>
      </c>
      <c r="B562" t="s">
        <v>23</v>
      </c>
      <c r="C562" t="s">
        <v>23</v>
      </c>
      <c r="D562" t="s">
        <v>83</v>
      </c>
      <c r="E562" t="str" cm="1">
        <f t="array" ref="E562">INDEX(municipalities!B:B, MATCH(D562,municipalities!C:C,0),0)</f>
        <v>GM1699</v>
      </c>
      <c r="F562" t="s">
        <v>5043</v>
      </c>
      <c r="G562">
        <v>2015</v>
      </c>
      <c r="H562" cm="1">
        <f t="array" ref="H562">INDEX(professionalization_strategies!G:G,MATCH(professionalization!$A562,professionalization_strategies!$A:$A,0),0)</f>
        <v>2</v>
      </c>
    </row>
    <row r="563" spans="1:8">
      <c r="A563" t="s">
        <v>5049</v>
      </c>
      <c r="B563" t="s">
        <v>126</v>
      </c>
      <c r="C563" t="s">
        <v>126</v>
      </c>
      <c r="D563" t="s">
        <v>249</v>
      </c>
      <c r="E563" t="str" cm="1">
        <f t="array" ref="E563">INDEX(municipalities!B:B, MATCH(D563,municipalities!C:C,0),0)</f>
        <v>GM1900</v>
      </c>
      <c r="F563" t="s">
        <v>5048</v>
      </c>
      <c r="G563">
        <v>2015</v>
      </c>
      <c r="H563" t="e" cm="1">
        <f t="array" ref="H563">INDEX(professionalization_strategies!G:G,MATCH(professionalization!$A563,professionalization_strategies!$A:$A,0),0)</f>
        <v>#N/A</v>
      </c>
    </row>
    <row r="564" spans="1:8">
      <c r="A564" t="s">
        <v>5052</v>
      </c>
      <c r="B564" t="s">
        <v>126</v>
      </c>
      <c r="C564" t="s">
        <v>126</v>
      </c>
      <c r="D564" t="s">
        <v>304</v>
      </c>
      <c r="E564" t="str" cm="1">
        <f t="array" ref="E564">INDEX(municipalities!B:B, MATCH(D564,municipalities!C:C,0),0)</f>
        <v>GM1949</v>
      </c>
      <c r="F564" t="s">
        <v>5051</v>
      </c>
      <c r="G564">
        <v>2016</v>
      </c>
      <c r="H564" cm="1">
        <f t="array" ref="H564">INDEX(professionalization_strategies!G:G,MATCH(professionalization!$A564,professionalization_strategies!$A:$A,0),0)</f>
        <v>2</v>
      </c>
    </row>
    <row r="565" spans="1:8">
      <c r="A565" t="s">
        <v>5054</v>
      </c>
      <c r="B565" t="s">
        <v>753</v>
      </c>
      <c r="C565" t="s">
        <v>753</v>
      </c>
      <c r="D565" t="s">
        <v>753</v>
      </c>
      <c r="E565" t="str" cm="1">
        <f t="array" ref="E565">INDEX(municipalities!B:B, MATCH(D565,municipalities!C:C,0),0)</f>
        <v>GM0014</v>
      </c>
      <c r="F565" t="s">
        <v>2911</v>
      </c>
      <c r="G565">
        <v>2020</v>
      </c>
      <c r="H565" cm="1">
        <f t="array" ref="H565">INDEX(professionalization_strategies!G:G,MATCH(professionalization!$A565,professionalization_strategies!$A:$A,0),0)</f>
        <v>0</v>
      </c>
    </row>
    <row r="566" spans="1:8">
      <c r="A566" t="s">
        <v>5057</v>
      </c>
      <c r="B566" t="s">
        <v>753</v>
      </c>
      <c r="C566" t="s">
        <v>753</v>
      </c>
      <c r="D566" t="s">
        <v>816</v>
      </c>
      <c r="E566" t="str" cm="1">
        <f t="array" ref="E566">INDEX(municipalities!B:B, MATCH(D566,municipalities!C:C,0),0)</f>
        <v>GM1966</v>
      </c>
      <c r="F566" t="s">
        <v>5056</v>
      </c>
      <c r="G566">
        <v>2016</v>
      </c>
      <c r="H566" cm="1">
        <f t="array" ref="H566">INDEX(professionalization_strategies!G:G,MATCH(professionalization!$A566,professionalization_strategies!$A:$A,0),0)</f>
        <v>2</v>
      </c>
    </row>
    <row r="567" spans="1:8">
      <c r="A567" t="s">
        <v>5061</v>
      </c>
      <c r="B567" t="s">
        <v>753</v>
      </c>
      <c r="C567" t="s">
        <v>753</v>
      </c>
      <c r="D567" t="s">
        <v>816</v>
      </c>
      <c r="E567" t="str" cm="1">
        <f t="array" ref="E567">INDEX(municipalities!B:B, MATCH(D567,municipalities!C:C,0),0)</f>
        <v>GM1966</v>
      </c>
      <c r="F567" t="s">
        <v>5060</v>
      </c>
      <c r="G567">
        <v>2015</v>
      </c>
      <c r="H567" t="e" cm="1">
        <f t="array" ref="H567">INDEX(professionalization_strategies!G:G,MATCH(professionalization!$A567,professionalization_strategies!$A:$A,0),0)</f>
        <v>#N/A</v>
      </c>
    </row>
    <row r="568" spans="1:8">
      <c r="A568" t="s">
        <v>5064</v>
      </c>
      <c r="B568" t="s">
        <v>753</v>
      </c>
      <c r="C568" t="s">
        <v>753</v>
      </c>
      <c r="D568" t="s">
        <v>816</v>
      </c>
      <c r="E568" t="str" cm="1">
        <f t="array" ref="E568">INDEX(municipalities!B:B, MATCH(D568,municipalities!C:C,0),0)</f>
        <v>GM1966</v>
      </c>
      <c r="F568" t="s">
        <v>5063</v>
      </c>
      <c r="G568">
        <v>2014</v>
      </c>
      <c r="H568" cm="1">
        <f t="array" ref="H568">INDEX(professionalization_strategies!G:G,MATCH(professionalization!$A568,professionalization_strategies!$A:$A,0),0)</f>
        <v>2</v>
      </c>
    </row>
    <row r="569" spans="1:8">
      <c r="A569" t="s">
        <v>5066</v>
      </c>
      <c r="B569" t="s">
        <v>753</v>
      </c>
      <c r="C569" t="s">
        <v>753</v>
      </c>
      <c r="D569" t="s">
        <v>4254</v>
      </c>
      <c r="E569" t="str" cm="1">
        <f t="array" ref="E569">INDEX(municipalities!B:B, MATCH(D569,municipalities!C:C,0),0)</f>
        <v>GM0047</v>
      </c>
      <c r="G569">
        <v>2012</v>
      </c>
      <c r="H569" t="e" cm="1">
        <f t="array" ref="H569">INDEX(professionalization_strategies!G:G,MATCH(professionalization!$A569,professionalization_strategies!$A:$A,0),0)</f>
        <v>#N/A</v>
      </c>
    </row>
    <row r="570" spans="1:8">
      <c r="A570" t="s">
        <v>5069</v>
      </c>
      <c r="B570" t="s">
        <v>753</v>
      </c>
      <c r="C570" t="s">
        <v>753</v>
      </c>
      <c r="D570" t="s">
        <v>889</v>
      </c>
      <c r="E570" t="str" cm="1">
        <f t="array" ref="E570">INDEX(municipalities!B:B, MATCH(D570,municipalities!C:C,0),0)</f>
        <v>GM1969</v>
      </c>
      <c r="F570" t="s">
        <v>5068</v>
      </c>
      <c r="G570">
        <v>2018</v>
      </c>
      <c r="H570" cm="1">
        <f t="array" ref="H570">INDEX(professionalization_strategies!G:G,MATCH(professionalization!$A570,professionalization_strategies!$A:$A,0),0)</f>
        <v>1</v>
      </c>
    </row>
    <row r="571" spans="1:8">
      <c r="A571" t="s">
        <v>5071</v>
      </c>
      <c r="B571" t="s">
        <v>922</v>
      </c>
      <c r="C571" t="s">
        <v>927</v>
      </c>
      <c r="D571" t="s">
        <v>993</v>
      </c>
      <c r="E571" t="str" cm="1">
        <f t="array" ref="E571">INDEX(municipalities!B:B, MATCH(D571,municipalities!C:C,0),0)</f>
        <v>GM0984</v>
      </c>
      <c r="G571">
        <v>2018</v>
      </c>
      <c r="H571" cm="1">
        <f t="array" ref="H571">INDEX(professionalization_strategies!G:G,MATCH(professionalization!$A571,professionalization_strategies!$A:$A,0),0)</f>
        <v>1</v>
      </c>
    </row>
    <row r="572" spans="1:8">
      <c r="A572" t="s">
        <v>5073</v>
      </c>
      <c r="B572" t="s">
        <v>1006</v>
      </c>
      <c r="C572" t="s">
        <v>1017</v>
      </c>
      <c r="D572" t="s">
        <v>1195</v>
      </c>
      <c r="E572" t="str" cm="1">
        <f t="array" ref="E572">INDEX(municipalities!B:B, MATCH(D572,municipalities!C:C,0),0)</f>
        <v>GM0823</v>
      </c>
      <c r="G572">
        <v>2012</v>
      </c>
      <c r="H572" cm="1">
        <f t="array" ref="H572">INDEX(professionalization_strategies!G:G,MATCH(professionalization!$A572,professionalization_strategies!$A:$A,0),0)</f>
        <v>1</v>
      </c>
    </row>
    <row r="573" spans="1:8">
      <c r="A573" t="s">
        <v>5075</v>
      </c>
      <c r="B573" t="s">
        <v>1281</v>
      </c>
      <c r="C573" t="s">
        <v>1282</v>
      </c>
      <c r="D573" t="s">
        <v>1313</v>
      </c>
      <c r="E573" t="str" cm="1">
        <f t="array" ref="E573">INDEX(municipalities!B:B, MATCH(D573,municipalities!C:C,0),0)</f>
        <v>GM0363</v>
      </c>
      <c r="G573">
        <v>2010</v>
      </c>
      <c r="H573" t="e" cm="1">
        <f t="array" ref="H573">INDEX(professionalization_strategies!G:G,MATCH(professionalization!$A573,professionalization_strategies!$A:$A,0),0)</f>
        <v>#N/A</v>
      </c>
    </row>
    <row r="574" spans="1:8">
      <c r="A574" t="s">
        <v>5078</v>
      </c>
      <c r="B574" t="s">
        <v>1676</v>
      </c>
      <c r="C574" t="s">
        <v>1684</v>
      </c>
      <c r="D574" t="s">
        <v>1786</v>
      </c>
      <c r="E574" t="str" cm="1">
        <f t="array" ref="E574">INDEX(municipalities!B:B, MATCH(D574,municipalities!C:C,0),0)</f>
        <v>GM1773</v>
      </c>
      <c r="F574" t="s">
        <v>5077</v>
      </c>
      <c r="G574">
        <v>2020</v>
      </c>
      <c r="H574" cm="1">
        <f t="array" ref="H574">INDEX(professionalization_strategies!G:G,MATCH(professionalization!$A574,professionalization_strategies!$A:$A,0),0)</f>
        <v>1</v>
      </c>
    </row>
    <row r="575" spans="1:8">
      <c r="A575" t="s">
        <v>5081</v>
      </c>
      <c r="B575" t="s">
        <v>1676</v>
      </c>
      <c r="C575" t="s">
        <v>1684</v>
      </c>
      <c r="D575" t="s">
        <v>1786</v>
      </c>
      <c r="E575" t="str" cm="1">
        <f t="array" ref="E575">INDEX(municipalities!B:B, MATCH(D575,municipalities!C:C,0),0)</f>
        <v>GM1773</v>
      </c>
      <c r="F575" t="s">
        <v>5080</v>
      </c>
      <c r="G575">
        <v>2019</v>
      </c>
      <c r="H575" cm="1">
        <f t="array" ref="H575">INDEX(professionalization_strategies!G:G,MATCH(professionalization!$A575,professionalization_strategies!$A:$A,0),0)</f>
        <v>0</v>
      </c>
    </row>
    <row r="576" spans="1:8">
      <c r="A576" t="s">
        <v>5084</v>
      </c>
      <c r="B576" t="s">
        <v>1676</v>
      </c>
      <c r="C576" t="s">
        <v>1684</v>
      </c>
      <c r="D576" t="s">
        <v>1795</v>
      </c>
      <c r="E576" t="str" cm="1">
        <f t="array" ref="E576">INDEX(municipalities!B:B, MATCH(D576,municipalities!C:C,0),0)</f>
        <v>GM0177</v>
      </c>
      <c r="F576" t="s">
        <v>5083</v>
      </c>
      <c r="G576">
        <v>2020</v>
      </c>
      <c r="H576" cm="1">
        <f t="array" ref="H576">INDEX(professionalization_strategies!G:G,MATCH(professionalization!$A576,professionalization_strategies!$A:$A,0),0)</f>
        <v>1</v>
      </c>
    </row>
    <row r="577" spans="1:8">
      <c r="A577" t="s">
        <v>5086</v>
      </c>
      <c r="B577" t="s">
        <v>1862</v>
      </c>
      <c r="C577" t="s">
        <v>1879</v>
      </c>
      <c r="D577" t="s">
        <v>1908</v>
      </c>
      <c r="E577" t="str" cm="1">
        <f t="array" ref="E577">INDEX(municipalities!B:B, MATCH(D577,municipalities!C:C,0),0)</f>
        <v>GM0321</v>
      </c>
      <c r="G577">
        <v>2016</v>
      </c>
      <c r="H577" cm="1">
        <f t="array" ref="H577">INDEX(professionalization_strategies!G:G,MATCH(professionalization!$A577,professionalization_strategies!$A:$A,0),0)</f>
        <v>1</v>
      </c>
    </row>
    <row r="578" spans="1:8">
      <c r="A578" t="s">
        <v>5088</v>
      </c>
      <c r="B578" t="s">
        <v>2023</v>
      </c>
      <c r="C578" t="s">
        <v>2023</v>
      </c>
      <c r="D578" t="s">
        <v>2081</v>
      </c>
      <c r="E578" t="str" cm="1">
        <f t="array" ref="E578">INDEX(municipalities!B:B, MATCH(D578,municipalities!C:C,0),0)</f>
        <v>GM1714</v>
      </c>
      <c r="F578" t="s">
        <v>2084</v>
      </c>
      <c r="G578">
        <v>2013</v>
      </c>
      <c r="H578" cm="1">
        <f t="array" ref="H578">INDEX(professionalization_strategies!G:G,MATCH(professionalization!$A578,professionalization_strategies!$A:$A,0),0)</f>
        <v>1</v>
      </c>
    </row>
    <row r="579" spans="1:8">
      <c r="A579" t="s">
        <v>5090</v>
      </c>
      <c r="B579" t="s">
        <v>2127</v>
      </c>
      <c r="C579" t="s">
        <v>2173</v>
      </c>
      <c r="D579" t="s">
        <v>2177</v>
      </c>
      <c r="E579" t="str" cm="1">
        <f t="array" ref="E579">INDEX(municipalities!B:B, MATCH(D579,municipalities!C:C,0),0)</f>
        <v>GM0503</v>
      </c>
      <c r="G579">
        <v>2017</v>
      </c>
      <c r="H579" cm="1">
        <f t="array" ref="H579">INDEX(professionalization_strategies!G:G,MATCH(professionalization!$A579,professionalization_strategies!$A:$A,0),0)</f>
        <v>2</v>
      </c>
    </row>
    <row r="580" spans="1:8">
      <c r="A580" t="s">
        <v>5093</v>
      </c>
      <c r="B580" t="s">
        <v>2127</v>
      </c>
      <c r="C580" t="s">
        <v>2173</v>
      </c>
      <c r="D580" t="s">
        <v>2433</v>
      </c>
      <c r="E580" t="str" cm="1">
        <f t="array" ref="E580">INDEX(municipalities!B:B, MATCH(D580,municipalities!C:C,0),0)</f>
        <v>GM1783</v>
      </c>
      <c r="F580" t="s">
        <v>5092</v>
      </c>
      <c r="G580">
        <v>2019</v>
      </c>
      <c r="H580" cm="1">
        <f t="array" ref="H580">INDEX(professionalization_strategies!G:G,MATCH(professionalization!$A580,professionalization_strategies!$A:$A,0),0)</f>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75" defaultRowHeight="25.5"/>
  <cols>
    <col min="1" max="1" width="80.125" style="13" customWidth="1"/>
    <col min="2" max="7" width="21.875" style="13" customWidth="1"/>
    <col min="8" max="8" width="21.875" style="15" customWidth="1"/>
    <col min="9" max="11" width="21.875" style="14" customWidth="1"/>
    <col min="12" max="12" width="21.875" style="15" customWidth="1"/>
    <col min="13" max="17" width="21.875" style="13" customWidth="1"/>
    <col min="18" max="18" width="21.875" style="15" customWidth="1"/>
    <col min="19" max="56" width="21.875" style="13" customWidth="1"/>
    <col min="57" max="57" width="21.875" style="15" customWidth="1"/>
    <col min="58" max="61" width="21.875" style="13" customWidth="1"/>
    <col min="62" max="63" width="21.875" style="15" customWidth="1"/>
    <col min="64" max="64" width="21.875" style="13" customWidth="1"/>
    <col min="65" max="65" width="21.875" style="15" customWidth="1"/>
    <col min="66" max="69" width="21.875" style="13" customWidth="1"/>
    <col min="70" max="70" width="21.875" style="15" customWidth="1"/>
    <col min="71" max="100" width="21.875" style="13" customWidth="1"/>
    <col min="101" max="101" width="21.875" style="15" customWidth="1"/>
    <col min="102" max="120" width="21.875" style="13" customWidth="1"/>
    <col min="121" max="121" width="21.875" style="15" customWidth="1"/>
    <col min="122" max="16384" width="123.75" style="13"/>
  </cols>
  <sheetData>
    <row r="1" spans="1:121" s="7" customFormat="1" ht="34.15" customHeight="1">
      <c r="A1" s="7" t="s">
        <v>6404</v>
      </c>
      <c r="B1" s="7" t="s">
        <v>6405</v>
      </c>
      <c r="C1" s="7" t="s">
        <v>6406</v>
      </c>
      <c r="D1" s="7" t="s">
        <v>6407</v>
      </c>
      <c r="E1" s="7" t="s">
        <v>6408</v>
      </c>
      <c r="F1" s="7" t="s">
        <v>6409</v>
      </c>
      <c r="G1" s="7" t="s">
        <v>6410</v>
      </c>
      <c r="H1" s="7" t="s">
        <v>6411</v>
      </c>
      <c r="I1" s="8" t="s">
        <v>6412</v>
      </c>
      <c r="J1" s="8" t="s">
        <v>6413</v>
      </c>
      <c r="K1" s="8" t="s">
        <v>6414</v>
      </c>
      <c r="L1" s="7" t="s">
        <v>6415</v>
      </c>
      <c r="M1" s="7" t="s">
        <v>6416</v>
      </c>
      <c r="N1" s="7" t="s">
        <v>6417</v>
      </c>
      <c r="O1" s="7" t="s">
        <v>6418</v>
      </c>
      <c r="P1" s="7" t="s">
        <v>6419</v>
      </c>
      <c r="Q1" s="7" t="s">
        <v>6420</v>
      </c>
      <c r="R1" s="7" t="s">
        <v>6421</v>
      </c>
      <c r="S1" s="7" t="s">
        <v>6422</v>
      </c>
      <c r="T1" s="7" t="s">
        <v>6423</v>
      </c>
      <c r="U1" s="7" t="s">
        <v>6424</v>
      </c>
      <c r="V1" s="7" t="s">
        <v>6425</v>
      </c>
      <c r="W1" s="7" t="s">
        <v>6426</v>
      </c>
      <c r="X1" s="7" t="s">
        <v>6427</v>
      </c>
      <c r="Y1" s="7" t="s">
        <v>6428</v>
      </c>
      <c r="Z1" s="7" t="s">
        <v>6429</v>
      </c>
      <c r="AA1" s="7" t="s">
        <v>6430</v>
      </c>
      <c r="AB1" s="9" t="s">
        <v>6431</v>
      </c>
      <c r="AC1" s="9" t="s">
        <v>6432</v>
      </c>
      <c r="AD1" s="9" t="s">
        <v>6433</v>
      </c>
      <c r="AE1" s="9" t="s">
        <v>6434</v>
      </c>
      <c r="AF1" s="9" t="s">
        <v>6435</v>
      </c>
      <c r="AG1" s="7" t="s">
        <v>6436</v>
      </c>
      <c r="AH1" s="7" t="s">
        <v>6437</v>
      </c>
      <c r="AI1" s="7" t="s">
        <v>6438</v>
      </c>
      <c r="AJ1" s="7" t="s">
        <v>6439</v>
      </c>
      <c r="AK1" s="7" t="s">
        <v>6440</v>
      </c>
      <c r="AL1" s="7" t="s">
        <v>6441</v>
      </c>
      <c r="AM1" s="7" t="s">
        <v>6442</v>
      </c>
      <c r="AN1" s="7" t="s">
        <v>6443</v>
      </c>
      <c r="AO1" s="7" t="s">
        <v>6444</v>
      </c>
      <c r="AP1" s="7" t="s">
        <v>6445</v>
      </c>
      <c r="AQ1" s="7" t="s">
        <v>6446</v>
      </c>
      <c r="AR1" s="7" t="s">
        <v>6447</v>
      </c>
      <c r="AS1" s="7" t="s">
        <v>6448</v>
      </c>
      <c r="AT1" s="7" t="s">
        <v>6449</v>
      </c>
      <c r="AU1" s="7" t="s">
        <v>6450</v>
      </c>
      <c r="AV1" s="7" t="s">
        <v>6451</v>
      </c>
      <c r="AW1" s="7" t="s">
        <v>6452</v>
      </c>
      <c r="AX1" s="7" t="s">
        <v>6453</v>
      </c>
      <c r="AY1" s="7" t="s">
        <v>6454</v>
      </c>
      <c r="AZ1" s="7" t="s">
        <v>6455</v>
      </c>
      <c r="BA1" s="7" t="s">
        <v>6456</v>
      </c>
      <c r="BB1" s="7" t="s">
        <v>6457</v>
      </c>
      <c r="BC1" s="7" t="s">
        <v>6458</v>
      </c>
      <c r="BD1" s="7" t="s">
        <v>6459</v>
      </c>
      <c r="BE1" s="7" t="s">
        <v>6460</v>
      </c>
      <c r="BF1" s="7" t="s">
        <v>6461</v>
      </c>
      <c r="BG1" s="7" t="s">
        <v>6462</v>
      </c>
      <c r="BH1" s="7" t="s">
        <v>6463</v>
      </c>
      <c r="BI1" s="7" t="s">
        <v>6464</v>
      </c>
      <c r="BJ1" s="7" t="s">
        <v>6465</v>
      </c>
      <c r="BK1" s="7" t="s">
        <v>6466</v>
      </c>
      <c r="BL1" s="7" t="s">
        <v>6467</v>
      </c>
      <c r="BM1" s="7" t="s">
        <v>6468</v>
      </c>
      <c r="BN1" s="10" t="s">
        <v>6469</v>
      </c>
      <c r="BO1" s="10" t="s">
        <v>6470</v>
      </c>
      <c r="BP1" s="10" t="s">
        <v>6471</v>
      </c>
      <c r="BQ1" s="10" t="s">
        <v>6472</v>
      </c>
      <c r="BR1" s="10" t="s">
        <v>6473</v>
      </c>
      <c r="BS1" s="10" t="s">
        <v>6474</v>
      </c>
      <c r="BT1" s="10" t="s">
        <v>6475</v>
      </c>
      <c r="BU1" s="10" t="s">
        <v>6476</v>
      </c>
      <c r="BV1" s="10" t="s">
        <v>6477</v>
      </c>
      <c r="BW1" s="10" t="s">
        <v>6478</v>
      </c>
      <c r="BX1" s="10" t="s">
        <v>6479</v>
      </c>
      <c r="BY1" s="10" t="s">
        <v>6480</v>
      </c>
      <c r="BZ1" s="10" t="s">
        <v>6481</v>
      </c>
      <c r="CA1" s="10" t="s">
        <v>6482</v>
      </c>
      <c r="CB1" s="10" t="s">
        <v>6483</v>
      </c>
      <c r="CC1" s="10" t="s">
        <v>6484</v>
      </c>
      <c r="CD1" s="10" t="s">
        <v>6485</v>
      </c>
      <c r="CE1" s="10" t="s">
        <v>6486</v>
      </c>
      <c r="CF1" s="10" t="s">
        <v>6487</v>
      </c>
      <c r="CG1" s="10" t="s">
        <v>6488</v>
      </c>
      <c r="CH1" s="10" t="s">
        <v>6489</v>
      </c>
      <c r="CI1" s="10" t="s">
        <v>6490</v>
      </c>
      <c r="CJ1" s="11" t="s">
        <v>6491</v>
      </c>
      <c r="CK1" s="10" t="s">
        <v>6492</v>
      </c>
      <c r="CL1" s="10" t="s">
        <v>6493</v>
      </c>
      <c r="CM1" s="10" t="s">
        <v>6494</v>
      </c>
      <c r="CN1" s="10" t="s">
        <v>6495</v>
      </c>
      <c r="CO1" s="10" t="s">
        <v>6496</v>
      </c>
      <c r="CP1" s="10" t="s">
        <v>6497</v>
      </c>
      <c r="CQ1" s="10" t="s">
        <v>6498</v>
      </c>
      <c r="CR1" s="10" t="s">
        <v>6499</v>
      </c>
      <c r="CS1" s="10" t="s">
        <v>6500</v>
      </c>
      <c r="CT1" s="10" t="s">
        <v>6501</v>
      </c>
      <c r="CU1" s="10" t="s">
        <v>6502</v>
      </c>
      <c r="CV1" s="7" t="s">
        <v>6503</v>
      </c>
      <c r="CW1" s="7" t="s">
        <v>6504</v>
      </c>
      <c r="CX1" s="7" t="s">
        <v>6505</v>
      </c>
      <c r="CY1" s="7" t="s">
        <v>6506</v>
      </c>
      <c r="CZ1" s="7" t="s">
        <v>6507</v>
      </c>
      <c r="DA1" s="7" t="s">
        <v>6508</v>
      </c>
      <c r="DB1" s="7" t="s">
        <v>6509</v>
      </c>
      <c r="DC1" s="7" t="s">
        <v>6510</v>
      </c>
      <c r="DD1" s="7" t="s">
        <v>6511</v>
      </c>
      <c r="DE1" s="7" t="s">
        <v>6512</v>
      </c>
      <c r="DF1" s="7" t="s">
        <v>6513</v>
      </c>
      <c r="DG1" s="7" t="s">
        <v>6514</v>
      </c>
      <c r="DH1" s="7" t="s">
        <v>6515</v>
      </c>
      <c r="DI1" s="7" t="s">
        <v>6516</v>
      </c>
      <c r="DJ1" s="7" t="s">
        <v>6517</v>
      </c>
      <c r="DK1" s="7" t="s">
        <v>6518</v>
      </c>
      <c r="DL1" s="7" t="s">
        <v>6519</v>
      </c>
      <c r="DM1" s="7" t="s">
        <v>6520</v>
      </c>
      <c r="DN1" s="7" t="s">
        <v>6521</v>
      </c>
      <c r="DO1" s="7" t="s">
        <v>2388</v>
      </c>
      <c r="DP1" s="7" t="s">
        <v>6522</v>
      </c>
      <c r="DQ1" s="7" t="s">
        <v>6523</v>
      </c>
    </row>
    <row r="2" spans="1:121">
      <c r="A2" s="12" t="s">
        <v>4560</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c r="A3" s="12" t="s">
        <v>6524</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c r="A4" s="12" t="s">
        <v>3847</v>
      </c>
      <c r="B4" s="13">
        <v>2019</v>
      </c>
      <c r="C4" s="13" t="s">
        <v>126</v>
      </c>
      <c r="D4" s="13" t="s">
        <v>126</v>
      </c>
      <c r="E4" s="13" t="s">
        <v>179</v>
      </c>
      <c r="F4" s="13" t="s">
        <v>3846</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c r="A5" s="12" t="s">
        <v>4372</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c r="A6" s="12" t="s">
        <v>4977</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c r="A7" s="12" t="s">
        <v>6525</v>
      </c>
      <c r="B7" s="13">
        <v>2013</v>
      </c>
      <c r="C7" s="13" t="s">
        <v>126</v>
      </c>
      <c r="D7" s="13" t="s">
        <v>126</v>
      </c>
      <c r="E7" s="13" t="s">
        <v>169</v>
      </c>
      <c r="F7" s="13" t="s">
        <v>3952</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c r="A8" s="12" t="s">
        <v>6526</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c r="A9" s="12" t="s">
        <v>4482</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c r="A10" s="12" t="s">
        <v>6527</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c r="A11" s="12" t="s">
        <v>6528</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c r="A12" s="12" t="s">
        <v>4397</v>
      </c>
      <c r="B12" s="13">
        <v>2013</v>
      </c>
      <c r="C12" s="13" t="s">
        <v>1006</v>
      </c>
      <c r="D12" s="13" t="s">
        <v>1027</v>
      </c>
      <c r="E12" s="13" t="s">
        <v>1028</v>
      </c>
      <c r="F12" s="13" t="s">
        <v>4396</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c r="A13" s="12" t="s">
        <v>4295</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c r="A14" s="12" t="s">
        <v>4328</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c r="A15" s="12" t="s">
        <v>4674</v>
      </c>
      <c r="B15" s="13">
        <v>2020</v>
      </c>
      <c r="C15" s="13" t="s">
        <v>1676</v>
      </c>
      <c r="D15" s="13" t="s">
        <v>1684</v>
      </c>
      <c r="E15" s="13" t="s">
        <v>1857</v>
      </c>
      <c r="F15" s="13" t="s">
        <v>4673</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c r="A16" s="12" t="s">
        <v>6529</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c r="A17" s="12" t="s">
        <v>4445</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c r="A18" s="12" t="s">
        <v>6530</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6531</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c r="A19" s="12" t="s">
        <v>6532</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c r="A20" s="12" t="s">
        <v>6533</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c r="A21" s="12" t="s">
        <v>6534</v>
      </c>
      <c r="B21" s="13">
        <v>2016</v>
      </c>
      <c r="C21" s="13" t="s">
        <v>1006</v>
      </c>
      <c r="D21" s="13" t="s">
        <v>1027</v>
      </c>
      <c r="E21" s="13" t="s">
        <v>6535</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c r="A22" s="12" t="s">
        <v>4466</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c r="A23" s="12" t="s">
        <v>4244</v>
      </c>
      <c r="B23" s="13">
        <v>2018</v>
      </c>
      <c r="C23" s="13" t="s">
        <v>753</v>
      </c>
      <c r="D23" s="13" t="s">
        <v>753</v>
      </c>
      <c r="E23" s="13" t="s">
        <v>867</v>
      </c>
      <c r="F23" s="13" t="s">
        <v>4243</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c r="A24" s="12" t="s">
        <v>4025</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c r="A25" s="13" t="s">
        <v>6536</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c r="A26" s="12" t="s">
        <v>6537</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c r="A27" s="12" t="s">
        <v>6538</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c r="A28" s="12" t="s">
        <v>6539</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c r="A29" s="12" t="s">
        <v>4505</v>
      </c>
      <c r="B29" s="13">
        <v>2013</v>
      </c>
      <c r="C29" s="13" t="s">
        <v>1281</v>
      </c>
      <c r="D29" s="13" t="s">
        <v>1282</v>
      </c>
      <c r="E29" s="13" t="s">
        <v>1491</v>
      </c>
      <c r="F29" s="13" t="s">
        <v>4504</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c r="A30" s="12" t="s">
        <v>4612</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c r="A31" s="12" t="s">
        <v>4418</v>
      </c>
      <c r="B31" s="13">
        <v>2020</v>
      </c>
      <c r="C31" s="13" t="s">
        <v>1006</v>
      </c>
      <c r="D31" s="13" t="s">
        <v>1027</v>
      </c>
      <c r="E31" s="13" t="s">
        <v>6535</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c r="A32" s="13" t="s">
        <v>3664</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c r="A33" s="12" t="s">
        <v>4525</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c r="A34" s="12" t="s">
        <v>6540</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c r="A35" s="12" t="s">
        <v>4195</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c r="A36" s="12" t="s">
        <v>4529</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c r="A37" s="12" t="s">
        <v>6541</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c r="A38" s="12" t="s">
        <v>5071</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c r="A39" s="12" t="s">
        <v>4521</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c r="A40" s="12" t="s">
        <v>3986</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c r="A41" s="12" t="s">
        <v>4366</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c r="A42" s="12" t="s">
        <v>4368</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c r="A43" s="12" t="s">
        <v>4139</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c r="A44" s="12" t="s">
        <v>4918</v>
      </c>
      <c r="B44" s="13">
        <v>2014</v>
      </c>
      <c r="C44" s="13" t="s">
        <v>2127</v>
      </c>
      <c r="D44" s="13" t="s">
        <v>2173</v>
      </c>
      <c r="E44" s="13" t="s">
        <v>2385</v>
      </c>
      <c r="F44" s="13" t="s">
        <v>4917</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c r="A45" s="12" t="s">
        <v>6542</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c r="A46" s="12" t="s">
        <v>4387</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c r="A47" s="12" t="s">
        <v>6543</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c r="A48" s="12" t="s">
        <v>4717</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c r="A49" s="12" t="s">
        <v>4547</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c r="A50" s="12" t="s">
        <v>4343</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c r="A51" s="12" t="s">
        <v>4695</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c r="A52" s="12" t="s">
        <v>3950</v>
      </c>
      <c r="B52" s="13">
        <v>2014</v>
      </c>
      <c r="C52" s="13" t="s">
        <v>126</v>
      </c>
      <c r="D52" s="13" t="s">
        <v>126</v>
      </c>
      <c r="E52" s="13" t="s">
        <v>169</v>
      </c>
      <c r="F52" s="13" t="s">
        <v>3949</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c r="A53" s="12" t="s">
        <v>3831</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c r="A54" s="12" t="s">
        <v>3990</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c r="A55" s="12" t="s">
        <v>6544</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c r="A56" s="12" t="s">
        <v>6545</v>
      </c>
      <c r="B56" s="13">
        <v>2014</v>
      </c>
      <c r="C56" s="13" t="s">
        <v>1281</v>
      </c>
      <c r="D56" s="13" t="s">
        <v>1282</v>
      </c>
      <c r="E56" s="13" t="s">
        <v>1491</v>
      </c>
      <c r="F56" s="13" t="s">
        <v>4498</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c r="A57" s="12" t="s">
        <v>3984</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c r="A58" s="12" t="s">
        <v>4443</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c r="A59" s="12" t="s">
        <v>4953</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c r="A60" s="12" t="s">
        <v>4894</v>
      </c>
      <c r="B60" s="13">
        <v>1989</v>
      </c>
      <c r="C60" s="13" t="s">
        <v>2127</v>
      </c>
      <c r="D60" s="13" t="s">
        <v>2234</v>
      </c>
      <c r="E60" s="13" t="s">
        <v>2234</v>
      </c>
      <c r="F60" s="13" t="s">
        <v>3556</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c r="A61" s="12" t="s">
        <v>6546</v>
      </c>
      <c r="B61" s="13">
        <v>1992</v>
      </c>
      <c r="C61" s="13" t="s">
        <v>126</v>
      </c>
      <c r="D61" s="13" t="s">
        <v>126</v>
      </c>
      <c r="E61" s="13" t="s">
        <v>179</v>
      </c>
      <c r="F61" s="13" t="s">
        <v>3666</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c r="A62" s="12" t="s">
        <v>4721</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c r="A63" s="12" t="s">
        <v>4046</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c r="A64" s="12" t="s">
        <v>3723</v>
      </c>
      <c r="B64" s="13">
        <v>2018</v>
      </c>
      <c r="C64" s="13" t="s">
        <v>23</v>
      </c>
      <c r="D64" s="13" t="s">
        <v>23</v>
      </c>
      <c r="E64" s="13" t="s">
        <v>77</v>
      </c>
      <c r="F64" s="13" t="s">
        <v>3722</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c r="A65" s="12" t="s">
        <v>4778</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c r="A66" s="12" t="s">
        <v>4210</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c r="A67" s="12" t="s">
        <v>3927</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c r="A68" s="12" t="s">
        <v>3919</v>
      </c>
      <c r="B68" s="13">
        <v>2013</v>
      </c>
      <c r="C68" s="13" t="s">
        <v>126</v>
      </c>
      <c r="D68" s="13" t="s">
        <v>126</v>
      </c>
      <c r="E68" s="13" t="s">
        <v>249</v>
      </c>
      <c r="F68" s="13" t="s">
        <v>3918</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c r="A69" s="12" t="s">
        <v>6547</v>
      </c>
      <c r="B69" s="13">
        <v>2013</v>
      </c>
      <c r="C69" s="13" t="s">
        <v>1676</v>
      </c>
      <c r="D69" s="13" t="s">
        <v>1684</v>
      </c>
      <c r="E69" s="13" t="s">
        <v>1685</v>
      </c>
      <c r="F69" s="13" t="s">
        <v>4648</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c r="A70" s="12" t="s">
        <v>4313</v>
      </c>
      <c r="B70" s="13">
        <v>2018</v>
      </c>
      <c r="C70" s="13" t="s">
        <v>922</v>
      </c>
      <c r="D70" s="13" t="s">
        <v>927</v>
      </c>
      <c r="E70" s="13" t="s">
        <v>3214</v>
      </c>
      <c r="F70" s="13" t="s">
        <v>4312</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c r="A71" s="12" t="s">
        <v>6548</v>
      </c>
      <c r="B71" s="13">
        <v>2017</v>
      </c>
      <c r="C71" s="13" t="s">
        <v>1006</v>
      </c>
      <c r="D71" s="13" t="s">
        <v>1027</v>
      </c>
      <c r="E71" s="13" t="s">
        <v>6549</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c r="A72" s="12" t="s">
        <v>4307</v>
      </c>
      <c r="B72" s="13">
        <v>2017</v>
      </c>
      <c r="C72" s="13" t="s">
        <v>922</v>
      </c>
      <c r="D72" s="13" t="s">
        <v>927</v>
      </c>
      <c r="E72" s="13" t="s">
        <v>978</v>
      </c>
      <c r="F72" s="13" t="s">
        <v>4306</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c r="A73" s="12" t="s">
        <v>6550</v>
      </c>
      <c r="B73" s="13">
        <v>2019</v>
      </c>
      <c r="C73" s="13" t="s">
        <v>1676</v>
      </c>
      <c r="D73" s="13" t="s">
        <v>426</v>
      </c>
      <c r="E73" s="13" t="s">
        <v>2664</v>
      </c>
      <c r="F73" s="13" t="s">
        <v>6551</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c r="A74" s="12" t="s">
        <v>4299</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c r="A75" s="12" t="s">
        <v>6552</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c r="A76" s="12" t="s">
        <v>4106</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c r="A77" s="12" t="s">
        <v>4642</v>
      </c>
      <c r="B77" s="13">
        <v>2019</v>
      </c>
      <c r="C77" s="13" t="s">
        <v>1676</v>
      </c>
      <c r="D77" s="13" t="s">
        <v>1684</v>
      </c>
      <c r="E77" s="13" t="s">
        <v>1779</v>
      </c>
      <c r="F77" s="13" t="s">
        <v>4641</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c r="A78" s="12" t="s">
        <v>6553</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c r="A79" s="12" t="s">
        <v>4448</v>
      </c>
      <c r="B79" s="13">
        <v>2014</v>
      </c>
      <c r="C79" s="13" t="s">
        <v>1006</v>
      </c>
      <c r="D79" s="13" t="s">
        <v>1074</v>
      </c>
      <c r="E79" s="13" t="s">
        <v>1247</v>
      </c>
      <c r="F79" s="13" t="s">
        <v>4447</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c r="A80" s="12" t="s">
        <v>4972</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c r="A81" s="12" t="s">
        <v>6554</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c r="A82" s="12" t="s">
        <v>4389</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c r="A83" s="12" t="s">
        <v>3715</v>
      </c>
      <c r="B83" s="13">
        <v>2012</v>
      </c>
      <c r="C83" s="13" t="s">
        <v>23</v>
      </c>
      <c r="D83" s="13" t="s">
        <v>23</v>
      </c>
      <c r="E83" s="13" t="s">
        <v>24</v>
      </c>
      <c r="F83" s="13" t="s">
        <v>3714</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c r="A84" s="12" t="s">
        <v>4606</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c r="A85" s="12" t="s">
        <v>4197</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c r="A86" s="12" t="s">
        <v>4241</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c r="A87" s="12" t="s">
        <v>4773</v>
      </c>
      <c r="B87" s="13">
        <v>2014</v>
      </c>
      <c r="C87" s="13" t="s">
        <v>1862</v>
      </c>
      <c r="D87" s="13" t="s">
        <v>1879</v>
      </c>
      <c r="E87" s="13" t="s">
        <v>1935</v>
      </c>
      <c r="F87" s="13" t="s">
        <v>4772</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c r="A88" s="12" t="s">
        <v>6555</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c r="A89" s="12" t="s">
        <v>4268</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c r="A90" s="12" t="s">
        <v>6556</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c r="A91" s="12" t="s">
        <v>4434</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c r="A92" s="12" t="s">
        <v>3913</v>
      </c>
      <c r="B92" s="13">
        <v>2014</v>
      </c>
      <c r="C92" s="13" t="s">
        <v>126</v>
      </c>
      <c r="D92" s="13" t="s">
        <v>126</v>
      </c>
      <c r="E92" s="13" t="s">
        <v>249</v>
      </c>
      <c r="F92" s="13" t="s">
        <v>3912</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c r="A93" s="12" t="s">
        <v>4170</v>
      </c>
      <c r="B93" s="13">
        <v>2020</v>
      </c>
      <c r="C93" s="13" t="s">
        <v>753</v>
      </c>
      <c r="D93" s="13" t="s">
        <v>753</v>
      </c>
      <c r="E93" s="13" t="s">
        <v>3191</v>
      </c>
      <c r="F93" s="13" t="s">
        <v>4169</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c r="A94" s="12" t="s">
        <v>4266</v>
      </c>
      <c r="B94" s="13">
        <v>2020</v>
      </c>
      <c r="C94" s="13" t="s">
        <v>753</v>
      </c>
      <c r="D94" s="13" t="s">
        <v>753</v>
      </c>
      <c r="E94" s="13" t="s">
        <v>889</v>
      </c>
      <c r="F94" s="13" t="s">
        <v>4265</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c r="A95" s="12" t="s">
        <v>4741</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c r="A96" s="12" t="s">
        <v>4453</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c r="A97" s="12" t="s">
        <v>4994</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c r="A98" s="12" t="s">
        <v>5078</v>
      </c>
      <c r="B98" s="13">
        <v>2020</v>
      </c>
      <c r="C98" s="13" t="s">
        <v>1676</v>
      </c>
      <c r="D98" s="13" t="s">
        <v>1684</v>
      </c>
      <c r="E98" s="13" t="s">
        <v>1786</v>
      </c>
      <c r="F98" s="13" t="s">
        <v>5077</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c r="A99" s="12" t="s">
        <v>5084</v>
      </c>
      <c r="B99" s="13">
        <v>2020</v>
      </c>
      <c r="C99" s="13" t="s">
        <v>1676</v>
      </c>
      <c r="D99" s="13" t="s">
        <v>1684</v>
      </c>
      <c r="E99" s="13" t="s">
        <v>1795</v>
      </c>
      <c r="F99" s="13" t="s">
        <v>5083</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c r="A100" s="12" t="s">
        <v>4281</v>
      </c>
      <c r="B100" s="13">
        <v>2019</v>
      </c>
      <c r="C100" s="13" t="s">
        <v>922</v>
      </c>
      <c r="D100" s="13" t="s">
        <v>923</v>
      </c>
      <c r="E100" s="13" t="s">
        <v>4280</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c r="A101" s="12" t="s">
        <v>4702</v>
      </c>
      <c r="B101" s="13">
        <v>2021</v>
      </c>
      <c r="C101" s="13" t="s">
        <v>1676</v>
      </c>
      <c r="D101" s="13" t="s">
        <v>426</v>
      </c>
      <c r="E101" s="13" t="s">
        <v>1742</v>
      </c>
      <c r="F101" s="13" t="s">
        <v>4701</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c r="A102" s="12" t="s">
        <v>6557</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c r="A103" s="12" t="s">
        <v>4214</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c r="A104" s="12" t="s">
        <v>4017</v>
      </c>
      <c r="B104" s="13">
        <v>2019</v>
      </c>
      <c r="C104" s="13" t="s">
        <v>344</v>
      </c>
      <c r="D104" s="13" t="s">
        <v>345</v>
      </c>
      <c r="E104" s="13" t="s">
        <v>3413</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c r="A105" s="12" t="s">
        <v>5002</v>
      </c>
      <c r="B105" s="13">
        <v>2020</v>
      </c>
      <c r="C105" s="13" t="s">
        <v>2127</v>
      </c>
      <c r="D105" s="13" t="s">
        <v>2128</v>
      </c>
      <c r="E105" s="13" t="s">
        <v>5001</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c r="A106" s="12" t="s">
        <v>4668</v>
      </c>
      <c r="B106" s="13">
        <v>2018</v>
      </c>
      <c r="C106" s="13" t="s">
        <v>1676</v>
      </c>
      <c r="D106" s="13" t="s">
        <v>1684</v>
      </c>
      <c r="E106" s="13" t="s">
        <v>1853</v>
      </c>
      <c r="F106" s="13" t="s">
        <v>4667</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c r="A107" s="12" t="s">
        <v>6558</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c r="A108" s="12" t="s">
        <v>4015</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c r="A109" s="12" t="s">
        <v>4908</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c r="A110" s="12" t="s">
        <v>4879</v>
      </c>
      <c r="B110" s="13">
        <v>2018</v>
      </c>
      <c r="C110" s="13" t="s">
        <v>2023</v>
      </c>
      <c r="D110" s="13" t="s">
        <v>2023</v>
      </c>
      <c r="E110" s="13" t="s">
        <v>2111</v>
      </c>
      <c r="F110" s="13" t="s">
        <v>4878</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c r="A111" s="12" t="s">
        <v>4979</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c r="A112" s="12" t="s">
        <v>4834</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c r="A113" s="12" t="s">
        <v>6559</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c r="A114" s="12" t="s">
        <v>6560</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c r="A115" s="12" t="s">
        <v>4735</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c r="A116" s="12" t="s">
        <v>6561</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c r="A117" s="12" t="s">
        <v>3894</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c r="A118" s="12" t="s">
        <v>6562</v>
      </c>
      <c r="B118" s="13">
        <v>2017</v>
      </c>
      <c r="C118" s="13" t="s">
        <v>1676</v>
      </c>
      <c r="D118" s="13" t="s">
        <v>1684</v>
      </c>
      <c r="E118" s="13" t="s">
        <v>1786</v>
      </c>
      <c r="F118" s="13" t="s">
        <v>4655</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c r="A119" s="12" t="s">
        <v>4926</v>
      </c>
      <c r="B119" s="13">
        <v>2019</v>
      </c>
      <c r="C119" s="13" t="s">
        <v>2127</v>
      </c>
      <c r="D119" s="13" t="s">
        <v>2238</v>
      </c>
      <c r="E119" s="13" t="s">
        <v>2319</v>
      </c>
      <c r="F119" s="13" t="s">
        <v>4925</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c r="A120" s="12" t="s">
        <v>6563</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c r="A121" s="12" t="s">
        <v>6564</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c r="A122" s="12" t="s">
        <v>4004</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c r="A123" s="12" t="s">
        <v>4222</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c r="A124" s="12" t="s">
        <v>6565</v>
      </c>
      <c r="B124" s="13">
        <v>2020</v>
      </c>
      <c r="C124" s="13" t="s">
        <v>344</v>
      </c>
      <c r="D124" s="13" t="s">
        <v>391</v>
      </c>
      <c r="E124" s="13" t="s">
        <v>6266</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c r="A125" s="12" t="s">
        <v>6566</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c r="A126" s="12" t="s">
        <v>4407</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c r="A127" s="12" t="s">
        <v>3967</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c r="A128" s="12" t="s">
        <v>4339</v>
      </c>
      <c r="B128" s="13">
        <v>2018</v>
      </c>
      <c r="C128" s="13" t="s">
        <v>922</v>
      </c>
      <c r="D128" s="13" t="s">
        <v>923</v>
      </c>
      <c r="E128" s="13" t="s">
        <v>4283</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c r="A129" s="12" t="s">
        <v>4753</v>
      </c>
      <c r="B129" s="13">
        <v>2017</v>
      </c>
      <c r="C129" s="13" t="s">
        <v>1676</v>
      </c>
      <c r="D129" s="13" t="s">
        <v>426</v>
      </c>
      <c r="E129" s="13" t="s">
        <v>1742</v>
      </c>
      <c r="F129" s="13" t="s">
        <v>4752</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c r="A130" s="12" t="s">
        <v>6567</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c r="A131" s="12" t="s">
        <v>6568</v>
      </c>
      <c r="B131" s="13">
        <v>2021</v>
      </c>
      <c r="C131" s="13" t="s">
        <v>344</v>
      </c>
      <c r="D131" s="13" t="s">
        <v>391</v>
      </c>
      <c r="E131" s="13" t="s">
        <v>6266</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c r="A132" s="12" t="s">
        <v>4791</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c r="A133" s="12" t="s">
        <v>6569</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c r="A134" s="12" t="s">
        <v>6570</v>
      </c>
      <c r="B134" s="13">
        <v>2011</v>
      </c>
      <c r="C134" s="13" t="s">
        <v>2127</v>
      </c>
      <c r="D134" s="13" t="s">
        <v>2173</v>
      </c>
      <c r="E134" s="13" t="s">
        <v>2366</v>
      </c>
      <c r="F134" s="13" t="s">
        <v>6571</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c r="A135" s="12" t="s">
        <v>6572</v>
      </c>
      <c r="B135" s="13">
        <v>2017</v>
      </c>
      <c r="C135" s="13" t="s">
        <v>1676</v>
      </c>
      <c r="D135" s="13" t="s">
        <v>426</v>
      </c>
      <c r="E135" s="13" t="s">
        <v>1752</v>
      </c>
      <c r="F135" s="13" t="s">
        <v>6573</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c r="A136" s="12" t="s">
        <v>6574</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c r="A137" s="12" t="s">
        <v>4571</v>
      </c>
      <c r="B137" s="13">
        <v>2019</v>
      </c>
      <c r="C137" s="13" t="s">
        <v>1281</v>
      </c>
      <c r="D137" s="13" t="s">
        <v>1282</v>
      </c>
      <c r="E137" s="13" t="s">
        <v>4570</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c r="A138" s="12" t="s">
        <v>6575</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c r="A139" s="12" t="s">
        <v>4984</v>
      </c>
      <c r="B139" s="13">
        <v>2015</v>
      </c>
      <c r="C139" s="13" t="s">
        <v>2127</v>
      </c>
      <c r="D139" s="13" t="s">
        <v>2173</v>
      </c>
      <c r="E139" s="13" t="s">
        <v>2193</v>
      </c>
      <c r="F139" s="13" t="s">
        <v>4983</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c r="A140" s="12" t="s">
        <v>4037</v>
      </c>
      <c r="B140" s="13">
        <v>2013</v>
      </c>
      <c r="C140" s="13" t="s">
        <v>344</v>
      </c>
      <c r="D140" s="13" t="s">
        <v>375</v>
      </c>
      <c r="E140" s="13" t="s">
        <v>542</v>
      </c>
      <c r="F140" s="13" t="s">
        <v>4036</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6576</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c r="A141" s="12" t="s">
        <v>3992</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c r="A142" s="12" t="s">
        <v>6577</v>
      </c>
      <c r="B142" s="13">
        <v>2013</v>
      </c>
      <c r="C142" s="13" t="s">
        <v>2127</v>
      </c>
      <c r="D142" s="13" t="s">
        <v>2128</v>
      </c>
      <c r="E142" s="13" t="s">
        <v>5001</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c r="A143" s="12" t="s">
        <v>4660</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c r="A144" s="12" t="s">
        <v>4618</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c r="A145" s="12" t="s">
        <v>4044</v>
      </c>
      <c r="B145" s="13">
        <v>2021</v>
      </c>
      <c r="C145" s="13" t="s">
        <v>344</v>
      </c>
      <c r="D145" s="13" t="s">
        <v>375</v>
      </c>
      <c r="E145" s="13" t="s">
        <v>376</v>
      </c>
      <c r="F145" s="13" t="s">
        <v>4043</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c r="A146" s="12" t="s">
        <v>4358</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c r="A147" s="12" t="s">
        <v>6578</v>
      </c>
      <c r="B147" s="13">
        <v>2012</v>
      </c>
      <c r="C147" s="13" t="s">
        <v>1676</v>
      </c>
      <c r="D147" s="13" t="s">
        <v>1684</v>
      </c>
      <c r="E147" s="13" t="s">
        <v>1685</v>
      </c>
      <c r="F147" s="13" t="s">
        <v>4697</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c r="A148" s="12" t="s">
        <v>6579</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c r="A149" s="12" t="s">
        <v>6580</v>
      </c>
      <c r="B149" s="13">
        <v>2017</v>
      </c>
      <c r="C149" s="13" t="s">
        <v>1676</v>
      </c>
      <c r="D149" s="13" t="s">
        <v>426</v>
      </c>
      <c r="E149" s="13" t="s">
        <v>3030</v>
      </c>
      <c r="F149" s="13" t="s">
        <v>4742</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c r="A150" s="12" t="s">
        <v>5039</v>
      </c>
      <c r="B150" s="13">
        <v>2017</v>
      </c>
      <c r="C150" s="13" t="s">
        <v>2127</v>
      </c>
      <c r="D150" s="13" t="s">
        <v>2238</v>
      </c>
      <c r="E150" s="13" t="s">
        <v>6581</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c r="A151" s="12" t="s">
        <v>6582</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c r="A152" s="12" t="s">
        <v>5073</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c r="A153" s="12" t="s">
        <v>6583</v>
      </c>
      <c r="B153" s="13">
        <v>2018</v>
      </c>
      <c r="C153" s="13" t="s">
        <v>753</v>
      </c>
      <c r="D153" s="13" t="s">
        <v>753</v>
      </c>
      <c r="E153" s="13" t="s">
        <v>867</v>
      </c>
      <c r="F153" s="13" t="s">
        <v>3687</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c r="A154" s="12" t="s">
        <v>4456</v>
      </c>
      <c r="B154" s="13">
        <v>2019</v>
      </c>
      <c r="C154" s="13" t="s">
        <v>1006</v>
      </c>
      <c r="D154" s="13" t="s">
        <v>1007</v>
      </c>
      <c r="E154" s="13" t="s">
        <v>1079</v>
      </c>
      <c r="F154" s="13" t="s">
        <v>4455</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c r="A155" s="12" t="s">
        <v>4782</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c r="A156" s="12" t="s">
        <v>4324</v>
      </c>
      <c r="B156" s="13">
        <v>2014</v>
      </c>
      <c r="C156" s="13" t="s">
        <v>922</v>
      </c>
      <c r="D156" s="13" t="s">
        <v>927</v>
      </c>
      <c r="E156" s="13" t="s">
        <v>973</v>
      </c>
      <c r="F156" s="13" t="s">
        <v>4323</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c r="A157" s="12" t="s">
        <v>6584</v>
      </c>
      <c r="B157" s="13">
        <v>2017</v>
      </c>
      <c r="C157" s="13" t="s">
        <v>1281</v>
      </c>
      <c r="D157" s="13" t="s">
        <v>1287</v>
      </c>
      <c r="E157" s="13" t="s">
        <v>5942</v>
      </c>
      <c r="F157" s="13" t="s">
        <v>6585</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c r="A158" s="12" t="s">
        <v>4326</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c r="A159" s="12" t="s">
        <v>6586</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c r="A160" s="12" t="s">
        <v>4159</v>
      </c>
      <c r="B160" s="13">
        <v>2017</v>
      </c>
      <c r="C160" s="13" t="s">
        <v>753</v>
      </c>
      <c r="D160" s="13" t="s">
        <v>753</v>
      </c>
      <c r="E160" s="13" t="s">
        <v>816</v>
      </c>
      <c r="F160" s="13" t="s">
        <v>3660</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c r="A161" s="12" t="s">
        <v>3959</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c r="A162" s="12" t="s">
        <v>3933</v>
      </c>
      <c r="B162" s="13">
        <v>2020</v>
      </c>
      <c r="C162" s="13" t="s">
        <v>126</v>
      </c>
      <c r="D162" s="13" t="s">
        <v>126</v>
      </c>
      <c r="E162" s="13" t="s">
        <v>147</v>
      </c>
      <c r="F162" s="13" t="s">
        <v>3932</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c r="A163" s="12" t="s">
        <v>4512</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c r="A164" s="12" t="s">
        <v>4629</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c r="A165" s="12" t="s">
        <v>6587</v>
      </c>
      <c r="B165" s="13">
        <v>2018</v>
      </c>
      <c r="C165" s="13" t="s">
        <v>1006</v>
      </c>
      <c r="D165" s="13" t="s">
        <v>1027</v>
      </c>
      <c r="E165" s="13" t="s">
        <v>1040</v>
      </c>
      <c r="F165" s="13" t="s">
        <v>6588</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c r="A166" s="12" t="s">
        <v>6589</v>
      </c>
      <c r="B166" s="13">
        <v>2017</v>
      </c>
      <c r="C166" s="13" t="s">
        <v>2023</v>
      </c>
      <c r="D166" s="13" t="s">
        <v>2023</v>
      </c>
      <c r="E166" s="13" t="s">
        <v>2102</v>
      </c>
      <c r="F166" s="13" t="s">
        <v>6590</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c r="A167" s="12" t="s">
        <v>6591</v>
      </c>
      <c r="B167" s="13">
        <v>2017</v>
      </c>
      <c r="C167" s="13" t="s">
        <v>2023</v>
      </c>
      <c r="D167" s="13" t="s">
        <v>2023</v>
      </c>
      <c r="E167" s="13" t="s">
        <v>2102</v>
      </c>
      <c r="F167" s="13" t="s">
        <v>4868</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c r="A168" s="12" t="s">
        <v>3903</v>
      </c>
      <c r="B168" s="13">
        <v>2019</v>
      </c>
      <c r="C168" s="13" t="s">
        <v>126</v>
      </c>
      <c r="D168" s="13" t="s">
        <v>126</v>
      </c>
      <c r="E168" s="13" t="s">
        <v>304</v>
      </c>
      <c r="F168" s="13" t="s">
        <v>3673</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c r="A169" s="12" t="s">
        <v>4104</v>
      </c>
      <c r="B169" s="13">
        <v>2017</v>
      </c>
      <c r="C169" s="13" t="s">
        <v>344</v>
      </c>
      <c r="D169" s="13" t="s">
        <v>459</v>
      </c>
      <c r="E169" s="13" t="s">
        <v>701</v>
      </c>
      <c r="F169" s="13" t="s">
        <v>4103</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c r="A170" s="12" t="s">
        <v>6592</v>
      </c>
      <c r="B170" s="13">
        <v>2021</v>
      </c>
      <c r="C170" s="13" t="s">
        <v>344</v>
      </c>
      <c r="D170" s="13" t="s">
        <v>391</v>
      </c>
      <c r="E170" s="13" t="s">
        <v>6266</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c r="A171" s="12" t="s">
        <v>6593</v>
      </c>
      <c r="B171" s="13">
        <v>2021</v>
      </c>
      <c r="C171" s="13" t="s">
        <v>344</v>
      </c>
      <c r="D171" s="13" t="s">
        <v>391</v>
      </c>
      <c r="E171" s="13" t="s">
        <v>6266</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c r="A172" s="12" t="s">
        <v>6594</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c r="A173" s="12" t="s">
        <v>4053</v>
      </c>
      <c r="B173" s="13">
        <v>2012</v>
      </c>
      <c r="C173" s="13" t="s">
        <v>344</v>
      </c>
      <c r="D173" s="13" t="s">
        <v>391</v>
      </c>
      <c r="E173" s="13" t="s">
        <v>691</v>
      </c>
      <c r="F173" s="13" t="s">
        <v>4052</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c r="A174" s="12" t="s">
        <v>4836</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c r="A175" s="12" t="s">
        <v>6595</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c r="A176" s="12" t="s">
        <v>5093</v>
      </c>
      <c r="B176" s="13">
        <v>2019</v>
      </c>
      <c r="C176" s="13" t="s">
        <v>2127</v>
      </c>
      <c r="D176" s="13" t="s">
        <v>2173</v>
      </c>
      <c r="E176" s="13" t="s">
        <v>2433</v>
      </c>
      <c r="F176" s="13" t="s">
        <v>5092</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c r="A177" s="12" t="s">
        <v>6596</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c r="A178" s="12" t="s">
        <v>4688</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c r="A179" s="12" t="s">
        <v>6597</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c r="A180" s="12" t="s">
        <v>3890</v>
      </c>
      <c r="B180" s="13">
        <v>2013</v>
      </c>
      <c r="C180" s="13" t="s">
        <v>126</v>
      </c>
      <c r="D180" s="13" t="s">
        <v>126</v>
      </c>
      <c r="E180" s="13" t="s">
        <v>298</v>
      </c>
      <c r="F180" s="13" t="s">
        <v>3889</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c r="A181" s="12" t="s">
        <v>6598</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c r="A182" s="12" t="s">
        <v>4116</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c r="A183" s="12" t="s">
        <v>4114</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c r="A184" s="12" t="s">
        <v>6599</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c r="A185" s="12" t="s">
        <v>4055</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c r="A186" s="12" t="s">
        <v>4644</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c r="A187" s="12" t="s">
        <v>4680</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c r="A188" s="12" t="s">
        <v>3822</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c r="A189" s="12" t="s">
        <v>4827</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c r="A190" s="12" t="s">
        <v>6600</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c r="A191" s="12" t="s">
        <v>4161</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c r="A192" s="12" t="s">
        <v>4866</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c r="A193" s="12" t="s">
        <v>6601</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c r="A194" s="12" t="s">
        <v>6602</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c r="A195" s="12" t="s">
        <v>6603</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c r="A196" s="12" t="s">
        <v>6604</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c r="A197" s="12" t="s">
        <v>6605</v>
      </c>
      <c r="B197" s="13">
        <v>2018</v>
      </c>
      <c r="C197" s="13" t="s">
        <v>753</v>
      </c>
      <c r="D197" s="13" t="s">
        <v>753</v>
      </c>
      <c r="E197" s="13" t="s">
        <v>889</v>
      </c>
      <c r="F197" s="13" t="s">
        <v>6606</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c r="A198" s="12" t="s">
        <v>6607</v>
      </c>
      <c r="B198" s="13">
        <v>2018</v>
      </c>
      <c r="C198" s="13" t="s">
        <v>2127</v>
      </c>
      <c r="D198" s="13" t="s">
        <v>2173</v>
      </c>
      <c r="E198" s="13" t="s">
        <v>6608</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c r="A199" s="12" t="s">
        <v>4136</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c r="A200" s="12" t="s">
        <v>6609</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c r="A201" s="12" t="s">
        <v>6610</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c r="A202" s="12" t="s">
        <v>6611</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c r="A203" s="12" t="s">
        <v>6612</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c r="A204" s="12" t="s">
        <v>6613</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c r="A205" s="12" t="s">
        <v>6614</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c r="A206" s="12" t="s">
        <v>6615</v>
      </c>
      <c r="B206" s="13">
        <v>2019</v>
      </c>
      <c r="C206" s="13" t="s">
        <v>344</v>
      </c>
      <c r="D206" s="13" t="s">
        <v>375</v>
      </c>
      <c r="E206" s="13" t="s">
        <v>653</v>
      </c>
      <c r="F206" s="13" t="s">
        <v>4072</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c r="A207" s="12" t="s">
        <v>6616</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c r="A208" s="12" t="s">
        <v>6617</v>
      </c>
      <c r="B208" s="13">
        <v>2021</v>
      </c>
      <c r="C208" s="13" t="s">
        <v>1862</v>
      </c>
      <c r="D208" s="13" t="s">
        <v>391</v>
      </c>
      <c r="E208" s="13" t="s">
        <v>6266</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c r="A209" s="12" t="s">
        <v>4008</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c r="A210" s="12" t="s">
        <v>6618</v>
      </c>
      <c r="B210" s="13">
        <v>2021</v>
      </c>
      <c r="C210" s="13" t="s">
        <v>1862</v>
      </c>
      <c r="D210" s="13" t="s">
        <v>1879</v>
      </c>
      <c r="E210" s="13" t="s">
        <v>1862</v>
      </c>
      <c r="F210" s="13" t="s">
        <v>6619</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c r="A211" s="12" t="s">
        <v>4361</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c r="A212" s="12" t="s">
        <v>4248</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c r="A213" s="12" t="s">
        <v>6620</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c r="A214" s="12" t="s">
        <v>3747</v>
      </c>
      <c r="B214" s="13">
        <v>2018</v>
      </c>
      <c r="C214" s="13" t="s">
        <v>23</v>
      </c>
      <c r="D214" s="13" t="s">
        <v>23</v>
      </c>
      <c r="E214" s="13" t="s">
        <v>58</v>
      </c>
      <c r="F214" s="13" t="s">
        <v>3746</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c r="A215" s="12" t="s">
        <v>4598</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c r="A216" s="12" t="s">
        <v>6621</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c r="A217" s="12" t="s">
        <v>5015</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c r="A218" s="12" t="s">
        <v>4193</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c r="A219" s="12" t="s">
        <v>4259</v>
      </c>
      <c r="B219" s="13">
        <v>2019</v>
      </c>
      <c r="C219" s="13" t="s">
        <v>753</v>
      </c>
      <c r="D219" s="13" t="s">
        <v>753</v>
      </c>
      <c r="E219" s="13" t="s">
        <v>914</v>
      </c>
      <c r="F219" s="13" t="s">
        <v>4258</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c r="A220" s="12" t="s">
        <v>4731</v>
      </c>
      <c r="B220" s="13">
        <v>2021</v>
      </c>
      <c r="C220" s="13" t="s">
        <v>1676</v>
      </c>
      <c r="D220" s="13" t="s">
        <v>426</v>
      </c>
      <c r="E220" s="13" t="s">
        <v>2664</v>
      </c>
      <c r="F220" s="13" t="s">
        <v>4730</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c r="A221" s="12" t="s">
        <v>3879</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c r="A222" s="12" t="s">
        <v>6622</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c r="A223" s="12" t="s">
        <v>6623</v>
      </c>
      <c r="B223" s="13">
        <v>2014</v>
      </c>
      <c r="C223" s="13" t="s">
        <v>126</v>
      </c>
      <c r="D223" s="13" t="s">
        <v>126</v>
      </c>
      <c r="E223" s="13" t="s">
        <v>249</v>
      </c>
      <c r="F223" s="13" t="s">
        <v>3907</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c r="A224" s="12" t="s">
        <v>3836</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c r="A225" s="12" t="s">
        <v>6624</v>
      </c>
      <c r="B225" s="13">
        <v>2019</v>
      </c>
      <c r="C225" s="13" t="s">
        <v>1006</v>
      </c>
      <c r="D225" s="13" t="s">
        <v>1007</v>
      </c>
      <c r="E225" s="13" t="s">
        <v>6625</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c r="A226" s="12" t="s">
        <v>6626</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c r="A227" s="12" t="s">
        <v>4651</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c r="A228" s="12" t="s">
        <v>6627</v>
      </c>
      <c r="B228" s="13">
        <v>2021</v>
      </c>
      <c r="C228" s="13" t="s">
        <v>2127</v>
      </c>
      <c r="D228" s="13" t="s">
        <v>2234</v>
      </c>
      <c r="E228" s="13" t="s">
        <v>2234</v>
      </c>
      <c r="F228" s="13" t="s">
        <v>6628</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c r="A229" s="12" t="s">
        <v>6629</v>
      </c>
      <c r="B229" s="13">
        <v>2021</v>
      </c>
      <c r="C229" s="13" t="s">
        <v>2127</v>
      </c>
      <c r="D229" s="13" t="s">
        <v>2234</v>
      </c>
      <c r="E229" s="13" t="s">
        <v>2234</v>
      </c>
      <c r="F229" s="13" t="s">
        <v>6628</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c r="A230" s="12" t="s">
        <v>6630</v>
      </c>
      <c r="B230" s="13">
        <v>2020</v>
      </c>
      <c r="C230" s="13" t="s">
        <v>2127</v>
      </c>
      <c r="D230" s="13" t="s">
        <v>2128</v>
      </c>
      <c r="E230" s="13" t="s">
        <v>6631</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c r="A231" s="12" t="s">
        <v>6632</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c r="A232" s="12" t="s">
        <v>6633</v>
      </c>
      <c r="B232" s="13">
        <v>2020</v>
      </c>
      <c r="C232" s="13" t="s">
        <v>1281</v>
      </c>
      <c r="D232" s="13" t="s">
        <v>1282</v>
      </c>
      <c r="E232" s="13" t="s">
        <v>6634</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c r="A233" s="12" t="s">
        <v>6635</v>
      </c>
      <c r="B233" s="13">
        <v>2016</v>
      </c>
      <c r="C233" s="13" t="s">
        <v>126</v>
      </c>
      <c r="D233" s="13" t="s">
        <v>126</v>
      </c>
      <c r="E233" s="13" t="s">
        <v>147</v>
      </c>
      <c r="F233" s="13" t="s">
        <v>3937</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c r="A234" s="12" t="s">
        <v>4665</v>
      </c>
      <c r="B234" s="13">
        <v>2018</v>
      </c>
      <c r="C234" s="13" t="s">
        <v>1676</v>
      </c>
      <c r="D234" s="13" t="s">
        <v>1684</v>
      </c>
      <c r="E234" s="13" t="s">
        <v>1830</v>
      </c>
      <c r="F234" s="13" t="s">
        <v>4662</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c r="A235" s="12" t="s">
        <v>6636</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c r="A236" s="12" t="s">
        <v>6637</v>
      </c>
      <c r="B236" s="13">
        <v>2018</v>
      </c>
      <c r="C236" s="13" t="s">
        <v>1006</v>
      </c>
      <c r="D236" s="13" t="s">
        <v>1007</v>
      </c>
      <c r="E236" s="13" t="s">
        <v>4477</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c r="A237" s="12" t="s">
        <v>4861</v>
      </c>
      <c r="B237" s="13">
        <v>2019</v>
      </c>
      <c r="C237" s="13" t="s">
        <v>1862</v>
      </c>
      <c r="D237" s="13" t="s">
        <v>1879</v>
      </c>
      <c r="E237" s="13" t="s">
        <v>1897</v>
      </c>
      <c r="F237" s="13" t="s">
        <v>4860</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c r="A238" s="12" t="s">
        <v>6638</v>
      </c>
      <c r="B238" s="13">
        <v>2014</v>
      </c>
      <c r="C238" s="13" t="s">
        <v>87</v>
      </c>
      <c r="D238" s="13" t="s">
        <v>87</v>
      </c>
      <c r="E238" s="13" t="s">
        <v>104</v>
      </c>
      <c r="F238" s="13" t="s">
        <v>3779</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c r="A239" s="12" t="s">
        <v>6639</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c r="A240" s="12" t="s">
        <v>6640</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c r="A241" s="12" t="s">
        <v>4315</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c r="A242" s="12" t="s">
        <v>6641</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c r="A243" s="12" t="s">
        <v>6642</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c r="A244" s="12" t="s">
        <v>6643</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c r="A245" s="12" t="s">
        <v>6644</v>
      </c>
      <c r="B245" s="13">
        <v>2013</v>
      </c>
      <c r="C245" s="13" t="s">
        <v>1006</v>
      </c>
      <c r="D245" s="13" t="s">
        <v>1027</v>
      </c>
      <c r="E245" s="13" t="s">
        <v>6535</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c r="A246" s="12" t="s">
        <v>6645</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c r="A247" s="12" t="s">
        <v>6646</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c r="A248" s="12" t="s">
        <v>6647</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c r="A249" s="12" t="s">
        <v>6648</v>
      </c>
      <c r="B249" s="13">
        <v>2015</v>
      </c>
      <c r="C249" s="13" t="s">
        <v>1281</v>
      </c>
      <c r="D249" s="13" t="s">
        <v>1287</v>
      </c>
      <c r="E249" s="13" t="s">
        <v>5971</v>
      </c>
      <c r="F249" s="13" t="s">
        <v>6649</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c r="A250" s="12" t="s">
        <v>4173</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c r="A251" s="12" t="s">
        <v>6650</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c r="A252" s="12" t="s">
        <v>4898</v>
      </c>
      <c r="B252" s="13">
        <v>2017</v>
      </c>
      <c r="C252" s="13" t="s">
        <v>2127</v>
      </c>
      <c r="D252" s="13" t="s">
        <v>2173</v>
      </c>
      <c r="E252" s="13" t="s">
        <v>6651</v>
      </c>
      <c r="F252" s="13" t="s">
        <v>4897</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c r="A253" s="12" t="s">
        <v>4132</v>
      </c>
      <c r="B253" s="13">
        <v>2017</v>
      </c>
      <c r="C253" s="13" t="s">
        <v>344</v>
      </c>
      <c r="D253" s="13" t="s">
        <v>395</v>
      </c>
      <c r="E253" s="13" t="s">
        <v>392</v>
      </c>
      <c r="F253" s="13" t="s">
        <v>4131</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c r="A254" s="12" t="s">
        <v>4321</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c r="A255" s="12" t="s">
        <v>6652</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c r="A256" s="12" t="s">
        <v>6653</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c r="A257" s="12" t="s">
        <v>6654</v>
      </c>
      <c r="B257" s="13">
        <v>2016</v>
      </c>
      <c r="C257" s="13" t="s">
        <v>126</v>
      </c>
      <c r="D257" s="13" t="s">
        <v>126</v>
      </c>
      <c r="E257" s="13" t="s">
        <v>207</v>
      </c>
      <c r="F257" s="13" t="s">
        <v>3399</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c r="A258" s="12" t="s">
        <v>6655</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c r="A259" s="12" t="s">
        <v>6656</v>
      </c>
      <c r="B259" s="13">
        <v>2012</v>
      </c>
      <c r="C259" s="13" t="s">
        <v>753</v>
      </c>
      <c r="D259" s="13" t="s">
        <v>753</v>
      </c>
      <c r="E259" s="13" t="s">
        <v>754</v>
      </c>
      <c r="F259" s="13" t="s">
        <v>3419</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c r="A260" s="12" t="s">
        <v>6657</v>
      </c>
      <c r="B260" s="13">
        <v>2012</v>
      </c>
      <c r="C260" s="13" t="s">
        <v>753</v>
      </c>
      <c r="D260" s="13" t="s">
        <v>753</v>
      </c>
      <c r="E260" s="13" t="s">
        <v>754</v>
      </c>
      <c r="F260" s="13" t="s">
        <v>3419</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c r="A261" s="12" t="s">
        <v>6658</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c r="A262" s="12" t="s">
        <v>6659</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c r="A263" s="12" t="s">
        <v>6660</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c r="A264" s="12" t="s">
        <v>6661</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c r="A265" s="12" t="s">
        <v>6662</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c r="A266" s="12" t="s">
        <v>6663</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c r="A267" s="12" t="s">
        <v>4034</v>
      </c>
      <c r="B267" s="13">
        <v>2019</v>
      </c>
      <c r="C267" s="13" t="s">
        <v>344</v>
      </c>
      <c r="D267" s="13" t="s">
        <v>375</v>
      </c>
      <c r="E267" s="13" t="s">
        <v>4033</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c r="A268" s="12" t="s">
        <v>6664</v>
      </c>
      <c r="B268" s="13">
        <v>2017</v>
      </c>
      <c r="C268" s="13" t="s">
        <v>23</v>
      </c>
      <c r="D268" s="13" t="s">
        <v>23</v>
      </c>
      <c r="E268" s="13" t="s">
        <v>6665</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c r="A269" s="12" t="s">
        <v>6666</v>
      </c>
      <c r="B269" s="13">
        <v>2011</v>
      </c>
      <c r="C269" s="13" t="s">
        <v>922</v>
      </c>
      <c r="D269" s="13" t="s">
        <v>927</v>
      </c>
      <c r="E269" s="13" t="s">
        <v>946</v>
      </c>
      <c r="F269" s="13" t="s">
        <v>4318</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c r="A270" s="12" t="s">
        <v>4553</v>
      </c>
      <c r="B270" s="13">
        <v>2018</v>
      </c>
      <c r="C270" s="13" t="s">
        <v>1281</v>
      </c>
      <c r="D270" s="13" t="s">
        <v>1282</v>
      </c>
      <c r="E270" s="13" t="s">
        <v>1673</v>
      </c>
      <c r="F270" s="13" t="s">
        <v>4552</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c r="A271" s="12" t="s">
        <v>6667</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c r="A272" s="13" t="s">
        <v>6668</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c r="A273" s="12" t="s">
        <v>6669</v>
      </c>
      <c r="B273" s="13">
        <v>2015</v>
      </c>
      <c r="C273" s="13" t="s">
        <v>753</v>
      </c>
      <c r="D273" s="13" t="s">
        <v>753</v>
      </c>
      <c r="E273" s="13" t="s">
        <v>816</v>
      </c>
      <c r="F273" s="13" t="s">
        <v>6670</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c r="A274" s="12" t="s">
        <v>6671</v>
      </c>
      <c r="B274" s="13">
        <v>2014</v>
      </c>
      <c r="C274" s="13" t="s">
        <v>126</v>
      </c>
      <c r="D274" s="13" t="s">
        <v>126</v>
      </c>
      <c r="E274" s="13" t="s">
        <v>304</v>
      </c>
      <c r="F274" s="13" t="s">
        <v>3838</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c r="A275" s="12" t="s">
        <v>4535</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c r="A276" s="12" t="s">
        <v>6672</v>
      </c>
      <c r="B276" s="13">
        <v>2012</v>
      </c>
      <c r="C276" s="13" t="s">
        <v>87</v>
      </c>
      <c r="D276" s="13" t="s">
        <v>87</v>
      </c>
      <c r="E276" s="13" t="s">
        <v>6673</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c r="A277" s="12" t="s">
        <v>4923</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c r="A278" s="12" t="s">
        <v>5086</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c r="A279" s="12" t="s">
        <v>3788</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c r="A280" s="12" t="s">
        <v>4968</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c r="A281" s="12" t="s">
        <v>3824</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c r="A282" s="12" t="s">
        <v>5017</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c r="A283" s="12" t="s">
        <v>4915</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c r="A284" s="12" t="s">
        <v>4763</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c r="A285" s="12" t="s">
        <v>6674</v>
      </c>
      <c r="B285" s="13">
        <v>2016</v>
      </c>
      <c r="C285" s="13" t="s">
        <v>126</v>
      </c>
      <c r="D285" s="13" t="s">
        <v>126</v>
      </c>
      <c r="E285" s="13" t="s">
        <v>179</v>
      </c>
      <c r="F285" s="13" t="s">
        <v>3864</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c r="A286" s="12" t="s">
        <v>3813</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c r="A287" s="12" t="s">
        <v>3943</v>
      </c>
      <c r="B287" s="13">
        <v>2013</v>
      </c>
      <c r="C287" s="13" t="s">
        <v>126</v>
      </c>
      <c r="D287" s="13" t="s">
        <v>126</v>
      </c>
      <c r="E287" s="13" t="s">
        <v>147</v>
      </c>
      <c r="F287" s="13" t="s">
        <v>3942</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c r="A288" s="13" t="s">
        <v>6675</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c r="A289" s="12" t="s">
        <v>3820</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c r="A290" s="12" t="s">
        <v>4262</v>
      </c>
      <c r="B290" s="13">
        <v>2019</v>
      </c>
      <c r="C290" s="13" t="s">
        <v>753</v>
      </c>
      <c r="D290" s="13" t="s">
        <v>753</v>
      </c>
      <c r="E290" s="13" t="s">
        <v>753</v>
      </c>
      <c r="F290" s="13" t="s">
        <v>4261</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c r="A291" s="12" t="s">
        <v>5064</v>
      </c>
      <c r="B291" s="13">
        <v>2014</v>
      </c>
      <c r="C291" s="13" t="s">
        <v>753</v>
      </c>
      <c r="D291" s="13" t="s">
        <v>753</v>
      </c>
      <c r="E291" s="13" t="s">
        <v>816</v>
      </c>
      <c r="F291" s="13" t="s">
        <v>5063</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c r="A292" s="12" t="s">
        <v>4890</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c r="A293" s="13" t="s">
        <v>3853</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c r="A294" s="12" t="s">
        <v>6676</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c r="A295" s="13" t="s">
        <v>6677</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c r="A296" s="12" t="s">
        <v>4246</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c r="A297" s="12" t="s">
        <v>4799</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c r="A298" s="12" t="s">
        <v>6678</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c r="A299" s="12" t="s">
        <v>4144</v>
      </c>
      <c r="B299" s="13">
        <v>2017</v>
      </c>
      <c r="C299" s="13" t="s">
        <v>753</v>
      </c>
      <c r="D299" s="13" t="s">
        <v>753</v>
      </c>
      <c r="E299" s="13" t="s">
        <v>816</v>
      </c>
      <c r="F299" s="13" t="s">
        <v>4143</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c r="A300" s="12" t="s">
        <v>4134</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c r="A301" s="12" t="s">
        <v>6679</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c r="A302" s="12" t="s">
        <v>6680</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c r="A303" s="12" t="s">
        <v>6681</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c r="A304" s="12" t="s">
        <v>3978</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c r="A305" s="12" t="s">
        <v>4416</v>
      </c>
      <c r="B305" s="13">
        <v>2015</v>
      </c>
      <c r="C305" s="13" t="s">
        <v>1006</v>
      </c>
      <c r="D305" s="13" t="s">
        <v>1027</v>
      </c>
      <c r="E305" s="13" t="s">
        <v>4415</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c r="A306" s="12" t="s">
        <v>4849</v>
      </c>
      <c r="B306" s="13">
        <v>2013</v>
      </c>
      <c r="C306" s="13" t="s">
        <v>1862</v>
      </c>
      <c r="D306" s="13" t="s">
        <v>1879</v>
      </c>
      <c r="E306" s="13" t="s">
        <v>4848</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c r="A307" s="12" t="s">
        <v>6682</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c r="A308" s="12" t="s">
        <v>6683</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c r="A309" s="12" t="s">
        <v>6684</v>
      </c>
      <c r="B309" s="13">
        <v>2018</v>
      </c>
      <c r="C309" s="13" t="s">
        <v>1281</v>
      </c>
      <c r="D309" s="13" t="s">
        <v>1287</v>
      </c>
      <c r="E309" s="13" t="s">
        <v>4537</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c r="A310" s="12" t="s">
        <v>4945</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c r="A311" s="13" t="s">
        <v>6685</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c r="A312" s="12" t="s">
        <v>6686</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c r="A313" s="12" t="s">
        <v>6687</v>
      </c>
      <c r="B313" s="13">
        <v>2017</v>
      </c>
      <c r="C313" s="13" t="s">
        <v>922</v>
      </c>
      <c r="D313" s="13" t="s">
        <v>927</v>
      </c>
      <c r="E313" s="13" t="s">
        <v>3198</v>
      </c>
      <c r="F313" s="13" t="s">
        <v>4301</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c r="A314" s="12" t="s">
        <v>4422</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c r="A315" s="13" t="s">
        <v>6688</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c r="A316" s="12" t="s">
        <v>6689</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c r="A317" s="12" t="s">
        <v>4293</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c r="A318" s="12" t="s">
        <v>4789</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c r="A319" s="12" t="s">
        <v>3851</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c r="A321" s="13" t="s">
        <v>6690</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c r="A322" s="12" t="s">
        <v>6691</v>
      </c>
      <c r="B322" s="13">
        <v>2017</v>
      </c>
      <c r="C322" s="13" t="s">
        <v>87</v>
      </c>
      <c r="D322" s="13" t="s">
        <v>87</v>
      </c>
      <c r="E322" s="13" t="s">
        <v>104</v>
      </c>
      <c r="F322" s="13" t="s">
        <v>6692</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c r="A323" s="12" t="s">
        <v>6693</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c r="A324" s="12" t="s">
        <v>5036</v>
      </c>
      <c r="B324" s="13">
        <v>2019</v>
      </c>
      <c r="C324" s="13" t="s">
        <v>2127</v>
      </c>
      <c r="D324" s="13" t="s">
        <v>2173</v>
      </c>
      <c r="E324" s="13" t="s">
        <v>5035</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c r="A325" s="12" t="s">
        <v>4886</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c r="A326" s="12" t="s">
        <v>4765</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c r="A327" s="12" t="s">
        <v>4462</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c r="A328" s="12" t="s">
        <v>4480</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c r="A329" s="12" t="s">
        <v>4936</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c r="A330" s="12" t="s">
        <v>4728</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c r="A331" s="12" t="s">
        <v>4013</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c r="A332" s="12" t="s">
        <v>3803</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c r="A333" s="12" t="s">
        <v>4787</v>
      </c>
      <c r="B333" s="13">
        <v>2019</v>
      </c>
      <c r="C333" s="13" t="s">
        <v>1862</v>
      </c>
      <c r="D333" s="13" t="s">
        <v>1879</v>
      </c>
      <c r="E333" s="13" t="s">
        <v>1882</v>
      </c>
      <c r="F333" s="13" t="s">
        <v>4786</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c r="A334" s="12" t="s">
        <v>3718</v>
      </c>
      <c r="B334" s="13">
        <v>2015</v>
      </c>
      <c r="C334" s="13" t="s">
        <v>23</v>
      </c>
      <c r="D334" s="13" t="s">
        <v>23</v>
      </c>
      <c r="E334" s="13" t="s">
        <v>77</v>
      </c>
      <c r="F334" s="13" t="s">
        <v>3717</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c r="A335" s="12" t="s">
        <v>6694</v>
      </c>
      <c r="B335" s="13">
        <v>2018</v>
      </c>
      <c r="C335" s="13" t="s">
        <v>126</v>
      </c>
      <c r="D335" s="13" t="s">
        <v>126</v>
      </c>
      <c r="E335" s="13" t="s">
        <v>282</v>
      </c>
      <c r="F335" s="13" t="s">
        <v>6695</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c r="A336" s="12" t="s">
        <v>6696</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c r="A337" s="12" t="s">
        <v>6697</v>
      </c>
      <c r="B337" s="13">
        <v>2013</v>
      </c>
      <c r="C337" s="13" t="s">
        <v>126</v>
      </c>
      <c r="D337" s="13" t="s">
        <v>126</v>
      </c>
      <c r="E337" s="13" t="s">
        <v>207</v>
      </c>
      <c r="F337" s="13" t="s">
        <v>3833</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c r="A338" s="12" t="s">
        <v>3711</v>
      </c>
      <c r="B338" s="13">
        <v>2014</v>
      </c>
      <c r="C338" s="13" t="s">
        <v>23</v>
      </c>
      <c r="D338" s="13" t="s">
        <v>23</v>
      </c>
      <c r="E338" s="13" t="s">
        <v>3709</v>
      </c>
      <c r="F338" s="13" t="s">
        <v>3710</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c r="A339" s="12" t="s">
        <v>4205</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c r="A340" s="12" t="s">
        <v>4019</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c r="A341" s="12" t="s">
        <v>3750</v>
      </c>
      <c r="B341" s="13">
        <v>2018</v>
      </c>
      <c r="C341" s="13" t="s">
        <v>23</v>
      </c>
      <c r="D341" s="13" t="s">
        <v>23</v>
      </c>
      <c r="E341" s="13" t="s">
        <v>2464</v>
      </c>
      <c r="F341" s="13" t="s">
        <v>3749</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c r="A342" s="12" t="s">
        <v>5081</v>
      </c>
      <c r="B342" s="13">
        <v>2019</v>
      </c>
      <c r="C342" s="13" t="s">
        <v>1676</v>
      </c>
      <c r="D342" s="13" t="s">
        <v>1684</v>
      </c>
      <c r="E342" s="13" t="s">
        <v>1786</v>
      </c>
      <c r="F342" s="13" t="s">
        <v>5080</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c r="A343" s="12" t="s">
        <v>4429</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c r="A344" s="12" t="s">
        <v>3720</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c r="A345" s="12" t="s">
        <v>4815</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c r="A346" s="12" t="s">
        <v>4658</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c r="A347" s="12" t="s">
        <v>6698</v>
      </c>
      <c r="B347" s="13">
        <v>2018</v>
      </c>
      <c r="C347" s="13" t="s">
        <v>344</v>
      </c>
      <c r="D347" s="13" t="s">
        <v>345</v>
      </c>
      <c r="E347" s="13" t="s">
        <v>3413</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c r="A348" s="12" t="s">
        <v>4310</v>
      </c>
      <c r="B348" s="13">
        <v>2018</v>
      </c>
      <c r="C348" s="13" t="s">
        <v>922</v>
      </c>
      <c r="D348" s="13" t="s">
        <v>927</v>
      </c>
      <c r="E348" s="13" t="s">
        <v>982</v>
      </c>
      <c r="F348" s="13" t="s">
        <v>4309</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c r="A349" s="12" t="s">
        <v>6699</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c r="A350" s="12" t="s">
        <v>3905</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c r="A351" s="12" t="s">
        <v>3930</v>
      </c>
      <c r="B351" s="13">
        <v>2014</v>
      </c>
      <c r="C351" s="13" t="s">
        <v>126</v>
      </c>
      <c r="D351" s="13" t="s">
        <v>126</v>
      </c>
      <c r="E351" s="13" t="s">
        <v>147</v>
      </c>
      <c r="F351" s="13" t="s">
        <v>3929</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c r="A352" s="12" t="s">
        <v>6700</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c r="A353" s="12" t="s">
        <v>6701</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c r="A354" s="12" t="s">
        <v>4558</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c r="A355" s="12" t="s">
        <v>6702</v>
      </c>
      <c r="B355" s="13">
        <v>2019</v>
      </c>
      <c r="C355" s="13" t="s">
        <v>2127</v>
      </c>
      <c r="D355" s="13" t="s">
        <v>2140</v>
      </c>
      <c r="E355" s="13" t="s">
        <v>4942</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c r="A356" s="12" t="s">
        <v>4737</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c r="A357" s="12" t="s">
        <v>4517</v>
      </c>
      <c r="B357" s="13">
        <v>2019</v>
      </c>
      <c r="C357" s="13" t="s">
        <v>1281</v>
      </c>
      <c r="D357" s="13" t="s">
        <v>1282</v>
      </c>
      <c r="E357" s="13" t="s">
        <v>4516</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c r="A358" s="12" t="s">
        <v>4083</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c r="A359" s="12" t="s">
        <v>5024</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c r="A360" s="12" t="s">
        <v>3726</v>
      </c>
      <c r="B360" s="13">
        <v>2015</v>
      </c>
      <c r="C360" s="13" t="s">
        <v>23</v>
      </c>
      <c r="D360" s="13" t="s">
        <v>23</v>
      </c>
      <c r="E360" s="13" t="s">
        <v>77</v>
      </c>
      <c r="F360" s="13" t="s">
        <v>3725</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c r="A361" s="12" t="s">
        <v>4225</v>
      </c>
      <c r="B361" s="13">
        <v>2020</v>
      </c>
      <c r="C361" s="13" t="s">
        <v>753</v>
      </c>
      <c r="D361" s="13" t="s">
        <v>753</v>
      </c>
      <c r="E361" s="13" t="s">
        <v>753</v>
      </c>
      <c r="F361" s="13" t="s">
        <v>4224</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c r="A362" s="12" t="s">
        <v>3940</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c r="A363" s="12" t="s">
        <v>3923</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c r="A364" s="12" t="s">
        <v>6703</v>
      </c>
      <c r="B364" s="13">
        <v>2020</v>
      </c>
      <c r="C364" s="13" t="s">
        <v>1862</v>
      </c>
      <c r="D364" s="13" t="s">
        <v>1879</v>
      </c>
      <c r="E364" s="13" t="s">
        <v>4851</v>
      </c>
      <c r="F364" s="13" t="s">
        <v>4857</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c r="A365" s="12" t="s">
        <v>6704</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c r="A366" s="12" t="s">
        <v>6705</v>
      </c>
      <c r="B366" s="13">
        <v>2013</v>
      </c>
      <c r="C366" s="13" t="s">
        <v>1006</v>
      </c>
      <c r="D366" s="13" t="s">
        <v>1027</v>
      </c>
      <c r="E366" s="13" t="s">
        <v>1183</v>
      </c>
      <c r="F366" s="13" t="s">
        <v>4382</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c r="A367" s="12" t="s">
        <v>3736</v>
      </c>
      <c r="B367" s="13">
        <v>2011</v>
      </c>
      <c r="C367" s="13" t="s">
        <v>23</v>
      </c>
      <c r="D367" s="13" t="s">
        <v>23</v>
      </c>
      <c r="E367" s="13" t="s">
        <v>83</v>
      </c>
      <c r="F367" s="13" t="s">
        <v>3735</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c r="A368" s="12" t="s">
        <v>3973</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c r="A369" s="12" t="s">
        <v>4627</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c r="A370" s="12" t="s">
        <v>6706</v>
      </c>
      <c r="B370" s="13">
        <v>2016</v>
      </c>
      <c r="C370" s="13" t="s">
        <v>753</v>
      </c>
      <c r="D370" s="13" t="s">
        <v>753</v>
      </c>
      <c r="E370" s="13" t="s">
        <v>889</v>
      </c>
      <c r="F370" s="13" t="s">
        <v>4188</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c r="A371" s="12" t="s">
        <v>4229</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c r="A372" s="12" t="s">
        <v>4152</v>
      </c>
      <c r="B372" s="13">
        <v>2018</v>
      </c>
      <c r="C372" s="13" t="s">
        <v>753</v>
      </c>
      <c r="D372" s="13" t="s">
        <v>753</v>
      </c>
      <c r="E372" s="13" t="s">
        <v>816</v>
      </c>
      <c r="F372" s="13" t="s">
        <v>4151</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c r="A373" s="12" t="s">
        <v>4284</v>
      </c>
      <c r="B373" s="13">
        <v>2020</v>
      </c>
      <c r="C373" s="13" t="s">
        <v>922</v>
      </c>
      <c r="D373" s="13" t="s">
        <v>923</v>
      </c>
      <c r="E373" s="13" t="s">
        <v>4283</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c r="A374" s="12" t="s">
        <v>3899</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c r="A375" s="12" t="s">
        <v>4201</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c r="A376" s="12" t="s">
        <v>6707</v>
      </c>
      <c r="B376" s="13">
        <v>2014</v>
      </c>
      <c r="C376" s="13" t="s">
        <v>126</v>
      </c>
      <c r="D376" s="13" t="s">
        <v>126</v>
      </c>
      <c r="E376" s="13" t="s">
        <v>147</v>
      </c>
      <c r="F376" s="13" t="s">
        <v>6708</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c r="A377" s="12" t="s">
        <v>5028</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c r="A378" s="12" t="s">
        <v>3770</v>
      </c>
      <c r="B378" s="13">
        <v>2019</v>
      </c>
      <c r="C378" s="13" t="s">
        <v>23</v>
      </c>
      <c r="D378" s="13" t="s">
        <v>23</v>
      </c>
      <c r="E378" s="13" t="s">
        <v>3381</v>
      </c>
      <c r="F378" s="13" t="s">
        <v>3769</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c r="A379" s="12" t="s">
        <v>4138</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c r="A380" s="12" t="s">
        <v>3897</v>
      </c>
      <c r="B380" s="13">
        <v>2018</v>
      </c>
      <c r="C380" s="13" t="s">
        <v>126</v>
      </c>
      <c r="D380" s="13" t="s">
        <v>126</v>
      </c>
      <c r="E380" s="13" t="s">
        <v>304</v>
      </c>
      <c r="F380" s="13" t="s">
        <v>3896</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c r="A381" s="12" t="s">
        <v>3881</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c r="A382" s="12" t="s">
        <v>6709</v>
      </c>
      <c r="B382" s="13">
        <v>2017</v>
      </c>
      <c r="C382" s="13" t="s">
        <v>23</v>
      </c>
      <c r="D382" s="13" t="s">
        <v>23</v>
      </c>
      <c r="E382" s="13" t="s">
        <v>3738</v>
      </c>
      <c r="F382" s="13" t="s">
        <v>3739</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c r="A383" s="12" t="s">
        <v>4578</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c r="A384" s="12" t="s">
        <v>6710</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c r="A385" s="12" t="s">
        <v>6711</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c r="A386" s="12" t="s">
        <v>6712</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c r="A387" s="13" t="s">
        <v>6505</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c r="A388" s="13" t="s">
        <v>6713</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c r="A389" s="12" t="s">
        <v>4881</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c r="A390" s="12" t="s">
        <v>6714</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c r="A391" s="12" t="s">
        <v>4932</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6715</v>
      </c>
      <c r="DJ391" s="13">
        <v>1</v>
      </c>
      <c r="DP391" s="13">
        <f t="shared" si="61"/>
        <v>1</v>
      </c>
      <c r="DQ391" s="13">
        <f t="shared" si="63"/>
        <v>1</v>
      </c>
    </row>
    <row r="392" spans="1:121">
      <c r="A392" s="12" t="s">
        <v>6716</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c r="A393" s="12" t="s">
        <v>3964</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c r="A394" s="12" t="s">
        <v>4167</v>
      </c>
      <c r="B394" s="13">
        <v>2018</v>
      </c>
      <c r="C394" s="13" t="s">
        <v>753</v>
      </c>
      <c r="D394" s="13" t="s">
        <v>753</v>
      </c>
      <c r="E394" s="13" t="s">
        <v>754</v>
      </c>
      <c r="F394" s="13" t="s">
        <v>4166</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c r="A395" s="12" t="s">
        <v>4829</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c r="A396" s="12" t="s">
        <v>6717</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c r="A397" s="12" t="s">
        <v>3786</v>
      </c>
      <c r="B397" s="13">
        <v>2021</v>
      </c>
      <c r="C397" s="13" t="s">
        <v>87</v>
      </c>
      <c r="D397" s="13" t="s">
        <v>87</v>
      </c>
      <c r="E397" s="13" t="s">
        <v>3784</v>
      </c>
      <c r="F397" s="13" t="s">
        <v>3785</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c r="A398" s="12" t="s">
        <v>3997</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c r="A399" s="12" t="s">
        <v>4401</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c r="A400" s="12" t="s">
        <v>6718</v>
      </c>
      <c r="B400" s="13">
        <v>2016</v>
      </c>
      <c r="C400" s="13" t="s">
        <v>1006</v>
      </c>
      <c r="D400" s="13" t="s">
        <v>1007</v>
      </c>
      <c r="E400" s="13" t="s">
        <v>4477</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c r="A401" s="12" t="s">
        <v>4451</v>
      </c>
      <c r="B401" s="13">
        <v>2014</v>
      </c>
      <c r="C401" s="13" t="s">
        <v>1006</v>
      </c>
      <c r="D401" s="13" t="s">
        <v>1074</v>
      </c>
      <c r="E401" s="13" t="s">
        <v>1247</v>
      </c>
      <c r="F401" s="13" t="s">
        <v>4450</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c r="A402" s="12" t="s">
        <v>3957</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c r="A403" s="12" t="s">
        <v>5069</v>
      </c>
      <c r="B403" s="13">
        <v>2018</v>
      </c>
      <c r="C403" s="13" t="s">
        <v>753</v>
      </c>
      <c r="D403" s="13" t="s">
        <v>753</v>
      </c>
      <c r="E403" s="13" t="s">
        <v>889</v>
      </c>
      <c r="F403" s="13" t="s">
        <v>5068</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c r="A404" s="12" t="s">
        <v>4287</v>
      </c>
      <c r="B404" s="13">
        <v>2018</v>
      </c>
      <c r="C404" s="13" t="s">
        <v>922</v>
      </c>
      <c r="D404" s="13" t="s">
        <v>923</v>
      </c>
      <c r="E404" s="13" t="s">
        <v>4286</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c r="A405" s="12" t="s">
        <v>6719</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c r="A406" s="12" t="s">
        <v>4631</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c r="A407" s="12" t="s">
        <v>4001</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c r="A408" s="12" t="s">
        <v>6720</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c r="A409" s="12" t="s">
        <v>4203</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c r="A410" s="12" t="s">
        <v>4460</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c r="A411" s="12" t="s">
        <v>6721</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c r="A412" s="12" t="s">
        <v>4888</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c r="A413" s="12" t="s">
        <v>3935</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c r="A414" s="12" t="s">
        <v>4128</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c r="A415" s="12" t="s">
        <v>6722</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c r="A416" s="12" t="s">
        <v>3811</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c r="A417" s="12" t="s">
        <v>3772</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c r="A418" s="12" t="s">
        <v>6723</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c r="A419" s="12" t="s">
        <v>6724</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c r="A420" s="12" t="s">
        <v>4566</v>
      </c>
      <c r="B420" s="13">
        <v>2013</v>
      </c>
      <c r="C420" s="13" t="s">
        <v>1281</v>
      </c>
      <c r="D420" s="13" t="s">
        <v>1282</v>
      </c>
      <c r="E420" s="13" t="s">
        <v>1478</v>
      </c>
      <c r="F420" s="13" t="s">
        <v>4565</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c r="A421" s="12" t="s">
        <v>4439</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c r="A422" s="12" t="s">
        <v>6725</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c r="A423" s="12" t="s">
        <v>4090</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c r="A424" s="12" t="s">
        <v>4776</v>
      </c>
      <c r="B424" s="13">
        <v>2020</v>
      </c>
      <c r="C424" s="13" t="s">
        <v>1862</v>
      </c>
      <c r="D424" s="13" t="s">
        <v>1879</v>
      </c>
      <c r="E424" s="13" t="s">
        <v>1990</v>
      </c>
      <c r="F424" s="13" t="s">
        <v>4775</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c r="A425" s="12" t="s">
        <v>4678</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c r="A426" s="12" t="s">
        <v>4604</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c r="A427" s="12" t="s">
        <v>6726</v>
      </c>
      <c r="B427" s="13">
        <v>2018</v>
      </c>
      <c r="C427" s="13" t="s">
        <v>126</v>
      </c>
      <c r="D427" s="13" t="s">
        <v>126</v>
      </c>
      <c r="E427" s="13" t="s">
        <v>207</v>
      </c>
      <c r="F427" s="13" t="s">
        <v>6727</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c r="A428" s="12" t="s">
        <v>4938</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c r="A429" s="12" t="s">
        <v>4930</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c r="A430" s="12" t="s">
        <v>4086</v>
      </c>
      <c r="B430" s="13">
        <v>2015</v>
      </c>
      <c r="C430" s="13" t="s">
        <v>344</v>
      </c>
      <c r="D430" s="13" t="s">
        <v>375</v>
      </c>
      <c r="E430" s="13" t="s">
        <v>714</v>
      </c>
      <c r="F430" s="13" t="s">
        <v>4085</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c r="A431" s="12" t="s">
        <v>6728</v>
      </c>
      <c r="B431" s="13">
        <v>2019</v>
      </c>
      <c r="C431" s="13" t="s">
        <v>922</v>
      </c>
      <c r="D431" s="13" t="s">
        <v>927</v>
      </c>
      <c r="E431" s="13" t="s">
        <v>946</v>
      </c>
      <c r="F431" s="13" t="s">
        <v>6729</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c r="A432" s="12" t="s">
        <v>3841</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c r="A433" s="12" t="s">
        <v>6730</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c r="A434" s="12" t="s">
        <v>4064</v>
      </c>
      <c r="B434" s="13">
        <v>2021</v>
      </c>
      <c r="C434" s="13" t="s">
        <v>344</v>
      </c>
      <c r="D434" s="13" t="s">
        <v>459</v>
      </c>
      <c r="E434" s="13" t="s">
        <v>653</v>
      </c>
      <c r="F434" s="13" t="s">
        <v>4063</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c r="A435" s="12" t="s">
        <v>4884</v>
      </c>
      <c r="B435" s="13">
        <v>2019</v>
      </c>
      <c r="C435" s="13" t="s">
        <v>2127</v>
      </c>
      <c r="D435" s="13" t="s">
        <v>2238</v>
      </c>
      <c r="E435" s="13" t="s">
        <v>2319</v>
      </c>
      <c r="F435" s="13" t="s">
        <v>4883</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c r="A436" s="12" t="s">
        <v>4029</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c r="A437" s="12" t="s">
        <v>3767</v>
      </c>
      <c r="B437" s="13">
        <v>2018</v>
      </c>
      <c r="C437" s="13" t="s">
        <v>23</v>
      </c>
      <c r="D437" s="13" t="s">
        <v>23</v>
      </c>
      <c r="E437" s="13" t="s">
        <v>71</v>
      </c>
      <c r="F437" s="13" t="s">
        <v>3766</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c r="A438" s="12" t="s">
        <v>4872</v>
      </c>
      <c r="B438" s="13">
        <v>2013</v>
      </c>
      <c r="C438" s="13" t="s">
        <v>2023</v>
      </c>
      <c r="D438" s="13" t="s">
        <v>2023</v>
      </c>
      <c r="E438" s="13" t="s">
        <v>2064</v>
      </c>
      <c r="F438" s="13" t="s">
        <v>4871</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c r="A439" s="12" t="s">
        <v>6731</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c r="A440" s="12" t="s">
        <v>4220</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c r="A441" s="12" t="s">
        <v>4399</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c r="A442" s="12" t="s">
        <v>4949</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c r="A443" s="12" t="s">
        <v>4795</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c r="A444" s="12" t="s">
        <v>6732</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c r="A445" s="12" t="s">
        <v>4653</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c r="A446" s="12" t="s">
        <v>4331</v>
      </c>
      <c r="B446" s="13">
        <v>2015</v>
      </c>
      <c r="C446" s="13" t="s">
        <v>922</v>
      </c>
      <c r="D446" s="13" t="s">
        <v>927</v>
      </c>
      <c r="E446" s="13" t="s">
        <v>3433</v>
      </c>
      <c r="F446" s="13" t="s">
        <v>4330</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c r="A447" s="12" t="s">
        <v>4911</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c r="A448" s="12" t="s">
        <v>4297</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c r="A449" s="12" t="s">
        <v>6733</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c r="A450" s="12" t="s">
        <v>4274</v>
      </c>
      <c r="B450" s="13">
        <v>2021</v>
      </c>
      <c r="C450" s="13" t="s">
        <v>922</v>
      </c>
      <c r="D450" s="13" t="s">
        <v>6734</v>
      </c>
      <c r="E450" s="13" t="s">
        <v>2589</v>
      </c>
      <c r="F450" s="13" t="s">
        <v>4273</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c r="A451" s="12" t="s">
        <v>6735</v>
      </c>
      <c r="B451" s="13">
        <v>2019</v>
      </c>
      <c r="C451" s="13" t="s">
        <v>2023</v>
      </c>
      <c r="D451" s="13" t="s">
        <v>2023</v>
      </c>
      <c r="E451" s="13" t="s">
        <v>2106</v>
      </c>
      <c r="F451" s="13" t="s">
        <v>6736</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c r="A452" s="12" t="s">
        <v>3925</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c r="A453" s="12" t="s">
        <v>4441</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c r="A454" s="12" t="s">
        <v>4636</v>
      </c>
      <c r="B454" s="13">
        <v>2019</v>
      </c>
      <c r="C454" s="13" t="s">
        <v>1676</v>
      </c>
      <c r="D454" s="13" t="s">
        <v>1684</v>
      </c>
      <c r="E454" s="13" t="s">
        <v>1830</v>
      </c>
      <c r="F454" s="13" t="s">
        <v>4635</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c r="A455" s="12" t="s">
        <v>5090</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c r="A456" s="12" t="s">
        <v>4602</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c r="A457" s="12" t="s">
        <v>3994</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c r="A458" s="12" t="s">
        <v>6737</v>
      </c>
      <c r="B458" s="13">
        <v>2020</v>
      </c>
      <c r="C458" s="13" t="s">
        <v>1862</v>
      </c>
      <c r="D458" s="13" t="s">
        <v>1879</v>
      </c>
      <c r="E458" s="13" t="s">
        <v>2004</v>
      </c>
      <c r="F458" s="13" t="s">
        <v>4842</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c r="A459" s="12" t="s">
        <v>6738</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c r="A460" s="12" t="s">
        <v>6739</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c r="A461" s="12" t="s">
        <v>6740</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c r="A462" s="12" t="s">
        <v>4149</v>
      </c>
      <c r="B462" s="13">
        <v>2015</v>
      </c>
      <c r="C462" s="13" t="s">
        <v>753</v>
      </c>
      <c r="D462" s="13" t="s">
        <v>753</v>
      </c>
      <c r="E462" s="13" t="s">
        <v>754</v>
      </c>
      <c r="F462" s="13" t="s">
        <v>4148</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c r="A463" s="12" t="s">
        <v>4333</v>
      </c>
      <c r="B463" s="13">
        <v>2018</v>
      </c>
      <c r="C463" s="13" t="s">
        <v>922</v>
      </c>
      <c r="D463" s="13" t="s">
        <v>6734</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c r="A464" s="12" t="s">
        <v>6741</v>
      </c>
      <c r="B464" s="13">
        <v>2018</v>
      </c>
      <c r="C464" s="13" t="s">
        <v>753</v>
      </c>
      <c r="D464" s="13" t="s">
        <v>753</v>
      </c>
      <c r="E464" s="13" t="s">
        <v>889</v>
      </c>
      <c r="F464" s="13" t="s">
        <v>4270</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c r="A465" s="12" t="s">
        <v>6742</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c r="A466" s="12" t="s">
        <v>4425</v>
      </c>
      <c r="B466" s="13">
        <v>2014</v>
      </c>
      <c r="C466" s="13" t="s">
        <v>1006</v>
      </c>
      <c r="D466" s="13" t="s">
        <v>1074</v>
      </c>
      <c r="E466" s="13" t="s">
        <v>1156</v>
      </c>
      <c r="F466" s="13" t="s">
        <v>4424</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c r="A467" s="12" t="s">
        <v>6743</v>
      </c>
      <c r="B467" s="13">
        <v>2013</v>
      </c>
      <c r="C467" s="13" t="s">
        <v>1006</v>
      </c>
      <c r="D467" s="13" t="s">
        <v>1007</v>
      </c>
      <c r="E467" s="13" t="s">
        <v>3452</v>
      </c>
      <c r="F467" s="13" t="s">
        <v>4468</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c r="A468" s="12" t="s">
        <v>3782</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c r="A469" s="12" t="s">
        <v>6744</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c r="A470" s="12" t="s">
        <v>4819</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c r="A471" s="12" t="s">
        <v>6745</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c r="A472" s="12" t="s">
        <v>4092</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c r="A473" s="12" t="s">
        <v>6746</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c r="A474" s="13" t="s">
        <v>6747</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c r="A475" s="12" t="s">
        <v>3944</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c r="A476" s="12" t="s">
        <v>3806</v>
      </c>
      <c r="B476" s="13">
        <v>2016</v>
      </c>
      <c r="C476" s="13" t="s">
        <v>126</v>
      </c>
      <c r="D476" s="13" t="s">
        <v>126</v>
      </c>
      <c r="E476" s="13" t="s">
        <v>127</v>
      </c>
      <c r="F476" s="13" t="s">
        <v>3805</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c r="A477" s="12" t="s">
        <v>3849</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c r="A478" s="12" t="s">
        <v>3870</v>
      </c>
      <c r="B478" s="13">
        <v>2014</v>
      </c>
      <c r="C478" s="13" t="s">
        <v>126</v>
      </c>
      <c r="D478" s="13" t="s">
        <v>126</v>
      </c>
      <c r="E478" s="13" t="s">
        <v>249</v>
      </c>
      <c r="F478" s="13" t="s">
        <v>3869</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c r="A479" s="12" t="s">
        <v>3801</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c r="A480" s="12" t="s">
        <v>6748</v>
      </c>
      <c r="B480" s="13">
        <v>2018</v>
      </c>
      <c r="C480" s="13" t="s">
        <v>126</v>
      </c>
      <c r="D480" s="13" t="s">
        <v>126</v>
      </c>
      <c r="E480" s="13" t="s">
        <v>249</v>
      </c>
      <c r="F480" s="13" t="s">
        <v>6749</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c r="A481" s="12" t="s">
        <v>4120</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c r="A482" s="12" t="s">
        <v>4079</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c r="A483" s="12" t="s">
        <v>6750</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c r="A484" s="12" t="s">
        <v>6751</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c r="A485" s="12" t="s">
        <v>4992</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c r="A486" s="12" t="s">
        <v>4082</v>
      </c>
      <c r="B486" s="13">
        <v>2019</v>
      </c>
      <c r="C486" s="13" t="s">
        <v>344</v>
      </c>
      <c r="D486" s="13" t="s">
        <v>459</v>
      </c>
      <c r="E486" s="13" t="s">
        <v>711</v>
      </c>
      <c r="F486" s="13" t="s">
        <v>4081</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c r="A487" s="13" t="s">
        <v>3761</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c r="A488" s="13" t="s">
        <v>6752</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c r="A489" s="12" t="s">
        <v>6753</v>
      </c>
      <c r="B489" s="13">
        <v>2016</v>
      </c>
      <c r="C489" s="13" t="s">
        <v>753</v>
      </c>
      <c r="D489" s="13" t="s">
        <v>753</v>
      </c>
      <c r="E489" s="13" t="s">
        <v>816</v>
      </c>
      <c r="F489" s="13" t="s">
        <v>4185</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c r="A490" s="12" t="s">
        <v>4726</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c r="A491" s="12" t="s">
        <v>266</v>
      </c>
      <c r="B491" s="13">
        <v>2014</v>
      </c>
      <c r="C491" s="13" t="s">
        <v>126</v>
      </c>
      <c r="D491" s="13" t="s">
        <v>126</v>
      </c>
      <c r="E491" s="13" t="s">
        <v>249</v>
      </c>
      <c r="F491" s="13" t="s">
        <v>3910</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c r="A492" s="13" t="s">
        <v>6754</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c r="A493" s="12" t="s">
        <v>3901</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c r="A494" s="12" t="s">
        <v>4975</v>
      </c>
      <c r="B494" s="13">
        <v>2015</v>
      </c>
      <c r="C494" s="13" t="s">
        <v>2127</v>
      </c>
      <c r="D494" s="13" t="s">
        <v>2173</v>
      </c>
      <c r="E494" s="13" t="s">
        <v>2193</v>
      </c>
      <c r="F494" s="13" t="s">
        <v>4974</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c r="A496" s="12" t="s">
        <v>4227</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6755</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c r="A497" s="12" t="s">
        <v>4981</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c r="A498" s="12" t="s">
        <v>6756</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c r="A499" s="12" t="s">
        <v>4496</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c r="A500" s="12" t="s">
        <v>6757</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c r="A501" s="12" t="s">
        <v>4492</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c r="A502" s="12" t="s">
        <v>6758</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c r="A503" s="13" t="s">
        <v>6759</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c r="A504" s="12" t="s">
        <v>4584</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c r="A505" s="12" t="s">
        <v>4582</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c r="A506" s="12" t="s">
        <v>6760</v>
      </c>
      <c r="B506" s="13">
        <v>2015</v>
      </c>
      <c r="C506" s="13" t="s">
        <v>753</v>
      </c>
      <c r="D506" s="13" t="s">
        <v>753</v>
      </c>
      <c r="E506" s="13" t="s">
        <v>816</v>
      </c>
      <c r="F506" s="13" t="s">
        <v>6761</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c r="A507" s="13" t="s">
        <v>6762</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c r="A508" s="12" t="s">
        <v>3873</v>
      </c>
      <c r="B508" s="13">
        <v>2019</v>
      </c>
      <c r="C508" s="13" t="s">
        <v>126</v>
      </c>
      <c r="D508" s="13" t="s">
        <v>126</v>
      </c>
      <c r="E508" s="13" t="s">
        <v>179</v>
      </c>
      <c r="F508" s="13" t="s">
        <v>3872</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c r="A509" s="12" t="s">
        <v>5022</v>
      </c>
      <c r="B509" s="13">
        <v>2020</v>
      </c>
      <c r="C509" s="13" t="s">
        <v>2127</v>
      </c>
      <c r="D509" s="13" t="s">
        <v>2128</v>
      </c>
      <c r="E509" s="13" t="s">
        <v>2270</v>
      </c>
      <c r="F509" s="13" t="s">
        <v>5021</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c r="A510" s="12" t="s">
        <v>4999</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c r="A511" s="12" t="s">
        <v>4378</v>
      </c>
      <c r="B511" s="13">
        <v>2016</v>
      </c>
      <c r="C511" s="13" t="s">
        <v>1006</v>
      </c>
      <c r="D511" s="13" t="s">
        <v>1017</v>
      </c>
      <c r="E511" s="13" t="s">
        <v>1089</v>
      </c>
      <c r="F511" s="13" t="s">
        <v>4377</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c r="A512" s="12" t="s">
        <v>6763</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c r="A513" s="12" t="s">
        <v>6764</v>
      </c>
      <c r="B513" s="13">
        <v>1988</v>
      </c>
      <c r="C513" s="13" t="s">
        <v>1281</v>
      </c>
      <c r="D513" s="13" t="s">
        <v>1287</v>
      </c>
      <c r="E513" s="13" t="s">
        <v>4537</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c r="A514" s="12" t="s">
        <v>4256</v>
      </c>
      <c r="B514" s="13">
        <v>2020</v>
      </c>
      <c r="C514" s="13" t="s">
        <v>753</v>
      </c>
      <c r="D514" s="13" t="s">
        <v>753</v>
      </c>
      <c r="E514" s="13" t="s">
        <v>4254</v>
      </c>
      <c r="F514" s="13" t="s">
        <v>4255</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c r="A515" s="13" t="s">
        <v>6765</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c r="A516" s="12" t="s">
        <v>3867</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c r="A517" s="12" t="s">
        <v>3816</v>
      </c>
      <c r="B517" s="13">
        <v>2020</v>
      </c>
      <c r="C517" s="13" t="s">
        <v>126</v>
      </c>
      <c r="D517" s="13" t="s">
        <v>126</v>
      </c>
      <c r="E517" s="13" t="s">
        <v>282</v>
      </c>
      <c r="F517" s="13" t="s">
        <v>3815</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c r="A518" s="12" t="s">
        <v>3862</v>
      </c>
      <c r="B518" s="13">
        <v>2018</v>
      </c>
      <c r="C518" s="13" t="s">
        <v>126</v>
      </c>
      <c r="D518" s="13" t="s">
        <v>126</v>
      </c>
      <c r="E518" s="13" t="s">
        <v>179</v>
      </c>
      <c r="F518" s="13" t="s">
        <v>3861</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c r="A519" s="12" t="s">
        <v>3818</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c r="A520" s="12" t="s">
        <v>6766</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c r="A521" s="12" t="s">
        <v>4427</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c r="A522" s="12" t="s">
        <v>3962</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c r="A523" s="12" t="s">
        <v>6767</v>
      </c>
      <c r="B523" s="13">
        <v>2011</v>
      </c>
      <c r="C523" s="13" t="s">
        <v>126</v>
      </c>
      <c r="D523" s="13" t="s">
        <v>126</v>
      </c>
      <c r="E523" s="13" t="s">
        <v>142</v>
      </c>
      <c r="F523" s="13" t="s">
        <v>3808</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c r="A524" s="12" t="s">
        <v>4990</v>
      </c>
      <c r="B524" s="13">
        <v>2020</v>
      </c>
      <c r="C524" s="13" t="s">
        <v>2127</v>
      </c>
      <c r="D524" s="13" t="s">
        <v>2128</v>
      </c>
      <c r="E524" s="13" t="s">
        <v>2262</v>
      </c>
      <c r="F524" s="13" t="s">
        <v>4989</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c r="A525" s="12" t="s">
        <v>4232</v>
      </c>
      <c r="B525" s="13">
        <v>2019</v>
      </c>
      <c r="C525" s="13" t="s">
        <v>753</v>
      </c>
      <c r="D525" s="13" t="s">
        <v>753</v>
      </c>
      <c r="E525" s="13" t="s">
        <v>914</v>
      </c>
      <c r="F525" s="13" t="s">
        <v>4231</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c r="A526" s="12" t="s">
        <v>4304</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c r="A527" s="18" t="s">
        <v>6768</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c r="A528" s="12" t="s">
        <v>4177</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c r="A529" s="12" t="s">
        <v>4686</v>
      </c>
      <c r="B529" s="13">
        <v>2018</v>
      </c>
      <c r="C529" s="13" t="s">
        <v>1676</v>
      </c>
      <c r="D529" s="13" t="s">
        <v>1684</v>
      </c>
      <c r="E529" s="13" t="s">
        <v>3014</v>
      </c>
      <c r="F529" s="13" t="s">
        <v>4685</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c r="A530" s="12" t="s">
        <v>3857</v>
      </c>
      <c r="B530" s="13">
        <v>2015</v>
      </c>
      <c r="C530" s="13" t="s">
        <v>126</v>
      </c>
      <c r="D530" s="13" t="s">
        <v>126</v>
      </c>
      <c r="E530" s="13" t="s">
        <v>304</v>
      </c>
      <c r="F530" s="13" t="s">
        <v>3856</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c r="A531" s="13" t="s">
        <v>6769</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c r="A532" s="12" t="s">
        <v>6770</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c r="A533" s="12" t="s">
        <v>6771</v>
      </c>
      <c r="B533" s="13">
        <v>1989</v>
      </c>
      <c r="C533" s="13" t="s">
        <v>1281</v>
      </c>
      <c r="D533" s="13" t="s">
        <v>1282</v>
      </c>
      <c r="E533" s="13" t="s">
        <v>2644</v>
      </c>
      <c r="F533" s="13" t="s">
        <v>3481</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c r="A534" s="12" t="s">
        <v>4067</v>
      </c>
      <c r="B534" s="13">
        <v>2016</v>
      </c>
      <c r="C534" s="13" t="s">
        <v>344</v>
      </c>
      <c r="D534" s="13" t="s">
        <v>459</v>
      </c>
      <c r="E534" s="13" t="s">
        <v>573</v>
      </c>
      <c r="F534" s="13" t="s">
        <v>4066</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c r="A536" s="12" t="s">
        <v>5052</v>
      </c>
      <c r="B536" s="13">
        <v>2016</v>
      </c>
      <c r="C536" s="13" t="s">
        <v>126</v>
      </c>
      <c r="D536" s="13" t="s">
        <v>126</v>
      </c>
      <c r="E536" s="13" t="s">
        <v>304</v>
      </c>
      <c r="F536" s="13" t="s">
        <v>5051</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c r="A537" s="12" t="s">
        <v>6772</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c r="A538" s="12" t="s">
        <v>6773</v>
      </c>
      <c r="B538" s="13">
        <v>1986</v>
      </c>
      <c r="C538" s="13" t="s">
        <v>126</v>
      </c>
      <c r="D538" s="13" t="s">
        <v>126</v>
      </c>
      <c r="E538" s="13" t="s">
        <v>3883</v>
      </c>
      <c r="F538" s="13" t="s">
        <v>3884</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c r="A539" s="13" t="s">
        <v>6774</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c r="A540" s="12" t="s">
        <v>3975</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c r="A541" s="12" t="s">
        <v>6775</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c r="A542" s="12" t="s">
        <v>6776</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c r="A543" s="12" t="s">
        <v>6777</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c r="A544" s="12" t="s">
        <v>4458</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c r="A545" s="13" t="s">
        <v>6778</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c r="A546" s="12" t="s">
        <v>4375</v>
      </c>
      <c r="B546" s="13">
        <v>2016</v>
      </c>
      <c r="C546" s="13" t="s">
        <v>1006</v>
      </c>
      <c r="D546" s="13" t="s">
        <v>1017</v>
      </c>
      <c r="E546" s="13" t="s">
        <v>4374</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c r="A547" s="12" t="s">
        <v>4075</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c r="A548" s="12" t="s">
        <v>4745</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c r="A549" s="13" t="s">
        <v>6779</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c r="A550" s="12" t="s">
        <v>6780</v>
      </c>
      <c r="B550" s="13">
        <v>2015</v>
      </c>
      <c r="C550" s="13" t="s">
        <v>126</v>
      </c>
      <c r="D550" s="13" t="s">
        <v>126</v>
      </c>
      <c r="E550" s="13" t="s">
        <v>249</v>
      </c>
      <c r="F550" s="13" t="s">
        <v>5048</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c r="A551" s="12" t="s">
        <v>6781</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c r="A552" s="12" t="s">
        <v>3759</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c r="A553" s="12" t="s">
        <v>4050</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c r="A554" s="12" t="s">
        <v>4838</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c r="A555" s="12" t="s">
        <v>6782</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c r="A556" s="12" t="s">
        <v>6783</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c r="A557" s="12" t="s">
        <v>4208</v>
      </c>
      <c r="B557" s="13">
        <v>2016</v>
      </c>
      <c r="C557" s="13" t="s">
        <v>753</v>
      </c>
      <c r="D557" s="13" t="s">
        <v>753</v>
      </c>
      <c r="E557" s="13" t="s">
        <v>816</v>
      </c>
      <c r="F557" s="13" t="s">
        <v>4207</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c r="A558" s="12" t="s">
        <v>4614</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c r="A559" s="12" t="s">
        <v>6784</v>
      </c>
      <c r="B559" s="13">
        <v>2013</v>
      </c>
      <c r="C559" s="13" t="s">
        <v>1006</v>
      </c>
      <c r="D559" s="13" t="s">
        <v>1017</v>
      </c>
      <c r="E559" s="13" t="s">
        <v>4363</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c r="A560" s="12" t="s">
        <v>4183</v>
      </c>
      <c r="B560" s="13">
        <v>2017</v>
      </c>
      <c r="C560" s="13" t="s">
        <v>753</v>
      </c>
      <c r="D560" s="13" t="s">
        <v>753</v>
      </c>
      <c r="E560" s="13" t="s">
        <v>754</v>
      </c>
      <c r="F560" s="13" t="s">
        <v>4182</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c r="A561" s="12" t="s">
        <v>6785</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c r="A562" s="12" t="s">
        <v>6786</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c r="A563" s="12" t="s">
        <v>6787</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c r="A564" s="12" t="s">
        <v>6788</v>
      </c>
      <c r="B564" s="13">
        <v>2015</v>
      </c>
      <c r="C564" s="13" t="s">
        <v>344</v>
      </c>
      <c r="D564" s="13" t="s">
        <v>375</v>
      </c>
      <c r="E564" s="13" t="s">
        <v>653</v>
      </c>
      <c r="F564" s="13" t="s">
        <v>4072</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c r="A565" s="12" t="s">
        <v>5026</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c r="A566" s="12" t="s">
        <v>4490</v>
      </c>
      <c r="B566" s="13">
        <v>2019</v>
      </c>
      <c r="C566" s="13" t="s">
        <v>1281</v>
      </c>
      <c r="D566" s="13" t="s">
        <v>1282</v>
      </c>
      <c r="E566" s="13" t="s">
        <v>4488</v>
      </c>
      <c r="F566" s="13" t="s">
        <v>4489</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c r="A567" s="12" t="s">
        <v>6789</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c r="A568" s="12" t="s">
        <v>5088</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c r="A569" s="12" t="s">
        <v>4096</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c r="A570" s="12" t="s">
        <v>4693</v>
      </c>
      <c r="B570" s="13">
        <v>2010</v>
      </c>
      <c r="C570" s="13" t="s">
        <v>1676</v>
      </c>
      <c r="D570" s="13" t="s">
        <v>1684</v>
      </c>
      <c r="E570" s="13" t="s">
        <v>1685</v>
      </c>
      <c r="F570" s="13" t="s">
        <v>4692</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c r="A571" s="12" t="s">
        <v>6790</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c r="A572" s="12" t="s">
        <v>4855</v>
      </c>
      <c r="B572" s="13">
        <v>2017</v>
      </c>
      <c r="C572" s="13" t="s">
        <v>1862</v>
      </c>
      <c r="D572" s="13" t="s">
        <v>1879</v>
      </c>
      <c r="E572" s="13" t="s">
        <v>3610</v>
      </c>
      <c r="F572" s="13" t="s">
        <v>4854</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c r="A573" s="12" t="s">
        <v>4724</v>
      </c>
      <c r="B573" s="13">
        <v>2019</v>
      </c>
      <c r="C573" s="13" t="s">
        <v>1676</v>
      </c>
      <c r="D573" s="13" t="s">
        <v>426</v>
      </c>
      <c r="E573" s="13" t="s">
        <v>2664</v>
      </c>
      <c r="F573" s="13" t="s">
        <v>4723</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c r="A574" s="12" t="s">
        <v>4625</v>
      </c>
      <c r="B574" s="13">
        <v>2018</v>
      </c>
      <c r="C574" s="13" t="s">
        <v>1676</v>
      </c>
      <c r="D574" s="13" t="s">
        <v>1684</v>
      </c>
      <c r="E574" s="13" t="s">
        <v>1830</v>
      </c>
      <c r="F574" s="13" t="s">
        <v>4624</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c r="A575" s="12" t="s">
        <v>6791</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c r="A576" s="12" t="s">
        <v>6792</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c r="A577" s="12" t="s">
        <v>5009</v>
      </c>
      <c r="B577" s="13">
        <v>2018</v>
      </c>
      <c r="C577" s="13" t="s">
        <v>2127</v>
      </c>
      <c r="D577" s="13" t="s">
        <v>2128</v>
      </c>
      <c r="E577" s="13" t="s">
        <v>2294</v>
      </c>
      <c r="F577" s="13" t="s">
        <v>5008</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c r="A578" s="12" t="s">
        <v>4715</v>
      </c>
      <c r="B578" s="13">
        <v>2015</v>
      </c>
      <c r="C578" s="13" t="s">
        <v>1676</v>
      </c>
      <c r="D578" s="13" t="s">
        <v>426</v>
      </c>
      <c r="E578" s="13" t="s">
        <v>3030</v>
      </c>
      <c r="F578" s="13" t="s">
        <v>4714</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6793</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c r="A579" s="12" t="s">
        <v>4832</v>
      </c>
      <c r="B579" s="13">
        <v>2013</v>
      </c>
      <c r="C579" s="13" t="s">
        <v>1862</v>
      </c>
      <c r="D579" s="13" t="s">
        <v>1879</v>
      </c>
      <c r="E579" s="13" t="s">
        <v>1945</v>
      </c>
      <c r="F579" s="13" t="s">
        <v>4831</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c r="A580" s="12" t="s">
        <v>4825</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c r="A581" s="12" t="s">
        <v>4903</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c r="A582" s="12" t="s">
        <v>4780</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c r="A583" s="12" t="s">
        <v>5054</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c r="A584" s="12" t="s">
        <v>4986</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c r="A585" s="12" t="s">
        <v>6794</v>
      </c>
      <c r="B585" s="13">
        <v>2018</v>
      </c>
      <c r="C585" s="13" t="s">
        <v>1281</v>
      </c>
      <c r="D585" s="13" t="s">
        <v>1282</v>
      </c>
      <c r="E585" s="13" t="s">
        <v>5991</v>
      </c>
      <c r="F585" s="13" t="s">
        <v>4574</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c r="A586" s="12" t="s">
        <v>6795</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c r="A587" s="12" t="s">
        <v>4217</v>
      </c>
      <c r="B587" s="13">
        <v>2016</v>
      </c>
      <c r="C587" s="13" t="s">
        <v>753</v>
      </c>
      <c r="D587" s="13" t="s">
        <v>753</v>
      </c>
      <c r="E587" s="13" t="s">
        <v>753</v>
      </c>
      <c r="F587" s="13" t="s">
        <v>4216</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c r="A588" s="12" t="s">
        <v>4852</v>
      </c>
      <c r="B588" s="13">
        <v>2018</v>
      </c>
      <c r="C588" s="13" t="s">
        <v>1862</v>
      </c>
      <c r="D588" s="13" t="s">
        <v>1879</v>
      </c>
      <c r="E588" s="13" t="s">
        <v>4851</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c r="A589" s="12" t="s">
        <v>6796</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c r="A590" s="12" t="s">
        <v>4563</v>
      </c>
      <c r="B590" s="13">
        <v>2012</v>
      </c>
      <c r="C590" s="13" t="s">
        <v>1281</v>
      </c>
      <c r="D590" s="13" t="s">
        <v>1282</v>
      </c>
      <c r="E590" s="13" t="s">
        <v>1283</v>
      </c>
      <c r="F590" s="13" t="s">
        <v>4562</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c r="A591" s="12" t="s">
        <v>6797</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c r="A592" s="13" t="s">
        <v>6798</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c r="A593" s="12" t="s">
        <v>3947</v>
      </c>
      <c r="B593" s="13">
        <v>2014</v>
      </c>
      <c r="C593" s="13" t="s">
        <v>126</v>
      </c>
      <c r="D593" s="13" t="s">
        <v>126</v>
      </c>
      <c r="E593" s="13" t="s">
        <v>147</v>
      </c>
      <c r="F593" s="13" t="s">
        <v>3946</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c r="A594" s="12" t="s">
        <v>3892</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c r="A595" s="12" t="s">
        <v>6799</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c r="A596" s="12" t="s">
        <v>4118</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c r="A597" s="12" t="s">
        <v>6800</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c r="A598" s="12" t="s">
        <v>3844</v>
      </c>
      <c r="B598" s="13">
        <v>2014</v>
      </c>
      <c r="C598" s="13" t="s">
        <v>126</v>
      </c>
      <c r="D598" s="13" t="s">
        <v>126</v>
      </c>
      <c r="E598" s="13" t="s">
        <v>282</v>
      </c>
      <c r="F598" s="13" t="s">
        <v>3843</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c r="A599" s="12" t="s">
        <v>6801</v>
      </c>
      <c r="B599" s="13">
        <v>2020</v>
      </c>
      <c r="C599" s="13" t="s">
        <v>1006</v>
      </c>
      <c r="D599" s="13" t="s">
        <v>1027</v>
      </c>
      <c r="E599" s="13" t="s">
        <v>6802</v>
      </c>
      <c r="F599" s="13" t="s">
        <v>6803</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c r="A600" s="12" t="s">
        <v>4801</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c r="A601" s="12" t="s">
        <v>6804</v>
      </c>
      <c r="B601" s="13">
        <v>2012</v>
      </c>
      <c r="C601" s="13" t="s">
        <v>753</v>
      </c>
      <c r="D601" s="13" t="s">
        <v>753</v>
      </c>
      <c r="E601" s="13" t="s">
        <v>4254</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c r="A602" s="12" t="s">
        <v>4963</v>
      </c>
      <c r="B602" s="13">
        <v>2013</v>
      </c>
      <c r="C602" s="13" t="s">
        <v>2127</v>
      </c>
      <c r="D602" s="13" t="s">
        <v>2173</v>
      </c>
      <c r="E602" s="13" t="s">
        <v>2193</v>
      </c>
      <c r="F602" s="13" t="s">
        <v>4962</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c r="A603" s="12" t="s">
        <v>5044</v>
      </c>
      <c r="B603" s="13">
        <v>2015</v>
      </c>
      <c r="C603" s="13" t="s">
        <v>23</v>
      </c>
      <c r="D603" s="13" t="s">
        <v>23</v>
      </c>
      <c r="E603" s="13" t="s">
        <v>83</v>
      </c>
      <c r="F603" s="13" t="s">
        <v>5043</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c r="A604" s="12" t="s">
        <v>6805</v>
      </c>
      <c r="B604" s="13">
        <v>2015</v>
      </c>
      <c r="C604" s="13" t="s">
        <v>753</v>
      </c>
      <c r="D604" s="13" t="s">
        <v>753</v>
      </c>
      <c r="E604" s="13" t="s">
        <v>816</v>
      </c>
      <c r="F604" s="13" t="s">
        <v>6806</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c r="A605" s="12" t="s">
        <v>5057</v>
      </c>
      <c r="B605" s="13">
        <v>2016</v>
      </c>
      <c r="C605" s="13" t="s">
        <v>753</v>
      </c>
      <c r="D605" s="13" t="s">
        <v>753</v>
      </c>
      <c r="E605" s="13" t="s">
        <v>816</v>
      </c>
      <c r="F605" s="13" t="s">
        <v>5056</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c r="A606" s="12" t="s">
        <v>4809</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c r="A607" s="12" t="s">
        <v>6807</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c r="A608" s="12" t="s">
        <v>4370</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c r="A609" s="12" t="s">
        <v>4550</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c r="A610" s="12" t="s">
        <v>6808</v>
      </c>
      <c r="B610" s="13">
        <v>2020</v>
      </c>
      <c r="C610" s="13" t="s">
        <v>1676</v>
      </c>
      <c r="D610" s="13" t="s">
        <v>426</v>
      </c>
      <c r="E610" s="13" t="s">
        <v>1713</v>
      </c>
      <c r="F610" s="13" t="s">
        <v>4767</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c r="A611" s="12" t="s">
        <v>4405</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c r="A612" s="12" t="s">
        <v>4966</v>
      </c>
      <c r="B612" s="13">
        <v>2009</v>
      </c>
      <c r="C612" s="13" t="s">
        <v>2127</v>
      </c>
      <c r="D612" s="13" t="s">
        <v>2173</v>
      </c>
      <c r="E612" s="13" t="s">
        <v>2193</v>
      </c>
      <c r="F612" s="13" t="s">
        <v>4965</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c r="A613" s="12" t="s">
        <v>6809</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c r="A615" s="12" t="s">
        <v>6810</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c r="A616" s="13" t="s">
        <v>6811</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c r="A617" s="12" t="s">
        <v>5019</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c r="A618" s="12" t="s">
        <v>4061</v>
      </c>
      <c r="B618" s="13">
        <v>2019</v>
      </c>
      <c r="C618" s="13" t="s">
        <v>344</v>
      </c>
      <c r="D618" s="13" t="s">
        <v>375</v>
      </c>
      <c r="E618" s="13" t="s">
        <v>653</v>
      </c>
      <c r="F618" s="13" t="s">
        <v>4060</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c r="A619" s="12" t="s">
        <v>4070</v>
      </c>
      <c r="B619" s="13">
        <v>2017</v>
      </c>
      <c r="C619" s="13" t="s">
        <v>344</v>
      </c>
      <c r="D619" s="13" t="s">
        <v>375</v>
      </c>
      <c r="E619" s="13" t="s">
        <v>653</v>
      </c>
      <c r="F619" s="13" t="s">
        <v>6812</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c r="A620" s="13" t="s">
        <v>6813</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c r="A621" s="12" t="s">
        <v>4542</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c r="A622" s="12" t="s">
        <v>6814</v>
      </c>
      <c r="B622" s="13">
        <v>2017</v>
      </c>
      <c r="C622" s="13" t="s">
        <v>126</v>
      </c>
      <c r="D622" s="13" t="s">
        <v>126</v>
      </c>
      <c r="E622" s="13" t="s">
        <v>249</v>
      </c>
      <c r="F622" s="13" t="s">
        <v>3644</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c r="A623" s="12" t="s">
        <v>6815</v>
      </c>
      <c r="B623" s="13">
        <v>2016</v>
      </c>
      <c r="C623" s="13" t="s">
        <v>1281</v>
      </c>
      <c r="D623" s="13" t="s">
        <v>1287</v>
      </c>
      <c r="E623" s="13" t="s">
        <v>1576</v>
      </c>
      <c r="F623" s="13" t="s">
        <v>6816</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c r="A624" s="13" t="s">
        <v>6817</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c r="A625" s="12" t="s">
        <v>3916</v>
      </c>
      <c r="B625" s="13">
        <v>2015</v>
      </c>
      <c r="C625" s="13" t="s">
        <v>126</v>
      </c>
      <c r="D625" s="13" t="s">
        <v>126</v>
      </c>
      <c r="E625" s="13" t="s">
        <v>249</v>
      </c>
      <c r="F625" s="13" t="s">
        <v>3915</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c r="A626" s="12" t="s">
        <v>6818</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c r="A627" s="12" t="s">
        <v>6819</v>
      </c>
      <c r="B627" s="13">
        <v>1988</v>
      </c>
      <c r="C627" s="13" t="s">
        <v>1281</v>
      </c>
      <c r="D627" s="13" t="s">
        <v>1287</v>
      </c>
      <c r="E627" s="13" t="s">
        <v>4552</v>
      </c>
      <c r="F627" s="13" t="s">
        <v>4555</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c r="A628" s="12" t="s">
        <v>6820</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6821</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c r="A629" s="12" t="s">
        <v>6822</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c r="A630" s="12" t="s">
        <v>6823</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c r="A631" s="12" t="s">
        <v>6824</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c r="A632" s="12" t="s">
        <v>6825</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c r="A633" s="12" t="s">
        <v>6826</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c r="A634" s="12" t="s">
        <v>6827</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c r="A635" s="12" t="s">
        <v>6828</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c r="A636" s="12" t="s">
        <v>6829</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c r="A637" s="12" t="s">
        <v>6830</v>
      </c>
      <c r="B637" s="13">
        <v>2017</v>
      </c>
      <c r="C637" s="13" t="s">
        <v>2127</v>
      </c>
      <c r="D637" s="13" t="s">
        <v>2238</v>
      </c>
      <c r="E637" s="13" t="s">
        <v>6581</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c r="A638" s="12" t="s">
        <v>6831</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c r="A639" s="12" t="s">
        <v>6832</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c r="A640" s="12" t="s">
        <v>6833</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c r="A641" s="12" t="s">
        <v>6834</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c r="A642" s="12" t="s">
        <v>6835</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c r="A643" s="12" t="s">
        <v>6836</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c r="A644" s="12" t="s">
        <v>6837</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c r="A645" s="12" t="s">
        <v>6838</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c r="A646" s="12" t="s">
        <v>6839</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c r="A647" s="12" t="s">
        <v>6840</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c r="A648" s="12" t="s">
        <v>6841</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c r="A649" s="12" t="s">
        <v>6842</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c r="A650" s="12" t="s">
        <v>6843</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c r="A651" s="12" t="s">
        <v>6844</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c r="A652" s="12" t="s">
        <v>6845</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c r="A653" s="12" t="s">
        <v>6846</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c r="A654" s="12" t="s">
        <v>6847</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c r="A655" s="12" t="s">
        <v>6848</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c r="A656" s="12" t="s">
        <v>6849</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c r="A657" s="12" t="s">
        <v>6850</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c r="A658" s="12" t="s">
        <v>6851</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c r="A659" s="12" t="s">
        <v>6852</v>
      </c>
      <c r="B659" s="13">
        <v>2018</v>
      </c>
      <c r="C659" s="13" t="s">
        <v>1281</v>
      </c>
      <c r="D659" s="13" t="s">
        <v>1282</v>
      </c>
      <c r="E659" s="13" t="s">
        <v>1673</v>
      </c>
      <c r="F659" s="13" t="s">
        <v>6853</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c r="A660" s="12" t="s">
        <v>6854</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c r="A661" s="12" t="s">
        <v>6855</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c r="A662" s="12" t="s">
        <v>6856</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c r="A663" s="12" t="s">
        <v>6857</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c r="A664" s="12" t="s">
        <v>6858</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c r="A665" s="12" t="s">
        <v>6859</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c r="A666" s="12" t="s">
        <v>6860</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c r="A667" s="12" t="s">
        <v>6861</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c r="A668" s="12" t="s">
        <v>6862</v>
      </c>
      <c r="B668" s="13">
        <v>2016</v>
      </c>
      <c r="C668" s="13" t="s">
        <v>1281</v>
      </c>
      <c r="D668" s="13" t="s">
        <v>1282</v>
      </c>
      <c r="E668" s="13" t="s">
        <v>1631</v>
      </c>
      <c r="F668" s="13" t="s">
        <v>6863</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c r="A669" s="12" t="s">
        <v>6864</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c r="A670" s="12" t="s">
        <v>6865</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c r="A671" s="12" t="s">
        <v>6866</v>
      </c>
      <c r="B671" s="13">
        <v>2017</v>
      </c>
      <c r="C671" s="13" t="s">
        <v>2127</v>
      </c>
      <c r="D671" s="13" t="s">
        <v>2128</v>
      </c>
      <c r="E671" s="13" t="s">
        <v>6867</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c r="A672" s="12" t="s">
        <v>6868</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c r="A673" s="12" t="s">
        <v>6869</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c r="A674" s="12" t="s">
        <v>6870</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c r="A675" s="12" t="s">
        <v>6871</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c r="A676" s="12" t="s">
        <v>6872</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c r="A677" s="12" t="s">
        <v>6873</v>
      </c>
      <c r="B677" s="13">
        <v>2018</v>
      </c>
      <c r="C677" s="13" t="s">
        <v>2023</v>
      </c>
      <c r="D677" s="13" t="s">
        <v>2023</v>
      </c>
      <c r="E677" s="13" t="s">
        <v>2041</v>
      </c>
      <c r="F677" s="13" t="s">
        <v>6874</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c r="A678" s="12" t="s">
        <v>6875</v>
      </c>
      <c r="B678" s="13">
        <v>2019</v>
      </c>
      <c r="C678" s="13" t="s">
        <v>2023</v>
      </c>
      <c r="D678" s="13" t="s">
        <v>2023</v>
      </c>
      <c r="E678" s="13" t="s">
        <v>2024</v>
      </c>
      <c r="F678" s="13" t="s">
        <v>6876</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c r="A679" s="12" t="s">
        <v>6877</v>
      </c>
      <c r="B679" s="13">
        <v>2018</v>
      </c>
      <c r="C679" s="13" t="s">
        <v>2023</v>
      </c>
      <c r="D679" s="13" t="s">
        <v>2023</v>
      </c>
      <c r="E679" s="13" t="s">
        <v>2041</v>
      </c>
      <c r="F679" s="13" t="s">
        <v>6878</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c r="A680" s="12" t="s">
        <v>6879</v>
      </c>
      <c r="B680" s="13">
        <v>2019</v>
      </c>
      <c r="C680" s="13" t="s">
        <v>2023</v>
      </c>
      <c r="D680" s="13" t="s">
        <v>2023</v>
      </c>
      <c r="E680" s="13" t="s">
        <v>2041</v>
      </c>
      <c r="F680" s="13" t="s">
        <v>6880</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c r="A681" s="12" t="s">
        <v>6881</v>
      </c>
      <c r="B681" s="13">
        <v>2018</v>
      </c>
      <c r="C681" s="13" t="s">
        <v>2023</v>
      </c>
      <c r="D681" s="13" t="s">
        <v>2023</v>
      </c>
      <c r="E681" s="13" t="s">
        <v>2064</v>
      </c>
      <c r="F681" s="13" t="s">
        <v>6882</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c r="A682" s="12" t="s">
        <v>6883</v>
      </c>
      <c r="B682" s="13">
        <v>2019</v>
      </c>
      <c r="C682" s="13" t="s">
        <v>2023</v>
      </c>
      <c r="D682" s="13" t="s">
        <v>2023</v>
      </c>
      <c r="E682" s="13" t="s">
        <v>2064</v>
      </c>
      <c r="F682" s="13" t="s">
        <v>3523</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c r="A683" s="12" t="s">
        <v>6884</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c r="A684" s="12" t="s">
        <v>6885</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c r="A685" s="12" t="s">
        <v>6886</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c r="A686" s="12" t="s">
        <v>6887</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c r="A687" s="12" t="s">
        <v>6888</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c r="A688" s="12" t="s">
        <v>6889</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c r="A689" s="12" t="s">
        <v>6890</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c r="A690" s="12" t="s">
        <v>6891</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c r="A691" s="12" t="s">
        <v>6892</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c r="A692" s="12" t="s">
        <v>6893</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c r="A693" s="12" t="s">
        <v>6894</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c r="A694" s="12" t="s">
        <v>6895</v>
      </c>
      <c r="B694" s="13">
        <v>2021</v>
      </c>
      <c r="C694" s="13" t="s">
        <v>344</v>
      </c>
      <c r="D694" s="13" t="s">
        <v>391</v>
      </c>
      <c r="E694" s="13" t="s">
        <v>6266</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c r="A695" s="12" t="s">
        <v>6896</v>
      </c>
      <c r="B695" s="13">
        <v>2020</v>
      </c>
      <c r="C695" s="13" t="s">
        <v>344</v>
      </c>
      <c r="D695" s="13" t="s">
        <v>391</v>
      </c>
      <c r="E695" s="13" t="s">
        <v>6266</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c r="A696" s="12" t="s">
        <v>6897</v>
      </c>
      <c r="B696" s="13">
        <v>2015</v>
      </c>
      <c r="C696" s="13" t="s">
        <v>1281</v>
      </c>
      <c r="D696" s="13" t="s">
        <v>1287</v>
      </c>
      <c r="E696" s="13" t="s">
        <v>1459</v>
      </c>
      <c r="F696" s="13" t="s">
        <v>4544</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c r="A697" s="12" t="s">
        <v>6898</v>
      </c>
      <c r="B697" s="13">
        <v>2018</v>
      </c>
      <c r="C697" s="13" t="s">
        <v>2023</v>
      </c>
      <c r="D697" s="13" t="s">
        <v>2023</v>
      </c>
      <c r="E697" s="13" t="s">
        <v>2041</v>
      </c>
      <c r="F697" s="13" t="s">
        <v>6899</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c r="A698" s="12" t="s">
        <v>6900</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c r="A699" s="12" t="s">
        <v>3999</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ht="26.25">
      <c r="A701" s="13">
        <f>COUNTA(A2:A699)</f>
        <v>698</v>
      </c>
      <c r="B701" s="13" t="s">
        <v>6405</v>
      </c>
      <c r="C701" s="13" t="s">
        <v>6901</v>
      </c>
      <c r="D701" s="13" t="s">
        <v>6901</v>
      </c>
      <c r="E701" s="13" t="s">
        <v>6902</v>
      </c>
      <c r="F701" s="13" t="s">
        <v>6902</v>
      </c>
      <c r="H701" s="19" t="s">
        <v>6411</v>
      </c>
      <c r="I701" s="14" t="s">
        <v>6412</v>
      </c>
      <c r="J701" s="14" t="s">
        <v>6413</v>
      </c>
      <c r="K701" s="14" t="s">
        <v>6414</v>
      </c>
      <c r="L701" s="19" t="s">
        <v>6415</v>
      </c>
      <c r="M701" s="13" t="s">
        <v>6416</v>
      </c>
      <c r="N701" s="13" t="s">
        <v>6417</v>
      </c>
      <c r="O701" s="13" t="s">
        <v>6418</v>
      </c>
      <c r="P701" s="13" t="s">
        <v>6419</v>
      </c>
      <c r="Q701" s="13" t="s">
        <v>6420</v>
      </c>
      <c r="R701" s="19" t="s">
        <v>6903</v>
      </c>
      <c r="S701" s="13" t="s">
        <v>6422</v>
      </c>
      <c r="T701" s="13" t="s">
        <v>6423</v>
      </c>
      <c r="U701" s="13" t="s">
        <v>6424</v>
      </c>
      <c r="V701" s="13" t="s">
        <v>6425</v>
      </c>
      <c r="W701" s="13" t="s">
        <v>6426</v>
      </c>
      <c r="X701" s="13" t="s">
        <v>6427</v>
      </c>
      <c r="Y701" s="13" t="s">
        <v>6428</v>
      </c>
      <c r="Z701" s="13" t="s">
        <v>6429</v>
      </c>
      <c r="AA701" s="13" t="s">
        <v>6430</v>
      </c>
      <c r="AB701" s="13" t="s">
        <v>6431</v>
      </c>
      <c r="AC701" s="13" t="s">
        <v>6432</v>
      </c>
      <c r="AD701" s="13" t="s">
        <v>6433</v>
      </c>
      <c r="AE701" s="13" t="s">
        <v>6434</v>
      </c>
      <c r="AF701" s="13" t="s">
        <v>6435</v>
      </c>
      <c r="AG701" s="13" t="s">
        <v>6436</v>
      </c>
      <c r="AH701" s="13" t="s">
        <v>6437</v>
      </c>
      <c r="AI701" s="13" t="s">
        <v>6438</v>
      </c>
      <c r="AJ701" s="13" t="s">
        <v>6439</v>
      </c>
      <c r="AK701" s="13" t="s">
        <v>6440</v>
      </c>
      <c r="AL701" s="13" t="s">
        <v>6441</v>
      </c>
      <c r="AM701" s="13" t="s">
        <v>6442</v>
      </c>
      <c r="AN701" s="13" t="s">
        <v>6443</v>
      </c>
      <c r="AO701" s="13" t="s">
        <v>6444</v>
      </c>
      <c r="AP701" s="13" t="s">
        <v>6445</v>
      </c>
      <c r="AQ701" s="13" t="s">
        <v>6446</v>
      </c>
      <c r="AR701" s="13" t="s">
        <v>6447</v>
      </c>
      <c r="AS701" s="13" t="s">
        <v>6448</v>
      </c>
      <c r="AT701" s="13" t="s">
        <v>6449</v>
      </c>
      <c r="AU701" s="13" t="s">
        <v>6450</v>
      </c>
      <c r="AV701" s="13" t="s">
        <v>6451</v>
      </c>
      <c r="AW701" s="13" t="s">
        <v>6452</v>
      </c>
      <c r="AX701" s="13" t="s">
        <v>6453</v>
      </c>
      <c r="AY701" s="13" t="s">
        <v>6454</v>
      </c>
      <c r="AZ701" s="13" t="s">
        <v>6455</v>
      </c>
      <c r="BA701" s="13" t="s">
        <v>6456</v>
      </c>
      <c r="BB701" s="13" t="s">
        <v>6457</v>
      </c>
      <c r="BC701" s="13" t="s">
        <v>6458</v>
      </c>
      <c r="BD701" s="13" t="s">
        <v>6459</v>
      </c>
      <c r="BE701" s="19" t="s">
        <v>6460</v>
      </c>
      <c r="BF701" s="13" t="s">
        <v>6461</v>
      </c>
      <c r="BG701" s="13" t="s">
        <v>6462</v>
      </c>
      <c r="BH701" s="13" t="s">
        <v>6463</v>
      </c>
      <c r="BI701" s="13" t="s">
        <v>6464</v>
      </c>
      <c r="BJ701" s="19" t="s">
        <v>6465</v>
      </c>
      <c r="BK701" s="19" t="s">
        <v>6466</v>
      </c>
      <c r="BL701" s="13" t="s">
        <v>6467</v>
      </c>
      <c r="BM701" s="19" t="s">
        <v>6468</v>
      </c>
      <c r="BN701" s="13" t="s">
        <v>6469</v>
      </c>
      <c r="BO701" s="13" t="s">
        <v>6470</v>
      </c>
      <c r="BP701" s="13" t="s">
        <v>6471</v>
      </c>
      <c r="BQ701" s="13" t="s">
        <v>6472</v>
      </c>
      <c r="BR701" s="15" t="s">
        <v>6473</v>
      </c>
      <c r="BS701" s="13" t="s">
        <v>6474</v>
      </c>
      <c r="BT701" s="13" t="s">
        <v>6475</v>
      </c>
      <c r="BU701" s="13" t="s">
        <v>6476</v>
      </c>
      <c r="BV701" s="13" t="s">
        <v>6477</v>
      </c>
      <c r="BW701" s="13" t="s">
        <v>6478</v>
      </c>
      <c r="BX701" s="13" t="s">
        <v>6479</v>
      </c>
      <c r="BY701" s="13" t="s">
        <v>6480</v>
      </c>
      <c r="BZ701" s="13" t="s">
        <v>6481</v>
      </c>
      <c r="CA701" s="13" t="s">
        <v>6482</v>
      </c>
      <c r="CB701" s="13" t="s">
        <v>6483</v>
      </c>
      <c r="CC701" s="13" t="s">
        <v>6484</v>
      </c>
      <c r="CD701" s="13" t="s">
        <v>6485</v>
      </c>
      <c r="CE701" s="13" t="s">
        <v>6486</v>
      </c>
      <c r="CF701" s="13" t="s">
        <v>6487</v>
      </c>
      <c r="CG701" s="13" t="s">
        <v>6488</v>
      </c>
      <c r="CH701" s="13" t="s">
        <v>6489</v>
      </c>
      <c r="CI701" s="13" t="s">
        <v>6490</v>
      </c>
      <c r="CJ701" s="13" t="s">
        <v>6491</v>
      </c>
      <c r="CK701" s="13" t="s">
        <v>6492</v>
      </c>
      <c r="CL701" s="13" t="s">
        <v>6493</v>
      </c>
      <c r="CM701" s="13" t="s">
        <v>6494</v>
      </c>
      <c r="CN701" s="13" t="s">
        <v>6495</v>
      </c>
      <c r="CO701" s="13" t="s">
        <v>6496</v>
      </c>
      <c r="CP701" s="13" t="s">
        <v>6497</v>
      </c>
      <c r="CQ701" s="13" t="s">
        <v>6498</v>
      </c>
      <c r="CR701" s="13" t="s">
        <v>6499</v>
      </c>
      <c r="CS701" s="13" t="s">
        <v>6500</v>
      </c>
      <c r="CT701" s="13" t="s">
        <v>6501</v>
      </c>
      <c r="CU701" s="13" t="s">
        <v>6502</v>
      </c>
      <c r="CV701" s="13" t="s">
        <v>6503</v>
      </c>
      <c r="CW701" s="19" t="s">
        <v>6904</v>
      </c>
      <c r="CX701" s="13" t="s">
        <v>6505</v>
      </c>
      <c r="CY701" s="13" t="s">
        <v>6506</v>
      </c>
      <c r="CZ701" s="13" t="s">
        <v>6507</v>
      </c>
      <c r="DA701" s="13" t="s">
        <v>6508</v>
      </c>
      <c r="DB701" s="13" t="s">
        <v>6509</v>
      </c>
      <c r="DC701" s="13" t="s">
        <v>6510</v>
      </c>
      <c r="DD701" s="13" t="s">
        <v>6511</v>
      </c>
      <c r="DE701" s="13" t="s">
        <v>6512</v>
      </c>
      <c r="DF701" s="13" t="s">
        <v>6513</v>
      </c>
      <c r="DG701" s="13" t="s">
        <v>6514</v>
      </c>
      <c r="DH701" s="13" t="s">
        <v>6515</v>
      </c>
      <c r="DI701" s="13" t="s">
        <v>6516</v>
      </c>
      <c r="DJ701" s="13" t="s">
        <v>6517</v>
      </c>
      <c r="DK701" s="13" t="s">
        <v>6518</v>
      </c>
      <c r="DL701" s="13" t="s">
        <v>6519</v>
      </c>
      <c r="DM701" s="13" t="s">
        <v>6520</v>
      </c>
      <c r="DN701" s="13" t="s">
        <v>6521</v>
      </c>
      <c r="DO701" s="13" t="s">
        <v>2388</v>
      </c>
      <c r="DP701" s="13" t="s">
        <v>6522</v>
      </c>
      <c r="DQ701" s="19" t="s">
        <v>6905</v>
      </c>
    </row>
    <row r="702" spans="1:121">
      <c r="I702" s="14" t="s">
        <v>6906</v>
      </c>
    </row>
    <row r="704" spans="1:121">
      <c r="A704" s="13" t="s">
        <v>6907</v>
      </c>
      <c r="B704" s="13">
        <f>H700</f>
        <v>363</v>
      </c>
      <c r="C704" s="20">
        <f>B704/$B$708</f>
        <v>0.52005730659025784</v>
      </c>
    </row>
    <row r="705" spans="1:3">
      <c r="A705" s="13" t="s">
        <v>6908</v>
      </c>
      <c r="B705" s="13">
        <f>L700</f>
        <v>208</v>
      </c>
      <c r="C705" s="20">
        <f>B705/$B$708</f>
        <v>0.29799426934097423</v>
      </c>
    </row>
    <row r="706" spans="1:3">
      <c r="A706" s="13" t="s">
        <v>6909</v>
      </c>
      <c r="B706" s="13">
        <f>CW700</f>
        <v>187</v>
      </c>
      <c r="C706" s="20">
        <f>B706/$B$708</f>
        <v>0.26790830945558741</v>
      </c>
    </row>
    <row r="707" spans="1:3">
      <c r="A707" s="13" t="s">
        <v>6910</v>
      </c>
      <c r="B707" s="13">
        <f>DQ700</f>
        <v>417</v>
      </c>
      <c r="C707" s="20">
        <f>B707/$B$708</f>
        <v>0.59742120343839544</v>
      </c>
    </row>
    <row r="708" spans="1:3">
      <c r="A708" s="13" t="s">
        <v>6911</v>
      </c>
      <c r="B708" s="13">
        <f>COUNTA(A2:A699)</f>
        <v>698</v>
      </c>
      <c r="C708" s="20">
        <f>B708/$B$708</f>
        <v>1</v>
      </c>
    </row>
    <row r="710" spans="1:3">
      <c r="A710" s="13" t="s">
        <v>6910</v>
      </c>
      <c r="B710" s="13">
        <v>417</v>
      </c>
      <c r="C710" s="20">
        <v>0.59742120343839544</v>
      </c>
    </row>
    <row r="711" spans="1:3">
      <c r="A711" s="13" t="s">
        <v>6907</v>
      </c>
      <c r="B711" s="13">
        <v>363</v>
      </c>
      <c r="C711" s="20">
        <v>0.52005730659025784</v>
      </c>
    </row>
    <row r="712" spans="1:3">
      <c r="A712" s="13" t="s">
        <v>6909</v>
      </c>
      <c r="B712" s="13">
        <v>187</v>
      </c>
      <c r="C712" s="20">
        <v>0.26790830945558741</v>
      </c>
    </row>
    <row r="714" spans="1:3">
      <c r="A714" s="13">
        <v>0</v>
      </c>
      <c r="B714" s="13">
        <f>COUNTIF($G$2:$G$699,$A714)</f>
        <v>130</v>
      </c>
    </row>
    <row r="715" spans="1:3">
      <c r="A715" s="13">
        <v>1</v>
      </c>
      <c r="B715" s="13">
        <f t="shared" ref="B715:B717" si="105">COUNTIF($G$2:$G$699,$A715)</f>
        <v>238</v>
      </c>
    </row>
    <row r="716" spans="1:3">
      <c r="A716" s="13">
        <v>2</v>
      </c>
      <c r="B716" s="13">
        <f t="shared" si="105"/>
        <v>261</v>
      </c>
    </row>
    <row r="717" spans="1:3">
      <c r="A717" s="13">
        <v>3</v>
      </c>
      <c r="B717" s="13">
        <f t="shared" si="105"/>
        <v>69</v>
      </c>
    </row>
    <row r="718" spans="1:3">
      <c r="A718" s="13" t="s">
        <v>6912</v>
      </c>
      <c r="B718" s="13">
        <f>SUM(B714:B717)</f>
        <v>698</v>
      </c>
    </row>
    <row r="721" spans="1:122">
      <c r="A721" s="13" t="s">
        <v>6913</v>
      </c>
      <c r="B721" s="13" t="s">
        <v>6399</v>
      </c>
      <c r="C721" s="13" t="s">
        <v>6907</v>
      </c>
      <c r="D721" s="13" t="s">
        <v>6909</v>
      </c>
      <c r="E721" s="13" t="s">
        <v>6910</v>
      </c>
      <c r="G721" s="13" t="s">
        <v>6399</v>
      </c>
      <c r="H721" s="13" t="s">
        <v>6914</v>
      </c>
      <c r="I721" s="15" t="s">
        <v>6915</v>
      </c>
      <c r="J721" s="14" t="s">
        <v>6916</v>
      </c>
      <c r="L721" s="14"/>
      <c r="M721" s="15"/>
      <c r="R721" s="13"/>
      <c r="S721" s="15"/>
      <c r="BE721" s="13"/>
      <c r="BF721" s="15"/>
      <c r="BJ721" s="13"/>
      <c r="BL721" s="15"/>
      <c r="BM721" s="13"/>
      <c r="BN721" s="15"/>
      <c r="BR721" s="13"/>
      <c r="BS721" s="15"/>
      <c r="CW721" s="13"/>
      <c r="CX721" s="15"/>
      <c r="DQ721" s="13"/>
      <c r="DR721" s="15"/>
    </row>
    <row r="722" spans="1:122">
      <c r="A722" s="13" t="s">
        <v>6401</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energy_communities</vt:lpstr>
      <vt:lpstr>community_projects</vt:lpstr>
      <vt:lpstr>EC_projects</vt:lpstr>
      <vt:lpstr>project_size</vt:lpstr>
      <vt:lpstr>projects_per_year</vt:lpstr>
      <vt:lpstr>province</vt:lpstr>
      <vt:lpstr>municipalities</vt:lpstr>
      <vt:lpstr>professionalization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2024-09-17T09:31:28Z</dcterms:modified>
</cp:coreProperties>
</file>