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6CE59E2D-2A9D-4B2A-9571-E2CF001FB8D6}" xr6:coauthVersionLast="47" xr6:coauthVersionMax="47" xr10:uidLastSave="{00000000-0000-0000-0000-000000000000}"/>
  <bookViews>
    <workbookView xWindow="-23148" yWindow="1284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J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<sst xmlns="http://schemas.openxmlformats.org/spreadsheetml/2006/main" count="104" uniqueCount="34">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</sst>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583.66666666666663</c:v>
                </c:pt>
                <c:pt idx="16">
                  <c:v>600.66666666666663</c:v>
                </c:pt>
                <c:pt idx="17">
                  <c:v>623.66666666666663</c:v>
                </c:pt>
                <c:pt idx="18">
                  <c:v>646.33333333333337</c:v>
                </c:pt>
                <c:pt idx="19">
                  <c:v>664</c:v>
                </c:pt>
                <c:pt idx="20">
                  <c:v>683.33333333333337</c:v>
                </c:pt>
                <c:pt idx="21">
                  <c:v>703.33333333333337</c:v>
                </c:pt>
                <c:pt idx="22">
                  <c:v>723</c:v>
                </c:pt>
                <c:pt idx="23">
                  <c:v>735.33333333333337</c:v>
                </c:pt>
                <c:pt idx="24">
                  <c:v>751</c:v>
                </c:pt>
                <c:pt idx="25">
                  <c:v>762.33333333333337</c:v>
                </c:pt>
                <c:pt idx="26">
                  <c:v>774</c:v>
                </c:pt>
                <c:pt idx="27">
                  <c:v>780.66666666666663</c:v>
                </c:pt>
                <c:pt idx="28">
                  <c:v>788.33333333333337</c:v>
                </c:pt>
                <c:pt idx="29">
                  <c:v>796.66666666666663</c:v>
                </c:pt>
                <c:pt idx="30">
                  <c:v>804.33333333333337</c:v>
                </c:pt>
                <c:pt idx="31">
                  <c:v>811.33333333333337</c:v>
                </c:pt>
                <c:pt idx="32">
                  <c:v>818.66666666666663</c:v>
                </c:pt>
                <c:pt idx="33">
                  <c:v>823</c:v>
                </c:pt>
                <c:pt idx="34">
                  <c:v>829.33333333333337</c:v>
                </c:pt>
                <c:pt idx="35">
                  <c:v>835.33333333333337</c:v>
                </c:pt>
                <c:pt idx="36">
                  <c:v>838.33333333333337</c:v>
                </c:pt>
                <c:pt idx="37">
                  <c:v>843.33333333333337</c:v>
                </c:pt>
                <c:pt idx="38">
                  <c:v>846.66666666666663</c:v>
                </c:pt>
                <c:pt idx="39">
                  <c:v>849.33333333333337</c:v>
                </c:pt>
                <c:pt idx="40">
                  <c:v>851.66666666666663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585.33333333333337</c:v>
                </c:pt>
                <c:pt idx="16">
                  <c:v>609</c:v>
                </c:pt>
                <c:pt idx="17">
                  <c:v>649.66666666666663</c:v>
                </c:pt>
                <c:pt idx="18">
                  <c:v>685</c:v>
                </c:pt>
                <c:pt idx="19">
                  <c:v>719</c:v>
                </c:pt>
                <c:pt idx="20">
                  <c:v>745.33333333333337</c:v>
                </c:pt>
                <c:pt idx="21">
                  <c:v>763.66666666666663</c:v>
                </c:pt>
                <c:pt idx="22">
                  <c:v>779.66666666666663</c:v>
                </c:pt>
                <c:pt idx="23">
                  <c:v>796</c:v>
                </c:pt>
                <c:pt idx="24">
                  <c:v>808</c:v>
                </c:pt>
                <c:pt idx="25">
                  <c:v>817</c:v>
                </c:pt>
                <c:pt idx="26">
                  <c:v>824.66666666666663</c:v>
                </c:pt>
                <c:pt idx="27">
                  <c:v>830</c:v>
                </c:pt>
                <c:pt idx="28">
                  <c:v>836</c:v>
                </c:pt>
                <c:pt idx="29">
                  <c:v>843.33333333333337</c:v>
                </c:pt>
                <c:pt idx="30">
                  <c:v>846.33333333333337</c:v>
                </c:pt>
                <c:pt idx="31">
                  <c:v>849.66666666666663</c:v>
                </c:pt>
                <c:pt idx="32">
                  <c:v>852</c:v>
                </c:pt>
                <c:pt idx="33">
                  <c:v>855.66666666666663</c:v>
                </c:pt>
                <c:pt idx="34">
                  <c:v>858.66666666666663</c:v>
                </c:pt>
                <c:pt idx="35">
                  <c:v>862.66666666666663</c:v>
                </c:pt>
                <c:pt idx="36">
                  <c:v>864</c:v>
                </c:pt>
                <c:pt idx="37">
                  <c:v>865.66666666666663</c:v>
                </c:pt>
                <c:pt idx="38">
                  <c:v>867.66666666666663</c:v>
                </c:pt>
                <c:pt idx="39">
                  <c:v>869</c:v>
                </c:pt>
                <c:pt idx="40">
                  <c:v>871.33333333333337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583</c:v>
                </c:pt>
                <c:pt idx="16">
                  <c:v>599.33333333333337</c:v>
                </c:pt>
                <c:pt idx="17">
                  <c:v>624</c:v>
                </c:pt>
                <c:pt idx="18">
                  <c:v>645.66666666666663</c:v>
                </c:pt>
                <c:pt idx="19">
                  <c:v>663.66666666666663</c:v>
                </c:pt>
                <c:pt idx="20">
                  <c:v>685.33333333333337</c:v>
                </c:pt>
                <c:pt idx="21">
                  <c:v>699.66666666666663</c:v>
                </c:pt>
                <c:pt idx="22">
                  <c:v>718.66666666666663</c:v>
                </c:pt>
                <c:pt idx="23">
                  <c:v>732.33333333333337</c:v>
                </c:pt>
                <c:pt idx="24">
                  <c:v>747</c:v>
                </c:pt>
                <c:pt idx="25">
                  <c:v>759.33333333333337</c:v>
                </c:pt>
                <c:pt idx="26">
                  <c:v>773</c:v>
                </c:pt>
                <c:pt idx="27">
                  <c:v>778.66666666666663</c:v>
                </c:pt>
                <c:pt idx="28">
                  <c:v>789</c:v>
                </c:pt>
                <c:pt idx="29">
                  <c:v>797.33333333333337</c:v>
                </c:pt>
                <c:pt idx="30">
                  <c:v>806</c:v>
                </c:pt>
                <c:pt idx="31">
                  <c:v>812</c:v>
                </c:pt>
                <c:pt idx="32">
                  <c:v>820</c:v>
                </c:pt>
                <c:pt idx="33">
                  <c:v>826</c:v>
                </c:pt>
                <c:pt idx="34">
                  <c:v>831.66666666666663</c:v>
                </c:pt>
                <c:pt idx="35">
                  <c:v>836.33333333333337</c:v>
                </c:pt>
                <c:pt idx="36">
                  <c:v>841.66666666666663</c:v>
                </c:pt>
                <c:pt idx="37">
                  <c:v>847</c:v>
                </c:pt>
                <c:pt idx="38">
                  <c:v>851.33333333333337</c:v>
                </c:pt>
                <c:pt idx="39">
                  <c:v>855.33333333333337</c:v>
                </c:pt>
                <c:pt idx="40">
                  <c:v>859.33333333333337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  <c:pt idx="15">
                  <c:v>584</c:v>
                </c:pt>
                <c:pt idx="16">
                  <c:v>617.66666666666663</c:v>
                </c:pt>
                <c:pt idx="17">
                  <c:v>663.66666666666663</c:v>
                </c:pt>
                <c:pt idx="18">
                  <c:v>702.33333333333337</c:v>
                </c:pt>
                <c:pt idx="19">
                  <c:v>731.66666666666663</c:v>
                </c:pt>
                <c:pt idx="20">
                  <c:v>757</c:v>
                </c:pt>
                <c:pt idx="21">
                  <c:v>773.33333333333337</c:v>
                </c:pt>
                <c:pt idx="22">
                  <c:v>789.66666666666663</c:v>
                </c:pt>
                <c:pt idx="23">
                  <c:v>803</c:v>
                </c:pt>
                <c:pt idx="24">
                  <c:v>811.33333333333337</c:v>
                </c:pt>
                <c:pt idx="25">
                  <c:v>821.66666666666663</c:v>
                </c:pt>
                <c:pt idx="26">
                  <c:v>829</c:v>
                </c:pt>
                <c:pt idx="27">
                  <c:v>833.33333333333337</c:v>
                </c:pt>
                <c:pt idx="28">
                  <c:v>839.66666666666663</c:v>
                </c:pt>
                <c:pt idx="29">
                  <c:v>843.66666666666663</c:v>
                </c:pt>
                <c:pt idx="30">
                  <c:v>849.33333333333337</c:v>
                </c:pt>
                <c:pt idx="31">
                  <c:v>851.66666666666663</c:v>
                </c:pt>
                <c:pt idx="32">
                  <c:v>856.33333333333337</c:v>
                </c:pt>
                <c:pt idx="33">
                  <c:v>859</c:v>
                </c:pt>
                <c:pt idx="34">
                  <c:v>862.66666666666663</c:v>
                </c:pt>
                <c:pt idx="35">
                  <c:v>866.66666666666663</c:v>
                </c:pt>
                <c:pt idx="36">
                  <c:v>871.33333333333337</c:v>
                </c:pt>
                <c:pt idx="37">
                  <c:v>872.66666666666663</c:v>
                </c:pt>
                <c:pt idx="38">
                  <c:v>874.66666666666663</c:v>
                </c:pt>
                <c:pt idx="39">
                  <c:v>879</c:v>
                </c:pt>
                <c:pt idx="40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</c:v>
                </c:pt>
                <c:pt idx="16">
                  <c:v>1500.5</c:v>
                </c:pt>
                <c:pt idx="17">
                  <c:v>1619.5</c:v>
                </c:pt>
                <c:pt idx="18">
                  <c:v>1742</c:v>
                </c:pt>
                <c:pt idx="19">
                  <c:v>1874</c:v>
                </c:pt>
                <c:pt idx="20">
                  <c:v>2019</c:v>
                </c:pt>
                <c:pt idx="21">
                  <c:v>2166</c:v>
                </c:pt>
                <c:pt idx="22">
                  <c:v>2321.5</c:v>
                </c:pt>
                <c:pt idx="23">
                  <c:v>2464</c:v>
                </c:pt>
                <c:pt idx="24">
                  <c:v>2627</c:v>
                </c:pt>
                <c:pt idx="25">
                  <c:v>2783</c:v>
                </c:pt>
                <c:pt idx="26">
                  <c:v>2943</c:v>
                </c:pt>
                <c:pt idx="27">
                  <c:v>3107.5</c:v>
                </c:pt>
                <c:pt idx="28">
                  <c:v>3280</c:v>
                </c:pt>
                <c:pt idx="29">
                  <c:v>3442.5</c:v>
                </c:pt>
                <c:pt idx="30">
                  <c:v>3620</c:v>
                </c:pt>
                <c:pt idx="31">
                  <c:v>3804.5</c:v>
                </c:pt>
                <c:pt idx="32">
                  <c:v>3975</c:v>
                </c:pt>
                <c:pt idx="33">
                  <c:v>4153.5</c:v>
                </c:pt>
                <c:pt idx="34">
                  <c:v>4333.5</c:v>
                </c:pt>
                <c:pt idx="35">
                  <c:v>4516.5</c:v>
                </c:pt>
                <c:pt idx="36">
                  <c:v>4701</c:v>
                </c:pt>
                <c:pt idx="37">
                  <c:v>4879</c:v>
                </c:pt>
                <c:pt idx="38">
                  <c:v>5060</c:v>
                </c:pt>
                <c:pt idx="39">
                  <c:v>5237.5</c:v>
                </c:pt>
                <c:pt idx="40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1409.6666666666667</c:v>
                </c:pt>
                <c:pt idx="16">
                  <c:v>1537.6666666666667</c:v>
                </c:pt>
                <c:pt idx="17">
                  <c:v>1696</c:v>
                </c:pt>
                <c:pt idx="18">
                  <c:v>1867.3333333333333</c:v>
                </c:pt>
                <c:pt idx="19">
                  <c:v>2042</c:v>
                </c:pt>
                <c:pt idx="20">
                  <c:v>2229</c:v>
                </c:pt>
                <c:pt idx="21">
                  <c:v>2416.3333333333335</c:v>
                </c:pt>
                <c:pt idx="22">
                  <c:v>2612.3333333333335</c:v>
                </c:pt>
                <c:pt idx="23">
                  <c:v>2808</c:v>
                </c:pt>
                <c:pt idx="24">
                  <c:v>3009.6666666666665</c:v>
                </c:pt>
                <c:pt idx="25">
                  <c:v>3218</c:v>
                </c:pt>
                <c:pt idx="26">
                  <c:v>3429.3333333333335</c:v>
                </c:pt>
                <c:pt idx="27">
                  <c:v>3636</c:v>
                </c:pt>
                <c:pt idx="28">
                  <c:v>3847</c:v>
                </c:pt>
                <c:pt idx="29">
                  <c:v>4050</c:v>
                </c:pt>
                <c:pt idx="30">
                  <c:v>4249.333333333333</c:v>
                </c:pt>
                <c:pt idx="31">
                  <c:v>4454.666666666667</c:v>
                </c:pt>
                <c:pt idx="32">
                  <c:v>4649.333333333333</c:v>
                </c:pt>
                <c:pt idx="33">
                  <c:v>4838.333333333333</c:v>
                </c:pt>
                <c:pt idx="34">
                  <c:v>5029</c:v>
                </c:pt>
                <c:pt idx="35">
                  <c:v>5216.333333333333</c:v>
                </c:pt>
                <c:pt idx="36">
                  <c:v>5394</c:v>
                </c:pt>
                <c:pt idx="37">
                  <c:v>5566</c:v>
                </c:pt>
                <c:pt idx="38">
                  <c:v>5735.666666666667</c:v>
                </c:pt>
                <c:pt idx="39">
                  <c:v>5900.666666666667</c:v>
                </c:pt>
                <c:pt idx="40">
                  <c:v>6066.333333333333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1410.6666666666667</c:v>
                </c:pt>
                <c:pt idx="16">
                  <c:v>1504.6666666666667</c:v>
                </c:pt>
                <c:pt idx="17">
                  <c:v>1622.3333333333333</c:v>
                </c:pt>
                <c:pt idx="18">
                  <c:v>1745.3333333333333</c:v>
                </c:pt>
                <c:pt idx="19">
                  <c:v>1881</c:v>
                </c:pt>
                <c:pt idx="20">
                  <c:v>2025.3333333333333</c:v>
                </c:pt>
                <c:pt idx="21">
                  <c:v>2181</c:v>
                </c:pt>
                <c:pt idx="22">
                  <c:v>2335</c:v>
                </c:pt>
                <c:pt idx="23">
                  <c:v>2493.3333333333335</c:v>
                </c:pt>
                <c:pt idx="24">
                  <c:v>2652.3333333333335</c:v>
                </c:pt>
                <c:pt idx="25">
                  <c:v>2818.6666666666665</c:v>
                </c:pt>
                <c:pt idx="26">
                  <c:v>3002</c:v>
                </c:pt>
                <c:pt idx="27">
                  <c:v>3209.3333333333335</c:v>
                </c:pt>
                <c:pt idx="28">
                  <c:v>3465.6666666666665</c:v>
                </c:pt>
                <c:pt idx="29">
                  <c:v>3752</c:v>
                </c:pt>
                <c:pt idx="30">
                  <c:v>4081.3333333333335</c:v>
                </c:pt>
                <c:pt idx="31">
                  <c:v>4427.333333333333</c:v>
                </c:pt>
                <c:pt idx="32">
                  <c:v>4780.333333333333</c:v>
                </c:pt>
                <c:pt idx="33">
                  <c:v>5141.333333333333</c:v>
                </c:pt>
                <c:pt idx="34">
                  <c:v>5507.333333333333</c:v>
                </c:pt>
                <c:pt idx="35">
                  <c:v>5879</c:v>
                </c:pt>
                <c:pt idx="36">
                  <c:v>6252</c:v>
                </c:pt>
                <c:pt idx="37">
                  <c:v>6624.666666666667</c:v>
                </c:pt>
                <c:pt idx="38">
                  <c:v>6999.666666666667</c:v>
                </c:pt>
                <c:pt idx="39">
                  <c:v>7378.666666666667</c:v>
                </c:pt>
                <c:pt idx="40">
                  <c:v>7758.333333333333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</c:v>
                </c:pt>
                <c:pt idx="16">
                  <c:v>1546.6666666666667</c:v>
                </c:pt>
                <c:pt idx="17">
                  <c:v>1716.6666666666667</c:v>
                </c:pt>
                <c:pt idx="18">
                  <c:v>1899</c:v>
                </c:pt>
                <c:pt idx="19">
                  <c:v>2086</c:v>
                </c:pt>
                <c:pt idx="20">
                  <c:v>2280</c:v>
                </c:pt>
                <c:pt idx="21">
                  <c:v>2476.6666666666665</c:v>
                </c:pt>
                <c:pt idx="22">
                  <c:v>2683</c:v>
                </c:pt>
                <c:pt idx="23">
                  <c:v>2897</c:v>
                </c:pt>
                <c:pt idx="24">
                  <c:v>3111.6666666666665</c:v>
                </c:pt>
                <c:pt idx="25">
                  <c:v>3331</c:v>
                </c:pt>
                <c:pt idx="26">
                  <c:v>3573</c:v>
                </c:pt>
                <c:pt idx="27">
                  <c:v>3838.3333333333335</c:v>
                </c:pt>
                <c:pt idx="28">
                  <c:v>4150.333333333333</c:v>
                </c:pt>
                <c:pt idx="29">
                  <c:v>4489</c:v>
                </c:pt>
                <c:pt idx="30">
                  <c:v>4861.333333333333</c:v>
                </c:pt>
                <c:pt idx="31">
                  <c:v>5252.666666666667</c:v>
                </c:pt>
                <c:pt idx="32">
                  <c:v>5650.666666666667</c:v>
                </c:pt>
                <c:pt idx="33">
                  <c:v>6058.666666666667</c:v>
                </c:pt>
                <c:pt idx="34">
                  <c:v>6476.666666666667</c:v>
                </c:pt>
                <c:pt idx="35">
                  <c:v>6900</c:v>
                </c:pt>
                <c:pt idx="36">
                  <c:v>7327.666666666667</c:v>
                </c:pt>
                <c:pt idx="37">
                  <c:v>7736</c:v>
                </c:pt>
                <c:pt idx="38">
                  <c:v>8156</c:v>
                </c:pt>
                <c:pt idx="39">
                  <c:v>8563.3333333333339</c:v>
                </c:pt>
                <c:pt idx="40">
                  <c:v>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</c:v>
                </c:pt>
                <c:pt idx="16">
                  <c:v>1500.5</c:v>
                </c:pt>
                <c:pt idx="17">
                  <c:v>1619.5</c:v>
                </c:pt>
                <c:pt idx="18">
                  <c:v>1742</c:v>
                </c:pt>
                <c:pt idx="19">
                  <c:v>1874</c:v>
                </c:pt>
                <c:pt idx="20">
                  <c:v>2019</c:v>
                </c:pt>
                <c:pt idx="21">
                  <c:v>2166</c:v>
                </c:pt>
                <c:pt idx="22">
                  <c:v>2321.5</c:v>
                </c:pt>
                <c:pt idx="23">
                  <c:v>2464</c:v>
                </c:pt>
                <c:pt idx="24">
                  <c:v>2627</c:v>
                </c:pt>
                <c:pt idx="25">
                  <c:v>2783</c:v>
                </c:pt>
                <c:pt idx="26">
                  <c:v>2943</c:v>
                </c:pt>
                <c:pt idx="27">
                  <c:v>3107.5</c:v>
                </c:pt>
                <c:pt idx="28">
                  <c:v>3280</c:v>
                </c:pt>
                <c:pt idx="29">
                  <c:v>3442.5</c:v>
                </c:pt>
                <c:pt idx="30">
                  <c:v>3620</c:v>
                </c:pt>
                <c:pt idx="31">
                  <c:v>3804.5</c:v>
                </c:pt>
                <c:pt idx="32">
                  <c:v>3975</c:v>
                </c:pt>
                <c:pt idx="33">
                  <c:v>4153.5</c:v>
                </c:pt>
                <c:pt idx="34">
                  <c:v>4333.5</c:v>
                </c:pt>
                <c:pt idx="35">
                  <c:v>4516.5</c:v>
                </c:pt>
                <c:pt idx="36">
                  <c:v>4701</c:v>
                </c:pt>
                <c:pt idx="37">
                  <c:v>4879</c:v>
                </c:pt>
                <c:pt idx="38">
                  <c:v>5060</c:v>
                </c:pt>
                <c:pt idx="39">
                  <c:v>5237.5</c:v>
                </c:pt>
                <c:pt idx="40">
                  <c:v>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1409.6666666666667</c:v>
                </c:pt>
                <c:pt idx="16">
                  <c:v>1537.6666666666667</c:v>
                </c:pt>
                <c:pt idx="17">
                  <c:v>1696</c:v>
                </c:pt>
                <c:pt idx="18">
                  <c:v>1867.3333333333333</c:v>
                </c:pt>
                <c:pt idx="19">
                  <c:v>2042</c:v>
                </c:pt>
                <c:pt idx="20">
                  <c:v>2229</c:v>
                </c:pt>
                <c:pt idx="21">
                  <c:v>2416.3333333333335</c:v>
                </c:pt>
                <c:pt idx="22">
                  <c:v>2612.3333333333335</c:v>
                </c:pt>
                <c:pt idx="23">
                  <c:v>2808</c:v>
                </c:pt>
                <c:pt idx="24">
                  <c:v>3009.6666666666665</c:v>
                </c:pt>
                <c:pt idx="25">
                  <c:v>3218</c:v>
                </c:pt>
                <c:pt idx="26">
                  <c:v>3429.3333333333335</c:v>
                </c:pt>
                <c:pt idx="27">
                  <c:v>3636</c:v>
                </c:pt>
                <c:pt idx="28">
                  <c:v>3847</c:v>
                </c:pt>
                <c:pt idx="29">
                  <c:v>4050</c:v>
                </c:pt>
                <c:pt idx="30">
                  <c:v>4249.333333333333</c:v>
                </c:pt>
                <c:pt idx="31">
                  <c:v>4454.666666666667</c:v>
                </c:pt>
                <c:pt idx="32">
                  <c:v>4649.333333333333</c:v>
                </c:pt>
                <c:pt idx="33">
                  <c:v>4838.333333333333</c:v>
                </c:pt>
                <c:pt idx="34">
                  <c:v>5029</c:v>
                </c:pt>
                <c:pt idx="35">
                  <c:v>5216.333333333333</c:v>
                </c:pt>
                <c:pt idx="36">
                  <c:v>5394</c:v>
                </c:pt>
                <c:pt idx="37">
                  <c:v>5566</c:v>
                </c:pt>
                <c:pt idx="38">
                  <c:v>5735.666666666667</c:v>
                </c:pt>
                <c:pt idx="39">
                  <c:v>5900.666666666667</c:v>
                </c:pt>
                <c:pt idx="40">
                  <c:v>6066.333333333333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1410.6666666666667</c:v>
                </c:pt>
                <c:pt idx="16">
                  <c:v>1504.6666666666667</c:v>
                </c:pt>
                <c:pt idx="17">
                  <c:v>1622.3333333333333</c:v>
                </c:pt>
                <c:pt idx="18">
                  <c:v>1745.3333333333333</c:v>
                </c:pt>
                <c:pt idx="19">
                  <c:v>1881</c:v>
                </c:pt>
                <c:pt idx="20">
                  <c:v>2025.3333333333333</c:v>
                </c:pt>
                <c:pt idx="21">
                  <c:v>2181</c:v>
                </c:pt>
                <c:pt idx="22">
                  <c:v>2335</c:v>
                </c:pt>
                <c:pt idx="23">
                  <c:v>2493.3333333333335</c:v>
                </c:pt>
                <c:pt idx="24">
                  <c:v>2652.3333333333335</c:v>
                </c:pt>
                <c:pt idx="25">
                  <c:v>2818.6666666666665</c:v>
                </c:pt>
                <c:pt idx="26">
                  <c:v>3002</c:v>
                </c:pt>
                <c:pt idx="27">
                  <c:v>3209.3333333333335</c:v>
                </c:pt>
                <c:pt idx="28">
                  <c:v>3465.6666666666665</c:v>
                </c:pt>
                <c:pt idx="29">
                  <c:v>3752</c:v>
                </c:pt>
                <c:pt idx="30">
                  <c:v>4081.3333333333335</c:v>
                </c:pt>
                <c:pt idx="31">
                  <c:v>4427.333333333333</c:v>
                </c:pt>
                <c:pt idx="32">
                  <c:v>4780.333333333333</c:v>
                </c:pt>
                <c:pt idx="33">
                  <c:v>5141.333333333333</c:v>
                </c:pt>
                <c:pt idx="34">
                  <c:v>5507.333333333333</c:v>
                </c:pt>
                <c:pt idx="35">
                  <c:v>5879</c:v>
                </c:pt>
                <c:pt idx="36">
                  <c:v>6252</c:v>
                </c:pt>
                <c:pt idx="37">
                  <c:v>6624.666666666667</c:v>
                </c:pt>
                <c:pt idx="38">
                  <c:v>6999.666666666667</c:v>
                </c:pt>
                <c:pt idx="39">
                  <c:v>7378.666666666667</c:v>
                </c:pt>
                <c:pt idx="40">
                  <c:v>7758.333333333333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43</c:v>
                </c:pt>
                <c:pt idx="4">
                  <c:v>63</c:v>
                </c:pt>
                <c:pt idx="5">
                  <c:v>90</c:v>
                </c:pt>
                <c:pt idx="6">
                  <c:v>144</c:v>
                </c:pt>
                <c:pt idx="7">
                  <c:v>215</c:v>
                </c:pt>
                <c:pt idx="8">
                  <c:v>326</c:v>
                </c:pt>
                <c:pt idx="9">
                  <c:v>514</c:v>
                </c:pt>
                <c:pt idx="10">
                  <c:v>713</c:v>
                </c:pt>
                <c:pt idx="11">
                  <c:v>882</c:v>
                </c:pt>
                <c:pt idx="12">
                  <c:v>1005</c:v>
                </c:pt>
                <c:pt idx="13">
                  <c:v>1182</c:v>
                </c:pt>
                <c:pt idx="14">
                  <c:v>1327</c:v>
                </c:pt>
                <c:pt idx="15">
                  <c:v>1410</c:v>
                </c:pt>
                <c:pt idx="16">
                  <c:v>1546.6666666666667</c:v>
                </c:pt>
                <c:pt idx="17">
                  <c:v>1716.6666666666667</c:v>
                </c:pt>
                <c:pt idx="18">
                  <c:v>1899</c:v>
                </c:pt>
                <c:pt idx="19">
                  <c:v>2086</c:v>
                </c:pt>
                <c:pt idx="20">
                  <c:v>2280</c:v>
                </c:pt>
                <c:pt idx="21">
                  <c:v>2476.6666666666665</c:v>
                </c:pt>
                <c:pt idx="22">
                  <c:v>2683</c:v>
                </c:pt>
                <c:pt idx="23">
                  <c:v>2897</c:v>
                </c:pt>
                <c:pt idx="24">
                  <c:v>3111.6666666666665</c:v>
                </c:pt>
                <c:pt idx="25">
                  <c:v>3331</c:v>
                </c:pt>
                <c:pt idx="26">
                  <c:v>3573</c:v>
                </c:pt>
                <c:pt idx="27">
                  <c:v>3838.3333333333335</c:v>
                </c:pt>
                <c:pt idx="28">
                  <c:v>4150.333333333333</c:v>
                </c:pt>
                <c:pt idx="29">
                  <c:v>4489</c:v>
                </c:pt>
                <c:pt idx="30">
                  <c:v>4861.333333333333</c:v>
                </c:pt>
                <c:pt idx="31">
                  <c:v>5252.666666666667</c:v>
                </c:pt>
                <c:pt idx="32">
                  <c:v>5650.666666666667</c:v>
                </c:pt>
                <c:pt idx="33">
                  <c:v>6058.666666666667</c:v>
                </c:pt>
                <c:pt idx="34">
                  <c:v>6476.666666666667</c:v>
                </c:pt>
                <c:pt idx="35">
                  <c:v>6900</c:v>
                </c:pt>
                <c:pt idx="36">
                  <c:v>7327.666666666667</c:v>
                </c:pt>
                <c:pt idx="37">
                  <c:v>7736</c:v>
                </c:pt>
                <c:pt idx="38">
                  <c:v>8156</c:v>
                </c:pt>
                <c:pt idx="39">
                  <c:v>8563.3333333333339</c:v>
                </c:pt>
                <c:pt idx="40">
                  <c:v>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541020</xdr:colOff>
      <xdr:row>0</xdr:row>
      <xdr:rowOff>20955</xdr:rowOff>
    </xdr:from>
    <xdr:to>
      <xdr:col>9</xdr:col>
      <xdr:colOff>251460</xdr:colOff>
      <xdr:row>15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tabSelected="1" workbookViewId="0">
      <selection activeCell="J17" sqref="J17"/>
    </sheetView>
  </sheetViews>
  <sheetFormatPr defaultRowHeight="15" x14ac:dyDescent="0.25"/>
  <cols>
    <col min="8" max="11" bestFit="true" customWidth="true" width="9.0"/>
    <col min="13" max="16" bestFit="true" customWidth="true" width="9.5703125"/>
  </cols>
  <sheetData>
    <row r="1" spans="1:41" x14ac:dyDescent="0.25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25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25">
      <c r="A3" t="s" s="0">
        <v>6</v>
      </c>
      <c r="B3" s="0">
        <v>0.66</v>
      </c>
      <c r="C3" s="0">
        <v>0.66</v>
      </c>
      <c r="G3" s="0">
        <v>2010</v>
      </c>
      <c r="H3" s="1">
        <f>AVERAGE(baseCase_ECs!$B2:$AD2)</f>
        <v>17</v>
      </c>
      <c r="I3" s="1">
        <f>AVERAGE(highContagion_ECs!$B2:$AE2)</f>
        <v>17</v>
      </c>
      <c r="J3" s="1">
        <f>AVERAGE(highProf_ECs!$B2:$AE2)</f>
        <v>17</v>
      </c>
      <c r="K3" s="1">
        <f>AVERAGE(combined_ECs!$B2:$AE2)</f>
        <v>17</v>
      </c>
      <c r="L3" s="1"/>
      <c r="M3" s="1">
        <f>AVERAGE(baseCase_projects!$B2:$AD2)</f>
        <v>20</v>
      </c>
      <c r="N3" s="1">
        <f>AVERAGE(highContagion_projects!$B2:$AE2)</f>
        <v>20</v>
      </c>
      <c r="O3" s="1">
        <f>AVERAGE(highProf_projects!$B2:$AE2)</f>
        <v>20</v>
      </c>
      <c r="P3" s="1">
        <f>AVERAGE(combined_projects!$B2:$AE2)</f>
        <v>20</v>
      </c>
      <c r="R3" s="2">
        <f>M3*99/302660</f>
        <v>6.5419943170554416E-3</v>
      </c>
      <c r="S3" s="2">
        <f t="shared" ref="S3:U3" si="0">N3*99/302660</f>
        <v>6.5419943170554416E-3</v>
      </c>
      <c r="T3" s="2">
        <f t="shared" si="0"/>
        <v>6.5419943170554416E-3</v>
      </c>
      <c r="U3" s="2">
        <f t="shared" si="0"/>
        <v>6.5419943170554416E-3</v>
      </c>
      <c r="W3" s="1">
        <f>_xlfn.STDEV.S(baseCase_ECs!$B2:$AD2)</f>
        <v>0</v>
      </c>
      <c r="X3" s="1">
        <f>_xlfn.STDEV.S(highContagion_ECs!$B2:$AE2)</f>
        <v>0</v>
      </c>
      <c r="Y3" s="1">
        <f>_xlfn.STDEV.S(highProf_ECs!$B2:$AE2)</f>
        <v>0</v>
      </c>
      <c r="Z3" s="1">
        <f>_xlfn.STDEV.S(combined_ECs!$B2:$AE2)</f>
        <v>0</v>
      </c>
      <c r="AB3" t="e" s="0">
        <f>_xlfn.CONFIDENCE.T(0.01, W3, 30)</f>
        <v>#NUM!</v>
      </c>
      <c r="AC3" t="e" s="0">
        <f t="shared" ref="AC3:AE3" si="1">_xlfn.CONFIDENCE.T(0.01, X3, 30)</f>
        <v>#NUM!</v>
      </c>
      <c r="AD3" t="e" s="0">
        <f t="shared" si="1"/>
        <v>#NUM!</v>
      </c>
      <c r="AE3" t="e" s="0">
        <f t="shared" si="1"/>
        <v>#NUM!</v>
      </c>
      <c r="AG3" s="1">
        <f>_xlfn.STDEV.S(baseCase_projects!$B2:$AD2)</f>
        <v>0</v>
      </c>
      <c r="AH3" s="1">
        <f>_xlfn.STDEV.S(highContagion_projects!$B2:$AE2)</f>
        <v>0</v>
      </c>
      <c r="AI3" s="1">
        <f>_xlfn.STDEV.S(highProf_projects!$B2:$AE2)</f>
        <v>0</v>
      </c>
      <c r="AJ3" s="1">
        <f>_xlfn.STDEV.S(combined_projects!$B2:$AE2)</f>
        <v>0</v>
      </c>
      <c r="AL3" t="e" s="0">
        <f>_xlfn.CONFIDENCE.T(0.01, AG3, 30)</f>
        <v>#NUM!</v>
      </c>
      <c r="AM3" t="e" s="0">
        <f t="shared" ref="AM3:AM43" si="2">_xlfn.CONFIDENCE.T(0.01, AH3, 30)</f>
        <v>#NUM!</v>
      </c>
      <c r="AN3" t="e" s="0">
        <f t="shared" ref="AN3:AN43" si="3">_xlfn.CONFIDENCE.T(0.01, AI3, 30)</f>
        <v>#NUM!</v>
      </c>
      <c r="AO3" t="e" s="0">
        <f t="shared" ref="AO3:AO43" si="4">_xlfn.CONFIDENCE.T(0.01, AJ3, 30)</f>
        <v>#NUM!</v>
      </c>
    </row>
    <row r="4" spans="1:41" x14ac:dyDescent="0.25">
      <c r="A4" t="s" s="0">
        <v>7</v>
      </c>
      <c r="B4" s="0">
        <v>0.7</v>
      </c>
      <c r="C4" s="0">
        <v>0.7</v>
      </c>
      <c r="G4" s="0">
        <v>2011</v>
      </c>
      <c r="H4" s="1">
        <f>AVERAGE(baseCase_ECs!$B3:$AD3)</f>
        <v>22</v>
      </c>
      <c r="I4" s="1">
        <f>AVERAGE(highContagion_ECs!$B3:$AE3)</f>
        <v>22</v>
      </c>
      <c r="J4" s="1">
        <f>AVERAGE(highProf_ECs!$B3:$AE3)</f>
        <v>22</v>
      </c>
      <c r="K4" s="1">
        <f>AVERAGE(combined_ECs!$B3:$AE3)</f>
        <v>22</v>
      </c>
      <c r="L4" s="1"/>
      <c r="M4" s="1">
        <f>AVERAGE(baseCase_projects!$B3:$AD3)</f>
        <v>21</v>
      </c>
      <c r="N4" s="1">
        <f>AVERAGE(highContagion_projects!$B3:$AE3)</f>
        <v>21</v>
      </c>
      <c r="O4" s="1">
        <f>AVERAGE(highProf_projects!$B3:$AE3)</f>
        <v>21</v>
      </c>
      <c r="P4" s="1">
        <f>AVERAGE(combined_projects!$B3:$AE3)</f>
        <v>21</v>
      </c>
      <c r="R4" s="2">
        <f t="shared" ref="R4:R43" si="5">M4*99/302660</f>
        <v>6.8690940329082135E-3</v>
      </c>
      <c r="S4" s="2">
        <f t="shared" ref="S4:S43" si="6">N4*99/302660</f>
        <v>6.8690940329082135E-3</v>
      </c>
      <c r="T4" s="2">
        <f t="shared" ref="T4:T43" si="7">O4*99/302660</f>
        <v>6.8690940329082135E-3</v>
      </c>
      <c r="U4" s="2">
        <f t="shared" ref="U4:U43" si="8">P4*99/302660</f>
        <v>6.8690940329082135E-3</v>
      </c>
      <c r="W4" s="1">
        <f>_xlfn.STDEV.S(baseCase_ECs!$B3:$AD3)</f>
        <v>0</v>
      </c>
      <c r="X4" s="1">
        <f>_xlfn.STDEV.S(highContagion_ECs!$B3:$AE3)</f>
        <v>0</v>
      </c>
      <c r="Y4" s="1">
        <f>_xlfn.STDEV.S(highProf_ECs!$B3:$AE3)</f>
        <v>0</v>
      </c>
      <c r="Z4" s="1">
        <f>_xlfn.STDEV.S(combined_ECs!$B3:$AE3)</f>
        <v>0</v>
      </c>
      <c r="AB4" t="e" s="0">
        <f t="shared" ref="AB4:AB43" si="9">_xlfn.CONFIDENCE.T(0.01, W4, 30)</f>
        <v>#NUM!</v>
      </c>
      <c r="AC4" t="e" s="0">
        <f t="shared" ref="AC4:AC43" si="10">_xlfn.CONFIDENCE.T(0.01, X4, 30)</f>
        <v>#NUM!</v>
      </c>
      <c r="AD4" t="e" s="0">
        <f t="shared" ref="AD4:AD43" si="11">_xlfn.CONFIDENCE.T(0.01, Y4, 30)</f>
        <v>#NUM!</v>
      </c>
      <c r="AE4" t="e" s="0">
        <f t="shared" ref="AE4:AE43" si="12">_xlfn.CONFIDENCE.T(0.01, Z4, 30)</f>
        <v>#NUM!</v>
      </c>
      <c r="AG4" s="1">
        <f>_xlfn.STDEV.S(baseCase_projects!$B3:$AD3)</f>
        <v>0</v>
      </c>
      <c r="AH4" s="1">
        <f>_xlfn.STDEV.S(highContagion_projects!$B3:$AE3)</f>
        <v>0</v>
      </c>
      <c r="AI4" s="1">
        <f>_xlfn.STDEV.S(highProf_projects!$B3:$AE3)</f>
        <v>0</v>
      </c>
      <c r="AJ4" s="1">
        <f>_xlfn.STDEV.S(combined_projects!$B3:$AE3)</f>
        <v>0</v>
      </c>
      <c r="AL4" t="e" s="0">
        <f t="shared" ref="AL4:AL43" si="13">_xlfn.CONFIDENCE.T(0.01, AG4, 30)</f>
        <v>#NUM!</v>
      </c>
      <c r="AM4" t="e" s="0">
        <f t="shared" si="2"/>
        <v>#NUM!</v>
      </c>
      <c r="AN4" t="e" s="0">
        <f t="shared" si="3"/>
        <v>#NUM!</v>
      </c>
      <c r="AO4" t="e" s="0">
        <f t="shared" si="4"/>
        <v>#NUM!</v>
      </c>
    </row>
    <row r="5" spans="1:41" x14ac:dyDescent="0.25">
      <c r="A5" t="s" s="0">
        <v>8</v>
      </c>
      <c r="B5" s="0">
        <v>0.01</v>
      </c>
      <c r="C5" s="0">
        <v>1E-3</v>
      </c>
      <c r="G5" s="0">
        <v>2012</v>
      </c>
      <c r="H5" s="1">
        <f>AVERAGE(baseCase_ECs!$B4:$AD4)</f>
        <v>32</v>
      </c>
      <c r="I5" s="1">
        <f>AVERAGE(highContagion_ECs!$B4:$AE4)</f>
        <v>32</v>
      </c>
      <c r="J5" s="1">
        <f>AVERAGE(highProf_ECs!$B4:$AE4)</f>
        <v>32</v>
      </c>
      <c r="K5" s="1">
        <f>AVERAGE(combined_ECs!$B4:$AE4)</f>
        <v>32</v>
      </c>
      <c r="L5" s="1"/>
      <c r="M5" s="1">
        <f>AVERAGE(baseCase_projects!$B4:$AD4)</f>
        <v>23</v>
      </c>
      <c r="N5" s="1">
        <f>AVERAGE(highContagion_projects!$B4:$AE4)</f>
        <v>23</v>
      </c>
      <c r="O5" s="1">
        <f>AVERAGE(highProf_projects!$B4:$AE4)</f>
        <v>23</v>
      </c>
      <c r="P5" s="1">
        <f>AVERAGE(combined_projects!$B4:$AE4)</f>
        <v>23</v>
      </c>
      <c r="R5" s="2">
        <f t="shared" si="5"/>
        <v>7.5232934646137584E-3</v>
      </c>
      <c r="S5" s="2">
        <f t="shared" si="6"/>
        <v>7.5232934646137584E-3</v>
      </c>
      <c r="T5" s="2">
        <f t="shared" si="7"/>
        <v>7.5232934646137584E-3</v>
      </c>
      <c r="U5" s="2">
        <f t="shared" si="8"/>
        <v>7.5232934646137584E-3</v>
      </c>
      <c r="W5" s="1">
        <f>_xlfn.STDEV.S(baseCase_ECs!$B4:$AD4)</f>
        <v>0</v>
      </c>
      <c r="X5" s="1">
        <f>_xlfn.STDEV.S(highContagion_ECs!$B4:$AE4)</f>
        <v>0</v>
      </c>
      <c r="Y5" s="1">
        <f>_xlfn.STDEV.S(highProf_ECs!$B4:$AE4)</f>
        <v>0</v>
      </c>
      <c r="Z5" s="1">
        <f>_xlfn.STDEV.S(combined_ECs!$B4:$AE4)</f>
        <v>0</v>
      </c>
      <c r="AB5" t="e" s="0">
        <f t="shared" si="9"/>
        <v>#NUM!</v>
      </c>
      <c r="AC5" t="e" s="0">
        <f t="shared" si="10"/>
        <v>#NUM!</v>
      </c>
      <c r="AD5" t="e" s="0">
        <f t="shared" si="11"/>
        <v>#NUM!</v>
      </c>
      <c r="AE5" t="e" s="0">
        <f t="shared" si="12"/>
        <v>#NUM!</v>
      </c>
      <c r="AG5" s="1">
        <f>_xlfn.STDEV.S(baseCase_projects!$B4:$AD4)</f>
        <v>0</v>
      </c>
      <c r="AH5" s="1">
        <f>_xlfn.STDEV.S(highContagion_projects!$B4:$AE4)</f>
        <v>0</v>
      </c>
      <c r="AI5" s="1">
        <f>_xlfn.STDEV.S(highProf_projects!$B4:$AE4)</f>
        <v>0</v>
      </c>
      <c r="AJ5" s="1">
        <f>_xlfn.STDEV.S(combined_projects!$B4:$AE4)</f>
        <v>0</v>
      </c>
      <c r="AL5" t="e" s="0">
        <f t="shared" si="13"/>
        <v>#NUM!</v>
      </c>
      <c r="AM5" t="e" s="0">
        <f t="shared" si="2"/>
        <v>#NUM!</v>
      </c>
      <c r="AN5" t="e" s="0">
        <f t="shared" si="3"/>
        <v>#NUM!</v>
      </c>
      <c r="AO5" t="e" s="0">
        <f t="shared" si="4"/>
        <v>#NUM!</v>
      </c>
    </row>
    <row r="6" spans="1:41" x14ac:dyDescent="0.25">
      <c r="A6" t="s" s="0">
        <v>9</v>
      </c>
      <c r="B6" s="0">
        <v>2.5000000000000001E-2</v>
      </c>
      <c r="C6" s="0">
        <v>0.05</v>
      </c>
      <c r="G6" s="0">
        <v>2013</v>
      </c>
      <c r="H6" s="1">
        <f>AVERAGE(baseCase_ECs!$B5:$AD5)</f>
        <v>55</v>
      </c>
      <c r="I6" s="1">
        <f>AVERAGE(highContagion_ECs!$B5:$AE5)</f>
        <v>55</v>
      </c>
      <c r="J6" s="1">
        <f>AVERAGE(highProf_ECs!$B5:$AE5)</f>
        <v>55</v>
      </c>
      <c r="K6" s="1">
        <f>AVERAGE(combined_ECs!$B5:$AE5)</f>
        <v>55</v>
      </c>
      <c r="L6" s="1"/>
      <c r="M6" s="1">
        <f>AVERAGE(baseCase_projects!$B5:$AD5)</f>
        <v>43</v>
      </c>
      <c r="N6" s="1">
        <f>AVERAGE(highContagion_projects!$B5:$AE5)</f>
        <v>43</v>
      </c>
      <c r="O6" s="1">
        <f>AVERAGE(highProf_projects!$B5:$AE5)</f>
        <v>43</v>
      </c>
      <c r="P6" s="1">
        <f>AVERAGE(combined_projects!$B5:$AE5)</f>
        <v>43</v>
      </c>
      <c r="R6" s="2">
        <f t="shared" si="5"/>
        <v>1.4065287781669199E-2</v>
      </c>
      <c r="S6" s="2">
        <f t="shared" si="6"/>
        <v>1.4065287781669199E-2</v>
      </c>
      <c r="T6" s="2">
        <f t="shared" si="7"/>
        <v>1.4065287781669199E-2</v>
      </c>
      <c r="U6" s="2">
        <f t="shared" si="8"/>
        <v>1.4065287781669199E-2</v>
      </c>
      <c r="W6" s="1">
        <f>_xlfn.STDEV.S(baseCase_ECs!$B5:$AD5)</f>
        <v>0</v>
      </c>
      <c r="X6" s="1">
        <f>_xlfn.STDEV.S(highContagion_ECs!$B5:$AE5)</f>
        <v>0</v>
      </c>
      <c r="Y6" s="1">
        <f>_xlfn.STDEV.S(highProf_ECs!$B5:$AE5)</f>
        <v>0</v>
      </c>
      <c r="Z6" s="1">
        <f>_xlfn.STDEV.S(combined_ECs!$B5:$AE5)</f>
        <v>0</v>
      </c>
      <c r="AB6" t="e" s="0">
        <f t="shared" si="9"/>
        <v>#NUM!</v>
      </c>
      <c r="AC6" t="e" s="0">
        <f t="shared" si="10"/>
        <v>#NUM!</v>
      </c>
      <c r="AD6" t="e" s="0">
        <f t="shared" si="11"/>
        <v>#NUM!</v>
      </c>
      <c r="AE6" t="e" s="0">
        <f t="shared" si="12"/>
        <v>#NUM!</v>
      </c>
      <c r="AG6" s="1">
        <f>_xlfn.STDEV.S(baseCase_projects!$B5:$AD5)</f>
        <v>0</v>
      </c>
      <c r="AH6" s="1">
        <f>_xlfn.STDEV.S(highContagion_projects!$B5:$AE5)</f>
        <v>0</v>
      </c>
      <c r="AI6" s="1">
        <f>_xlfn.STDEV.S(highProf_projects!$B5:$AE5)</f>
        <v>0</v>
      </c>
      <c r="AJ6" s="1">
        <f>_xlfn.STDEV.S(combined_projects!$B5:$AE5)</f>
        <v>0</v>
      </c>
      <c r="AL6" t="e" s="0">
        <f t="shared" si="13"/>
        <v>#NUM!</v>
      </c>
      <c r="AM6" t="e" s="0">
        <f t="shared" si="2"/>
        <v>#NUM!</v>
      </c>
      <c r="AN6" t="e" s="0">
        <f t="shared" si="3"/>
        <v>#NUM!</v>
      </c>
      <c r="AO6" t="e" s="0">
        <f t="shared" si="4"/>
        <v>#NUM!</v>
      </c>
    </row>
    <row r="7" spans="1:41" x14ac:dyDescent="0.25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2014</v>
      </c>
      <c r="H7" s="1">
        <f>AVERAGE(baseCase_ECs!$B6:$AD6)</f>
        <v>108</v>
      </c>
      <c r="I7" s="1">
        <f>AVERAGE(highContagion_ECs!$B6:$AE6)</f>
        <v>108</v>
      </c>
      <c r="J7" s="1">
        <f>AVERAGE(highProf_ECs!$B6:$AE6)</f>
        <v>108</v>
      </c>
      <c r="K7" s="1">
        <f>AVERAGE(combined_ECs!$B6:$AE6)</f>
        <v>108</v>
      </c>
      <c r="L7" s="1"/>
      <c r="M7" s="1">
        <f>AVERAGE(baseCase_projects!$B6:$AD6)</f>
        <v>63</v>
      </c>
      <c r="N7" s="1">
        <f>AVERAGE(highContagion_projects!$B6:$AE6)</f>
        <v>63</v>
      </c>
      <c r="O7" s="1">
        <f>AVERAGE(highProf_projects!$B6:$AE6)</f>
        <v>63</v>
      </c>
      <c r="P7" s="1">
        <f>AVERAGE(combined_projects!$B6:$AE6)</f>
        <v>63</v>
      </c>
      <c r="R7" s="2">
        <f t="shared" si="5"/>
        <v>2.0607282098724641E-2</v>
      </c>
      <c r="S7" s="2">
        <f t="shared" si="6"/>
        <v>2.0607282098724641E-2</v>
      </c>
      <c r="T7" s="2">
        <f t="shared" si="7"/>
        <v>2.0607282098724641E-2</v>
      </c>
      <c r="U7" s="2">
        <f t="shared" si="8"/>
        <v>2.0607282098724641E-2</v>
      </c>
      <c r="W7" s="1">
        <f>_xlfn.STDEV.S(baseCase_ECs!$B6:$AD6)</f>
        <v>0</v>
      </c>
      <c r="X7" s="1">
        <f>_xlfn.STDEV.S(highContagion_ECs!$B6:$AE6)</f>
        <v>0</v>
      </c>
      <c r="Y7" s="1">
        <f>_xlfn.STDEV.S(highProf_ECs!$B6:$AE6)</f>
        <v>0</v>
      </c>
      <c r="Z7" s="1">
        <f>_xlfn.STDEV.S(combined_ECs!$B6:$AE6)</f>
        <v>0</v>
      </c>
      <c r="AB7" t="e" s="0">
        <f t="shared" si="9"/>
        <v>#NUM!</v>
      </c>
      <c r="AC7" t="e" s="0">
        <f t="shared" si="10"/>
        <v>#NUM!</v>
      </c>
      <c r="AD7" t="e" s="0">
        <f t="shared" si="11"/>
        <v>#NUM!</v>
      </c>
      <c r="AE7" t="e" s="0">
        <f t="shared" si="12"/>
        <v>#NUM!</v>
      </c>
      <c r="AG7" s="1">
        <f>_xlfn.STDEV.S(baseCase_projects!$B6:$AD6)</f>
        <v>0</v>
      </c>
      <c r="AH7" s="1">
        <f>_xlfn.STDEV.S(highContagion_projects!$B6:$AE6)</f>
        <v>0</v>
      </c>
      <c r="AI7" s="1">
        <f>_xlfn.STDEV.S(highProf_projects!$B6:$AE6)</f>
        <v>0</v>
      </c>
      <c r="AJ7" s="1">
        <f>_xlfn.STDEV.S(combined_projects!$B6:$AE6)</f>
        <v>0</v>
      </c>
      <c r="AL7" t="e" s="0">
        <f t="shared" si="13"/>
        <v>#NUM!</v>
      </c>
      <c r="AM7" t="e" s="0">
        <f t="shared" si="2"/>
        <v>#NUM!</v>
      </c>
      <c r="AN7" t="e" s="0">
        <f t="shared" si="3"/>
        <v>#NUM!</v>
      </c>
      <c r="AO7" t="e" s="0">
        <f t="shared" si="4"/>
        <v>#NUM!</v>
      </c>
    </row>
    <row r="8" spans="1:41" x14ac:dyDescent="0.25">
      <c r="G8" s="0">
        <v>2015</v>
      </c>
      <c r="H8" s="1">
        <f>AVERAGE(baseCase_ECs!$B7:$AD7)</f>
        <v>155</v>
      </c>
      <c r="I8" s="1">
        <f>AVERAGE(highContagion_ECs!$B7:$AE7)</f>
        <v>155</v>
      </c>
      <c r="J8" s="1">
        <f>AVERAGE(highProf_ECs!$B7:$AE7)</f>
        <v>155</v>
      </c>
      <c r="K8" s="1">
        <f>AVERAGE(combined_ECs!$B7:$AE7)</f>
        <v>155</v>
      </c>
      <c r="L8" s="1"/>
      <c r="M8" s="1">
        <f>AVERAGE(baseCase_projects!$B7:$AD7)</f>
        <v>90</v>
      </c>
      <c r="N8" s="1">
        <f>AVERAGE(highContagion_projects!$B7:$AE7)</f>
        <v>90</v>
      </c>
      <c r="O8" s="1">
        <f>AVERAGE(highProf_projects!$B7:$AE7)</f>
        <v>90</v>
      </c>
      <c r="P8" s="1">
        <f>AVERAGE(combined_projects!$B7:$AE7)</f>
        <v>90</v>
      </c>
      <c r="R8" s="2">
        <f t="shared" si="5"/>
        <v>2.9438974426749486E-2</v>
      </c>
      <c r="S8" s="2">
        <f t="shared" si="6"/>
        <v>2.9438974426749486E-2</v>
      </c>
      <c r="T8" s="2">
        <f t="shared" si="7"/>
        <v>2.9438974426749486E-2</v>
      </c>
      <c r="U8" s="2">
        <f t="shared" si="8"/>
        <v>2.9438974426749486E-2</v>
      </c>
      <c r="W8" s="1">
        <f>_xlfn.STDEV.S(baseCase_ECs!$B7:$AD7)</f>
        <v>0</v>
      </c>
      <c r="X8" s="1">
        <f>_xlfn.STDEV.S(highContagion_ECs!$B7:$AE7)</f>
        <v>0</v>
      </c>
      <c r="Y8" s="1">
        <f>_xlfn.STDEV.S(highProf_ECs!$B7:$AE7)</f>
        <v>0</v>
      </c>
      <c r="Z8" s="1">
        <f>_xlfn.STDEV.S(combined_ECs!$B7:$AE7)</f>
        <v>0</v>
      </c>
      <c r="AB8" t="e" s="0">
        <f t="shared" si="9"/>
        <v>#NUM!</v>
      </c>
      <c r="AC8" t="e" s="0">
        <f t="shared" si="10"/>
        <v>#NUM!</v>
      </c>
      <c r="AD8" t="e" s="0">
        <f t="shared" si="11"/>
        <v>#NUM!</v>
      </c>
      <c r="AE8" t="e" s="0">
        <f t="shared" si="12"/>
        <v>#NUM!</v>
      </c>
      <c r="AG8" s="1">
        <f>_xlfn.STDEV.S(baseCase_projects!$B7:$AD7)</f>
        <v>0</v>
      </c>
      <c r="AH8" s="1">
        <f>_xlfn.STDEV.S(highContagion_projects!$B7:$AE7)</f>
        <v>0</v>
      </c>
      <c r="AI8" s="1">
        <f>_xlfn.STDEV.S(highProf_projects!$B7:$AE7)</f>
        <v>0</v>
      </c>
      <c r="AJ8" s="1">
        <f>_xlfn.STDEV.S(combined_projects!$B7:$AE7)</f>
        <v>0</v>
      </c>
      <c r="AL8" t="e" s="0">
        <f t="shared" si="13"/>
        <v>#NUM!</v>
      </c>
      <c r="AM8" t="e" s="0">
        <f t="shared" si="2"/>
        <v>#NUM!</v>
      </c>
      <c r="AN8" t="e" s="0">
        <f t="shared" si="3"/>
        <v>#NUM!</v>
      </c>
      <c r="AO8" t="e" s="0">
        <f t="shared" si="4"/>
        <v>#NUM!</v>
      </c>
    </row>
    <row r="9" spans="1:41" x14ac:dyDescent="0.25">
      <c r="G9" s="0">
        <v>2016</v>
      </c>
      <c r="H9" s="1">
        <f>AVERAGE(baseCase_ECs!$B8:$AD8)</f>
        <v>206</v>
      </c>
      <c r="I9" s="1">
        <f>AVERAGE(highContagion_ECs!$B8:$AE8)</f>
        <v>206</v>
      </c>
      <c r="J9" s="1">
        <f>AVERAGE(highProf_ECs!$B8:$AE8)</f>
        <v>206</v>
      </c>
      <c r="K9" s="1">
        <f>AVERAGE(combined_ECs!$B8:$AE8)</f>
        <v>206</v>
      </c>
      <c r="L9" s="1"/>
      <c r="M9" s="1">
        <f>AVERAGE(baseCase_projects!$B8:$AD8)</f>
        <v>144</v>
      </c>
      <c r="N9" s="1">
        <f>AVERAGE(highContagion_projects!$B8:$AE8)</f>
        <v>144</v>
      </c>
      <c r="O9" s="1">
        <f>AVERAGE(highProf_projects!$B8:$AE8)</f>
        <v>144</v>
      </c>
      <c r="P9" s="1">
        <f>AVERAGE(combined_projects!$B8:$AE8)</f>
        <v>144</v>
      </c>
      <c r="R9" s="2">
        <f t="shared" si="5"/>
        <v>4.7102359082799181E-2</v>
      </c>
      <c r="S9" s="2">
        <f t="shared" si="6"/>
        <v>4.7102359082799181E-2</v>
      </c>
      <c r="T9" s="2">
        <f t="shared" si="7"/>
        <v>4.7102359082799181E-2</v>
      </c>
      <c r="U9" s="2">
        <f t="shared" si="8"/>
        <v>4.7102359082799181E-2</v>
      </c>
      <c r="W9" s="1">
        <f>_xlfn.STDEV.S(baseCase_ECs!$B8:$AD8)</f>
        <v>0</v>
      </c>
      <c r="X9" s="1">
        <f>_xlfn.STDEV.S(highContagion_ECs!$B8:$AE8)</f>
        <v>0</v>
      </c>
      <c r="Y9" s="1">
        <f>_xlfn.STDEV.S(highProf_ECs!$B8:$AE8)</f>
        <v>0</v>
      </c>
      <c r="Z9" s="1">
        <f>_xlfn.STDEV.S(combined_ECs!$B8:$AE8)</f>
        <v>0</v>
      </c>
      <c r="AB9" t="e" s="0">
        <f t="shared" si="9"/>
        <v>#NUM!</v>
      </c>
      <c r="AC9" t="e" s="0">
        <f t="shared" si="10"/>
        <v>#NUM!</v>
      </c>
      <c r="AD9" t="e" s="0">
        <f t="shared" si="11"/>
        <v>#NUM!</v>
      </c>
      <c r="AE9" t="e" s="0">
        <f t="shared" si="12"/>
        <v>#NUM!</v>
      </c>
      <c r="AG9" s="1">
        <f>_xlfn.STDEV.S(baseCase_projects!$B8:$AD8)</f>
        <v>0</v>
      </c>
      <c r="AH9" s="1">
        <f>_xlfn.STDEV.S(highContagion_projects!$B8:$AE8)</f>
        <v>0</v>
      </c>
      <c r="AI9" s="1">
        <f>_xlfn.STDEV.S(highProf_projects!$B8:$AE8)</f>
        <v>0</v>
      </c>
      <c r="AJ9" s="1">
        <f>_xlfn.STDEV.S(combined_projects!$B8:$AE8)</f>
        <v>0</v>
      </c>
      <c r="AL9" t="e" s="0">
        <f t="shared" si="13"/>
        <v>#NUM!</v>
      </c>
      <c r="AM9" t="e" s="0">
        <f t="shared" si="2"/>
        <v>#NUM!</v>
      </c>
      <c r="AN9" t="e" s="0">
        <f t="shared" si="3"/>
        <v>#NUM!</v>
      </c>
      <c r="AO9" t="e" s="0">
        <f t="shared" si="4"/>
        <v>#NUM!</v>
      </c>
    </row>
    <row r="10" spans="1:41" x14ac:dyDescent="0.25">
      <c r="G10" s="0">
        <v>2017</v>
      </c>
      <c r="H10" s="1">
        <f>AVERAGE(baseCase_ECs!$B9:$AD9)</f>
        <v>258</v>
      </c>
      <c r="I10" s="1">
        <f>AVERAGE(highContagion_ECs!$B9:$AE9)</f>
        <v>258</v>
      </c>
      <c r="J10" s="1">
        <f>AVERAGE(highProf_ECs!$B9:$AE9)</f>
        <v>258</v>
      </c>
      <c r="K10" s="1">
        <f>AVERAGE(combined_ECs!$B9:$AE9)</f>
        <v>258</v>
      </c>
      <c r="L10" s="1"/>
      <c r="M10" s="1">
        <f>AVERAGE(baseCase_projects!$B9:$AD9)</f>
        <v>215</v>
      </c>
      <c r="N10" s="1">
        <f>AVERAGE(highContagion_projects!$B9:$AE9)</f>
        <v>215</v>
      </c>
      <c r="O10" s="1">
        <f>AVERAGE(highProf_projects!$B9:$AE9)</f>
        <v>215</v>
      </c>
      <c r="P10" s="1">
        <f>AVERAGE(combined_projects!$B9:$AE9)</f>
        <v>215</v>
      </c>
      <c r="R10" s="2">
        <f t="shared" si="5"/>
        <v>7.0326438908346001E-2</v>
      </c>
      <c r="S10" s="2">
        <f t="shared" si="6"/>
        <v>7.0326438908346001E-2</v>
      </c>
      <c r="T10" s="2">
        <f t="shared" si="7"/>
        <v>7.0326438908346001E-2</v>
      </c>
      <c r="U10" s="2">
        <f t="shared" si="8"/>
        <v>7.0326438908346001E-2</v>
      </c>
      <c r="W10" s="1">
        <f>_xlfn.STDEV.S(baseCase_ECs!$B9:$AD9)</f>
        <v>0</v>
      </c>
      <c r="X10" s="1">
        <f>_xlfn.STDEV.S(highContagion_ECs!$B9:$AE9)</f>
        <v>0</v>
      </c>
      <c r="Y10" s="1">
        <f>_xlfn.STDEV.S(highProf_ECs!$B9:$AE9)</f>
        <v>0</v>
      </c>
      <c r="Z10" s="1">
        <f>_xlfn.STDEV.S(combined_ECs!$B9:$AE9)</f>
        <v>0</v>
      </c>
      <c r="AB10" t="e" s="0">
        <f t="shared" si="9"/>
        <v>#NUM!</v>
      </c>
      <c r="AC10" t="e" s="0">
        <f t="shared" si="10"/>
        <v>#NUM!</v>
      </c>
      <c r="AD10" t="e" s="0">
        <f t="shared" si="11"/>
        <v>#NUM!</v>
      </c>
      <c r="AE10" t="e" s="0">
        <f t="shared" si="12"/>
        <v>#NUM!</v>
      </c>
      <c r="AG10" s="1">
        <f>_xlfn.STDEV.S(baseCase_projects!$B9:$AD9)</f>
        <v>0</v>
      </c>
      <c r="AH10" s="1">
        <f>_xlfn.STDEV.S(highContagion_projects!$B9:$AE9)</f>
        <v>0</v>
      </c>
      <c r="AI10" s="1">
        <f>_xlfn.STDEV.S(highProf_projects!$B9:$AE9)</f>
        <v>0</v>
      </c>
      <c r="AJ10" s="1">
        <f>_xlfn.STDEV.S(combined_projects!$B9:$AE9)</f>
        <v>0</v>
      </c>
      <c r="AL10" t="e" s="0">
        <f t="shared" si="13"/>
        <v>#NUM!</v>
      </c>
      <c r="AM10" t="e" s="0">
        <f t="shared" si="2"/>
        <v>#NUM!</v>
      </c>
      <c r="AN10" t="e" s="0">
        <f t="shared" si="3"/>
        <v>#NUM!</v>
      </c>
      <c r="AO10" t="e" s="0">
        <f t="shared" si="4"/>
        <v>#NUM!</v>
      </c>
    </row>
    <row r="11" spans="1:41" x14ac:dyDescent="0.25">
      <c r="G11" s="0">
        <v>2018</v>
      </c>
      <c r="H11" s="1">
        <f>AVERAGE(baseCase_ECs!$B10:$AD10)</f>
        <v>310</v>
      </c>
      <c r="I11" s="1">
        <f>AVERAGE(highContagion_ECs!$B10:$AE10)</f>
        <v>310</v>
      </c>
      <c r="J11" s="1">
        <f>AVERAGE(highProf_ECs!$B10:$AE10)</f>
        <v>310</v>
      </c>
      <c r="K11" s="1">
        <f>AVERAGE(combined_ECs!$B10:$AE10)</f>
        <v>310</v>
      </c>
      <c r="L11" s="1"/>
      <c r="M11" s="1">
        <f>AVERAGE(baseCase_projects!$B10:$AD10)</f>
        <v>326</v>
      </c>
      <c r="N11" s="1">
        <f>AVERAGE(highContagion_projects!$B10:$AE10)</f>
        <v>326</v>
      </c>
      <c r="O11" s="1">
        <f>AVERAGE(highProf_projects!$B10:$AE10)</f>
        <v>326</v>
      </c>
      <c r="P11" s="1">
        <f>AVERAGE(combined_projects!$B10:$AE10)</f>
        <v>326</v>
      </c>
      <c r="R11" s="2">
        <f t="shared" si="5"/>
        <v>0.1066345073680037</v>
      </c>
      <c r="S11" s="2">
        <f t="shared" si="6"/>
        <v>0.1066345073680037</v>
      </c>
      <c r="T11" s="2">
        <f t="shared" si="7"/>
        <v>0.1066345073680037</v>
      </c>
      <c r="U11" s="2">
        <f t="shared" si="8"/>
        <v>0.1066345073680037</v>
      </c>
      <c r="W11" s="1">
        <f>_xlfn.STDEV.S(baseCase_ECs!$B10:$AD10)</f>
        <v>0</v>
      </c>
      <c r="X11" s="1">
        <f>_xlfn.STDEV.S(highContagion_ECs!$B10:$AE10)</f>
        <v>0</v>
      </c>
      <c r="Y11" s="1">
        <f>_xlfn.STDEV.S(highProf_ECs!$B10:$AE10)</f>
        <v>0</v>
      </c>
      <c r="Z11" s="1">
        <f>_xlfn.STDEV.S(combined_ECs!$B10:$AE10)</f>
        <v>0</v>
      </c>
      <c r="AB11" t="e" s="0">
        <f t="shared" si="9"/>
        <v>#NUM!</v>
      </c>
      <c r="AC11" t="e" s="0">
        <f t="shared" si="10"/>
        <v>#NUM!</v>
      </c>
      <c r="AD11" t="e" s="0">
        <f t="shared" si="11"/>
        <v>#NUM!</v>
      </c>
      <c r="AE11" t="e" s="0">
        <f t="shared" si="12"/>
        <v>#NUM!</v>
      </c>
      <c r="AG11" s="1">
        <f>_xlfn.STDEV.S(baseCase_projects!$B10:$AD10)</f>
        <v>0</v>
      </c>
      <c r="AH11" s="1">
        <f>_xlfn.STDEV.S(highContagion_projects!$B10:$AE10)</f>
        <v>0</v>
      </c>
      <c r="AI11" s="1">
        <f>_xlfn.STDEV.S(highProf_projects!$B10:$AE10)</f>
        <v>0</v>
      </c>
      <c r="AJ11" s="1">
        <f>_xlfn.STDEV.S(combined_projects!$B10:$AE10)</f>
        <v>0</v>
      </c>
      <c r="AL11" t="e" s="0">
        <f t="shared" si="13"/>
        <v>#NUM!</v>
      </c>
      <c r="AM11" t="e" s="0">
        <f t="shared" si="2"/>
        <v>#NUM!</v>
      </c>
      <c r="AN11" t="e" s="0">
        <f t="shared" si="3"/>
        <v>#NUM!</v>
      </c>
      <c r="AO11" t="e" s="0">
        <f t="shared" si="4"/>
        <v>#NUM!</v>
      </c>
    </row>
    <row r="12" spans="1:41" x14ac:dyDescent="0.25">
      <c r="G12" s="0">
        <v>2019</v>
      </c>
      <c r="H12" s="1">
        <f>AVERAGE(baseCase_ECs!$B11:$AD11)</f>
        <v>382</v>
      </c>
      <c r="I12" s="1">
        <f>AVERAGE(highContagion_ECs!$B11:$AE11)</f>
        <v>382</v>
      </c>
      <c r="J12" s="1">
        <f>AVERAGE(highProf_ECs!$B11:$AE11)</f>
        <v>382</v>
      </c>
      <c r="K12" s="1">
        <f>AVERAGE(combined_ECs!$B11:$AE11)</f>
        <v>382</v>
      </c>
      <c r="L12" s="1"/>
      <c r="M12" s="1">
        <f>AVERAGE(baseCase_projects!$B11:$AD11)</f>
        <v>514</v>
      </c>
      <c r="N12" s="1">
        <f>AVERAGE(highContagion_projects!$B11:$AE11)</f>
        <v>514</v>
      </c>
      <c r="O12" s="1">
        <f>AVERAGE(highProf_projects!$B11:$AE11)</f>
        <v>514</v>
      </c>
      <c r="P12" s="1">
        <f>AVERAGE(combined_projects!$B11:$AE11)</f>
        <v>514</v>
      </c>
      <c r="R12" s="2">
        <f t="shared" si="5"/>
        <v>0.16812925394832484</v>
      </c>
      <c r="S12" s="2">
        <f t="shared" si="6"/>
        <v>0.16812925394832484</v>
      </c>
      <c r="T12" s="2">
        <f t="shared" si="7"/>
        <v>0.16812925394832484</v>
      </c>
      <c r="U12" s="2">
        <f t="shared" si="8"/>
        <v>0.16812925394832484</v>
      </c>
      <c r="W12" s="1">
        <f>_xlfn.STDEV.S(baseCase_ECs!$B11:$AD11)</f>
        <v>0</v>
      </c>
      <c r="X12" s="1">
        <f>_xlfn.STDEV.S(highContagion_ECs!$B11:$AE11)</f>
        <v>0</v>
      </c>
      <c r="Y12" s="1">
        <f>_xlfn.STDEV.S(highProf_ECs!$B11:$AE11)</f>
        <v>0</v>
      </c>
      <c r="Z12" s="1">
        <f>_xlfn.STDEV.S(combined_ECs!$B11:$AE11)</f>
        <v>0</v>
      </c>
      <c r="AB12" t="e" s="0">
        <f t="shared" si="9"/>
        <v>#NUM!</v>
      </c>
      <c r="AC12" t="e" s="0">
        <f t="shared" si="10"/>
        <v>#NUM!</v>
      </c>
      <c r="AD12" t="e" s="0">
        <f t="shared" si="11"/>
        <v>#NUM!</v>
      </c>
      <c r="AE12" t="e" s="0">
        <f t="shared" si="12"/>
        <v>#NUM!</v>
      </c>
      <c r="AG12" s="1">
        <f>_xlfn.STDEV.S(baseCase_projects!$B11:$AD11)</f>
        <v>0</v>
      </c>
      <c r="AH12" s="1">
        <f>_xlfn.STDEV.S(highContagion_projects!$B11:$AE11)</f>
        <v>0</v>
      </c>
      <c r="AI12" s="1">
        <f>_xlfn.STDEV.S(highProf_projects!$B11:$AE11)</f>
        <v>0</v>
      </c>
      <c r="AJ12" s="1">
        <f>_xlfn.STDEV.S(combined_projects!$B11:$AE11)</f>
        <v>0</v>
      </c>
      <c r="AL12" t="e" s="0">
        <f t="shared" si="13"/>
        <v>#NUM!</v>
      </c>
      <c r="AM12" t="e" s="0">
        <f t="shared" si="2"/>
        <v>#NUM!</v>
      </c>
      <c r="AN12" t="e" s="0">
        <f t="shared" si="3"/>
        <v>#NUM!</v>
      </c>
      <c r="AO12" t="e" s="0">
        <f t="shared" si="4"/>
        <v>#NUM!</v>
      </c>
    </row>
    <row r="13" spans="1:41" x14ac:dyDescent="0.25">
      <c r="G13" s="0">
        <v>2020</v>
      </c>
      <c r="H13" s="1">
        <f>AVERAGE(baseCase_ECs!$B12:$AD12)</f>
        <v>448</v>
      </c>
      <c r="I13" s="1">
        <f>AVERAGE(highContagion_ECs!$B12:$AE12)</f>
        <v>448</v>
      </c>
      <c r="J13" s="1">
        <f>AVERAGE(highProf_ECs!$B12:$AE12)</f>
        <v>448</v>
      </c>
      <c r="K13" s="1">
        <f>AVERAGE(combined_ECs!$B12:$AE12)</f>
        <v>448</v>
      </c>
      <c r="L13" s="1"/>
      <c r="M13" s="1">
        <f>AVERAGE(baseCase_projects!$B12:$AD12)</f>
        <v>713</v>
      </c>
      <c r="N13" s="1">
        <f>AVERAGE(highContagion_projects!$B12:$AE12)</f>
        <v>713</v>
      </c>
      <c r="O13" s="1">
        <f>AVERAGE(highProf_projects!$B12:$AE12)</f>
        <v>713</v>
      </c>
      <c r="P13" s="1">
        <f>AVERAGE(combined_projects!$B12:$AE12)</f>
        <v>713</v>
      </c>
      <c r="R13" s="2">
        <f t="shared" si="5"/>
        <v>0.23322209740302649</v>
      </c>
      <c r="S13" s="2">
        <f t="shared" si="6"/>
        <v>0.23322209740302649</v>
      </c>
      <c r="T13" s="2">
        <f t="shared" si="7"/>
        <v>0.23322209740302649</v>
      </c>
      <c r="U13" s="2">
        <f t="shared" si="8"/>
        <v>0.23322209740302649</v>
      </c>
      <c r="W13" s="1">
        <f>_xlfn.STDEV.S(baseCase_ECs!$B12:$AD12)</f>
        <v>0</v>
      </c>
      <c r="X13" s="1">
        <f>_xlfn.STDEV.S(highContagion_ECs!$B12:$AE12)</f>
        <v>0</v>
      </c>
      <c r="Y13" s="1">
        <f>_xlfn.STDEV.S(highProf_ECs!$B12:$AE12)</f>
        <v>0</v>
      </c>
      <c r="Z13" s="1">
        <f>_xlfn.STDEV.S(combined_ECs!$B12:$AE12)</f>
        <v>0</v>
      </c>
      <c r="AB13" t="e" s="0">
        <f t="shared" si="9"/>
        <v>#NUM!</v>
      </c>
      <c r="AC13" t="e" s="0">
        <f t="shared" si="10"/>
        <v>#NUM!</v>
      </c>
      <c r="AD13" t="e" s="0">
        <f t="shared" si="11"/>
        <v>#NUM!</v>
      </c>
      <c r="AE13" t="e" s="0">
        <f t="shared" si="12"/>
        <v>#NUM!</v>
      </c>
      <c r="AG13" s="1">
        <f>_xlfn.STDEV.S(baseCase_projects!$B12:$AD12)</f>
        <v>0</v>
      </c>
      <c r="AH13" s="1">
        <f>_xlfn.STDEV.S(highContagion_projects!$B12:$AE12)</f>
        <v>0</v>
      </c>
      <c r="AI13" s="1">
        <f>_xlfn.STDEV.S(highProf_projects!$B12:$AE12)</f>
        <v>0</v>
      </c>
      <c r="AJ13" s="1">
        <f>_xlfn.STDEV.S(combined_projects!$B12:$AE12)</f>
        <v>0</v>
      </c>
      <c r="AL13" t="e" s="0">
        <f t="shared" si="13"/>
        <v>#NUM!</v>
      </c>
      <c r="AM13" t="e" s="0">
        <f t="shared" si="2"/>
        <v>#NUM!</v>
      </c>
      <c r="AN13" t="e" s="0">
        <f t="shared" si="3"/>
        <v>#NUM!</v>
      </c>
      <c r="AO13" t="e" s="0">
        <f t="shared" si="4"/>
        <v>#NUM!</v>
      </c>
    </row>
    <row r="14" spans="1:41" x14ac:dyDescent="0.25">
      <c r="G14" s="0">
        <v>2021</v>
      </c>
      <c r="H14" s="1">
        <f>AVERAGE(baseCase_ECs!$B13:$AD13)</f>
        <v>501</v>
      </c>
      <c r="I14" s="1">
        <f>AVERAGE(highContagion_ECs!$B13:$AE13)</f>
        <v>501</v>
      </c>
      <c r="J14" s="1">
        <f>AVERAGE(highProf_ECs!$B13:$AE13)</f>
        <v>501</v>
      </c>
      <c r="K14" s="1">
        <f>AVERAGE(combined_ECs!$B13:$AE13)</f>
        <v>501</v>
      </c>
      <c r="L14" s="1"/>
      <c r="M14" s="1">
        <f>AVERAGE(baseCase_projects!$B13:$AD13)</f>
        <v>882</v>
      </c>
      <c r="N14" s="1">
        <f>AVERAGE(highContagion_projects!$B13:$AE13)</f>
        <v>882</v>
      </c>
      <c r="O14" s="1">
        <f>AVERAGE(highProf_projects!$B13:$AE13)</f>
        <v>882</v>
      </c>
      <c r="P14" s="1">
        <f>AVERAGE(combined_projects!$B13:$AE13)</f>
        <v>882</v>
      </c>
      <c r="R14" s="2">
        <f t="shared" si="5"/>
        <v>0.28850194938214496</v>
      </c>
      <c r="S14" s="2">
        <f t="shared" si="6"/>
        <v>0.28850194938214496</v>
      </c>
      <c r="T14" s="2">
        <f t="shared" si="7"/>
        <v>0.28850194938214496</v>
      </c>
      <c r="U14" s="2">
        <f t="shared" si="8"/>
        <v>0.28850194938214496</v>
      </c>
      <c r="W14" s="1">
        <f>_xlfn.STDEV.S(baseCase_ECs!$B13:$AD13)</f>
        <v>0</v>
      </c>
      <c r="X14" s="1">
        <f>_xlfn.STDEV.S(highContagion_ECs!$B13:$AE13)</f>
        <v>0</v>
      </c>
      <c r="Y14" s="1">
        <f>_xlfn.STDEV.S(highProf_ECs!$B13:$AE13)</f>
        <v>0</v>
      </c>
      <c r="Z14" s="1">
        <f>_xlfn.STDEV.S(combined_ECs!$B13:$AE13)</f>
        <v>0</v>
      </c>
      <c r="AB14" t="e" s="0">
        <f t="shared" si="9"/>
        <v>#NUM!</v>
      </c>
      <c r="AC14" t="e" s="0">
        <f t="shared" si="10"/>
        <v>#NUM!</v>
      </c>
      <c r="AD14" t="e" s="0">
        <f t="shared" si="11"/>
        <v>#NUM!</v>
      </c>
      <c r="AE14" t="e" s="0">
        <f t="shared" si="12"/>
        <v>#NUM!</v>
      </c>
      <c r="AG14" s="1">
        <f>_xlfn.STDEV.S(baseCase_projects!$B13:$AD13)</f>
        <v>0</v>
      </c>
      <c r="AH14" s="1">
        <f>_xlfn.STDEV.S(highContagion_projects!$B13:$AE13)</f>
        <v>0</v>
      </c>
      <c r="AI14" s="1">
        <f>_xlfn.STDEV.S(highProf_projects!$B13:$AE13)</f>
        <v>0</v>
      </c>
      <c r="AJ14" s="1">
        <f>_xlfn.STDEV.S(combined_projects!$B13:$AE13)</f>
        <v>0</v>
      </c>
      <c r="AL14" t="e" s="0">
        <f t="shared" si="13"/>
        <v>#NUM!</v>
      </c>
      <c r="AM14" t="e" s="0">
        <f t="shared" si="2"/>
        <v>#NUM!</v>
      </c>
      <c r="AN14" t="e" s="0">
        <f t="shared" si="3"/>
        <v>#NUM!</v>
      </c>
      <c r="AO14" t="e" s="0">
        <f t="shared" si="4"/>
        <v>#NUM!</v>
      </c>
    </row>
    <row r="15" spans="1:41" x14ac:dyDescent="0.25">
      <c r="G15" s="0">
        <v>2022</v>
      </c>
      <c r="H15" s="1">
        <f>AVERAGE(baseCase_ECs!$B14:$AD14)</f>
        <v>541</v>
      </c>
      <c r="I15" s="1">
        <f>AVERAGE(highContagion_ECs!$B14:$AE14)</f>
        <v>541</v>
      </c>
      <c r="J15" s="1">
        <f>AVERAGE(highProf_ECs!$B14:$AE14)</f>
        <v>541</v>
      </c>
      <c r="K15" s="1">
        <f>AVERAGE(combined_ECs!$B14:$AE14)</f>
        <v>541</v>
      </c>
      <c r="L15" s="1"/>
      <c r="M15" s="1">
        <f>AVERAGE(baseCase_projects!$B14:$AD14)</f>
        <v>1005</v>
      </c>
      <c r="N15" s="1">
        <f>AVERAGE(highContagion_projects!$B14:$AE14)</f>
        <v>1005</v>
      </c>
      <c r="O15" s="1">
        <f>AVERAGE(highProf_projects!$B14:$AE14)</f>
        <v>1005</v>
      </c>
      <c r="P15" s="1">
        <f>AVERAGE(combined_projects!$B14:$AE14)</f>
        <v>1005</v>
      </c>
      <c r="R15" s="2">
        <f t="shared" si="5"/>
        <v>0.32873521443203596</v>
      </c>
      <c r="S15" s="2">
        <f t="shared" si="6"/>
        <v>0.32873521443203596</v>
      </c>
      <c r="T15" s="2">
        <f t="shared" si="7"/>
        <v>0.32873521443203596</v>
      </c>
      <c r="U15" s="2">
        <f t="shared" si="8"/>
        <v>0.32873521443203596</v>
      </c>
      <c r="W15" s="1">
        <f>_xlfn.STDEV.S(baseCase_ECs!$B14:$AD14)</f>
        <v>0</v>
      </c>
      <c r="X15" s="1">
        <f>_xlfn.STDEV.S(highContagion_ECs!$B14:$AE14)</f>
        <v>0</v>
      </c>
      <c r="Y15" s="1">
        <f>_xlfn.STDEV.S(highProf_ECs!$B14:$AE14)</f>
        <v>0</v>
      </c>
      <c r="Z15" s="1">
        <f>_xlfn.STDEV.S(combined_ECs!$B14:$AE14)</f>
        <v>0</v>
      </c>
      <c r="AB15" t="e" s="0">
        <f t="shared" si="9"/>
        <v>#NUM!</v>
      </c>
      <c r="AC15" t="e" s="0">
        <f t="shared" si="10"/>
        <v>#NUM!</v>
      </c>
      <c r="AD15" t="e" s="0">
        <f t="shared" si="11"/>
        <v>#NUM!</v>
      </c>
      <c r="AE15" t="e" s="0">
        <f t="shared" si="12"/>
        <v>#NUM!</v>
      </c>
      <c r="AG15" s="1">
        <f>_xlfn.STDEV.S(baseCase_projects!$B14:$AD14)</f>
        <v>0</v>
      </c>
      <c r="AH15" s="1">
        <f>_xlfn.STDEV.S(highContagion_projects!$B14:$AE14)</f>
        <v>0</v>
      </c>
      <c r="AI15" s="1">
        <f>_xlfn.STDEV.S(highProf_projects!$B14:$AE14)</f>
        <v>0</v>
      </c>
      <c r="AJ15" s="1">
        <f>_xlfn.STDEV.S(combined_projects!$B14:$AE14)</f>
        <v>0</v>
      </c>
      <c r="AL15" t="e" s="0">
        <f t="shared" si="13"/>
        <v>#NUM!</v>
      </c>
      <c r="AM15" t="e" s="0">
        <f t="shared" si="2"/>
        <v>#NUM!</v>
      </c>
      <c r="AN15" t="e" s="0">
        <f t="shared" si="3"/>
        <v>#NUM!</v>
      </c>
      <c r="AO15" t="e" s="0">
        <f t="shared" si="4"/>
        <v>#NUM!</v>
      </c>
    </row>
    <row r="16" spans="1:41" x14ac:dyDescent="0.25">
      <c r="G16" s="0">
        <v>2023</v>
      </c>
      <c r="H16" s="1">
        <f>AVERAGE(baseCase_ECs!$B15:$AD15)</f>
        <v>564</v>
      </c>
      <c r="I16" s="1">
        <f>AVERAGE(highContagion_ECs!$B15:$AE15)</f>
        <v>564</v>
      </c>
      <c r="J16" s="1">
        <f>AVERAGE(highProf_ECs!$B15:$AE15)</f>
        <v>564</v>
      </c>
      <c r="K16" s="1">
        <f>AVERAGE(combined_ECs!$B15:$AE15)</f>
        <v>564</v>
      </c>
      <c r="L16" s="1"/>
      <c r="M16" s="1">
        <f>AVERAGE(baseCase_projects!$B15:$AD15)</f>
        <v>1182</v>
      </c>
      <c r="N16" s="1">
        <f>AVERAGE(highContagion_projects!$B15:$AE15)</f>
        <v>1182</v>
      </c>
      <c r="O16" s="1">
        <f>AVERAGE(highProf_projects!$B15:$AE15)</f>
        <v>1182</v>
      </c>
      <c r="P16" s="1">
        <f>AVERAGE(combined_projects!$B15:$AE15)</f>
        <v>1182</v>
      </c>
      <c r="R16" s="2">
        <f t="shared" si="5"/>
        <v>0.38663186413797662</v>
      </c>
      <c r="S16" s="2">
        <f t="shared" si="6"/>
        <v>0.38663186413797662</v>
      </c>
      <c r="T16" s="2">
        <f t="shared" si="7"/>
        <v>0.38663186413797662</v>
      </c>
      <c r="U16" s="2">
        <f t="shared" si="8"/>
        <v>0.38663186413797662</v>
      </c>
      <c r="W16" s="1">
        <f>_xlfn.STDEV.S(baseCase_ECs!$B15:$AD15)</f>
        <v>0</v>
      </c>
      <c r="X16" s="1">
        <f>_xlfn.STDEV.S(highContagion_ECs!$B15:$AE15)</f>
        <v>0</v>
      </c>
      <c r="Y16" s="1">
        <f>_xlfn.STDEV.S(highProf_ECs!$B15:$AE15)</f>
        <v>0</v>
      </c>
      <c r="Z16" s="1">
        <f>_xlfn.STDEV.S(combined_ECs!$B15:$AE15)</f>
        <v>0</v>
      </c>
      <c r="AB16" t="e" s="0">
        <f t="shared" si="9"/>
        <v>#NUM!</v>
      </c>
      <c r="AC16" t="e" s="0">
        <f t="shared" si="10"/>
        <v>#NUM!</v>
      </c>
      <c r="AD16" t="e" s="0">
        <f t="shared" si="11"/>
        <v>#NUM!</v>
      </c>
      <c r="AE16" t="e" s="0">
        <f t="shared" si="12"/>
        <v>#NUM!</v>
      </c>
      <c r="AG16" s="1">
        <f>_xlfn.STDEV.S(baseCase_projects!$B15:$AD15)</f>
        <v>0</v>
      </c>
      <c r="AH16" s="1">
        <f>_xlfn.STDEV.S(highContagion_projects!$B15:$AE15)</f>
        <v>0</v>
      </c>
      <c r="AI16" s="1">
        <f>_xlfn.STDEV.S(highProf_projects!$B15:$AE15)</f>
        <v>0</v>
      </c>
      <c r="AJ16" s="1">
        <f>_xlfn.STDEV.S(combined_projects!$B15:$AE15)</f>
        <v>0</v>
      </c>
      <c r="AL16" t="e" s="0">
        <f t="shared" si="13"/>
        <v>#NUM!</v>
      </c>
      <c r="AM16" t="e" s="0">
        <f t="shared" si="2"/>
        <v>#NUM!</v>
      </c>
      <c r="AN16" t="e" s="0">
        <f t="shared" si="3"/>
        <v>#NUM!</v>
      </c>
      <c r="AO16" t="e" s="0">
        <f t="shared" si="4"/>
        <v>#NUM!</v>
      </c>
    </row>
    <row r="17" spans="7:41" x14ac:dyDescent="0.25">
      <c r="G17" s="0">
        <v>2024</v>
      </c>
      <c r="H17" s="1">
        <f>AVERAGE(baseCase_ECs!$B16:$AD16)</f>
        <v>575</v>
      </c>
      <c r="I17" s="1">
        <f>AVERAGE(highContagion_ECs!$B16:$AE16)</f>
        <v>575</v>
      </c>
      <c r="J17" s="1">
        <f>AVERAGE(highProf_ECs!$B16:$AE16)</f>
        <v>575</v>
      </c>
      <c r="K17" s="1">
        <f>AVERAGE(combined_ECs!$B16:$AE16)</f>
        <v>575</v>
      </c>
      <c r="L17" s="1"/>
      <c r="M17" s="1">
        <f>AVERAGE(baseCase_projects!$B16:$AD16)</f>
        <v>1327</v>
      </c>
      <c r="N17" s="1">
        <f>AVERAGE(highContagion_projects!$B16:$AE16)</f>
        <v>1327</v>
      </c>
      <c r="O17" s="1">
        <f>AVERAGE(highProf_projects!$B16:$AE16)</f>
        <v>1327</v>
      </c>
      <c r="P17" s="1">
        <f>AVERAGE(combined_projects!$B16:$AE16)</f>
        <v>1327</v>
      </c>
      <c r="R17" s="2">
        <f t="shared" si="5"/>
        <v>0.43406132293662858</v>
      </c>
      <c r="S17" s="2">
        <f t="shared" si="6"/>
        <v>0.43406132293662858</v>
      </c>
      <c r="T17" s="2">
        <f t="shared" si="7"/>
        <v>0.43406132293662858</v>
      </c>
      <c r="U17" s="2">
        <f t="shared" si="8"/>
        <v>0.43406132293662858</v>
      </c>
      <c r="W17" s="1">
        <f>_xlfn.STDEV.S(baseCase_ECs!$B16:$AD16)</f>
        <v>0</v>
      </c>
      <c r="X17" s="1">
        <f>_xlfn.STDEV.S(highContagion_ECs!$B16:$AE16)</f>
        <v>0</v>
      </c>
      <c r="Y17" s="1">
        <f>_xlfn.STDEV.S(highProf_ECs!$B16:$AE16)</f>
        <v>0</v>
      </c>
      <c r="Z17" s="1">
        <f>_xlfn.STDEV.S(combined_ECs!$B16:$AE16)</f>
        <v>0</v>
      </c>
      <c r="AB17" t="e" s="0">
        <f t="shared" si="9"/>
        <v>#NUM!</v>
      </c>
      <c r="AC17" t="e" s="0">
        <f t="shared" si="10"/>
        <v>#NUM!</v>
      </c>
      <c r="AD17" t="e" s="0">
        <f t="shared" si="11"/>
        <v>#NUM!</v>
      </c>
      <c r="AE17" t="e" s="0">
        <f t="shared" si="12"/>
        <v>#NUM!</v>
      </c>
      <c r="AG17" s="1">
        <f>_xlfn.STDEV.S(baseCase_projects!$B16:$AD16)</f>
        <v>0</v>
      </c>
      <c r="AH17" s="1">
        <f>_xlfn.STDEV.S(highContagion_projects!$B16:$AE16)</f>
        <v>0</v>
      </c>
      <c r="AI17" s="1">
        <f>_xlfn.STDEV.S(highProf_projects!$B16:$AE16)</f>
        <v>0</v>
      </c>
      <c r="AJ17" s="1">
        <f>_xlfn.STDEV.S(combined_projects!$B16:$AE16)</f>
        <v>0</v>
      </c>
      <c r="AL17" t="e" s="0">
        <f t="shared" si="13"/>
        <v>#NUM!</v>
      </c>
      <c r="AM17" t="e" s="0">
        <f t="shared" si="2"/>
        <v>#NUM!</v>
      </c>
      <c r="AN17" t="e" s="0">
        <f t="shared" si="3"/>
        <v>#NUM!</v>
      </c>
      <c r="AO17" t="e" s="0">
        <f t="shared" si="4"/>
        <v>#NUM!</v>
      </c>
    </row>
    <row r="18" spans="7:41" x14ac:dyDescent="0.25">
      <c r="G18" s="0">
        <v>2025</v>
      </c>
      <c r="H18" s="1">
        <f>AVERAGE(baseCase_ECs!$B17:$AD17)</f>
        <v>583.66666666666663</v>
      </c>
      <c r="I18" s="1">
        <f>AVERAGE(highContagion_ECs!$B17:$AE17)</f>
        <v>585.33333333333337</v>
      </c>
      <c r="J18" s="1">
        <f>AVERAGE(highProf_ECs!$B17:$AE17)</f>
        <v>583</v>
      </c>
      <c r="K18" s="1">
        <f>AVERAGE(combined_ECs!$B17:$AE17)</f>
        <v>584</v>
      </c>
      <c r="L18" s="1"/>
      <c r="M18" s="1">
        <f>AVERAGE(baseCase_projects!$B17:$AD17)</f>
        <v>1409</v>
      </c>
      <c r="N18" s="1">
        <f>AVERAGE(highContagion_projects!$B17:$AE17)</f>
        <v>1409.6666666666667</v>
      </c>
      <c r="O18" s="1">
        <f>AVERAGE(highProf_projects!$B17:$AE17)</f>
        <v>1410.6666666666667</v>
      </c>
      <c r="P18" s="1">
        <f>AVERAGE(combined_projects!$B17:$AE17)</f>
        <v>1410</v>
      </c>
      <c r="R18" s="2">
        <f t="shared" si="5"/>
        <v>0.46088349963655589</v>
      </c>
      <c r="S18" s="2">
        <f t="shared" si="6"/>
        <v>0.46110156611379105</v>
      </c>
      <c r="T18" s="2">
        <f t="shared" si="7"/>
        <v>0.46142866582964381</v>
      </c>
      <c r="U18" s="2">
        <f t="shared" si="8"/>
        <v>0.46121059935240866</v>
      </c>
      <c r="W18" s="1">
        <f>_xlfn.STDEV.S(baseCase_ECs!$B17:$AD17)</f>
        <v>6.0277137733417083</v>
      </c>
      <c r="X18" s="1">
        <f>_xlfn.STDEV.S(highContagion_ECs!$B17:$AE17)</f>
        <v>17.897858344878401</v>
      </c>
      <c r="Y18" s="1">
        <f>_xlfn.STDEV.S(highProf_ECs!$B17:$AE17)</f>
        <v>3.6055512754639891</v>
      </c>
      <c r="Z18" s="1">
        <f>_xlfn.STDEV.S(combined_ECs!$B17:$AE17)</f>
        <v>6.0827625302982193</v>
      </c>
      <c r="AB18" s="0">
        <f t="shared" si="9"/>
        <v>3.0334162886916567</v>
      </c>
      <c r="AC18" s="0">
        <f t="shared" si="10"/>
        <v>9.0070061515132718</v>
      </c>
      <c r="AD18" s="0">
        <f t="shared" si="11"/>
        <v>1.8144753350891105</v>
      </c>
      <c r="AE18" s="0">
        <f t="shared" si="12"/>
        <v>3.0611192955534996</v>
      </c>
      <c r="AG18" s="1">
        <f>_xlfn.STDEV.S(baseCase_projects!$B17:$AD17)</f>
        <v>16.970562748477139</v>
      </c>
      <c r="AH18" s="1">
        <f>_xlfn.STDEV.S(highContagion_projects!$B17:$AE17)</f>
        <v>34.122328955294556</v>
      </c>
      <c r="AI18" s="1">
        <f>_xlfn.STDEV.S(highProf_projects!$B17:$AE17)</f>
        <v>9.5043849529221678</v>
      </c>
      <c r="AJ18" s="1">
        <f>_xlfn.STDEV.S(combined_projects!$B17:$AE17)</f>
        <v>7.810249675906654</v>
      </c>
      <c r="AL18" s="0">
        <f t="shared" si="13"/>
        <v>8.5403493605097065</v>
      </c>
      <c r="AM18" s="0">
        <f t="shared" si="2"/>
        <v>17.171888439503991</v>
      </c>
      <c r="AN18" s="0">
        <f t="shared" si="3"/>
        <v>4.7830333712422597</v>
      </c>
      <c r="AO18" s="0">
        <f t="shared" si="4"/>
        <v>3.9304684124889193</v>
      </c>
    </row>
    <row r="19" spans="7:41" x14ac:dyDescent="0.25">
      <c r="G19" s="0">
        <v>2026</v>
      </c>
      <c r="H19" s="1">
        <f>AVERAGE(baseCase_ECs!$B18:$AD18)</f>
        <v>600.66666666666663</v>
      </c>
      <c r="I19" s="1">
        <f>AVERAGE(highContagion_ECs!$B18:$AE18)</f>
        <v>609</v>
      </c>
      <c r="J19" s="1">
        <f>AVERAGE(highProf_ECs!$B18:$AE18)</f>
        <v>599.33333333333337</v>
      </c>
      <c r="K19" s="1">
        <f>AVERAGE(combined_ECs!$B18:$AE18)</f>
        <v>617.66666666666663</v>
      </c>
      <c r="L19" s="1"/>
      <c r="M19" s="1">
        <f>AVERAGE(baseCase_projects!$B18:$AD18)</f>
        <v>1500.5</v>
      </c>
      <c r="N19" s="1">
        <f>AVERAGE(highContagion_projects!$B18:$AE18)</f>
        <v>1537.6666666666667</v>
      </c>
      <c r="O19" s="1">
        <f>AVERAGE(highProf_projects!$B18:$AE18)</f>
        <v>1504.6666666666667</v>
      </c>
      <c r="P19" s="1">
        <f>AVERAGE(combined_projects!$B18:$AE18)</f>
        <v>1546.6666666666667</v>
      </c>
      <c r="R19" s="2">
        <f t="shared" si="5"/>
        <v>0.49081312363708451</v>
      </c>
      <c r="S19" s="2">
        <f t="shared" si="6"/>
        <v>0.50297032974294587</v>
      </c>
      <c r="T19" s="2">
        <f t="shared" si="7"/>
        <v>0.4921760391198044</v>
      </c>
      <c r="U19" s="2">
        <f t="shared" si="8"/>
        <v>0.50591422718562085</v>
      </c>
      <c r="W19" s="1">
        <f>_xlfn.STDEV.S(baseCase_ECs!$B18:$AD18)</f>
        <v>8.5049005481153834</v>
      </c>
      <c r="X19" s="1">
        <f>_xlfn.STDEV.S(highContagion_ECs!$B18:$AE18)</f>
        <v>37.322915213043046</v>
      </c>
      <c r="Y19" s="1">
        <f>_xlfn.STDEV.S(highProf_ECs!$B18:$AE18)</f>
        <v>7.2341781380702361</v>
      </c>
      <c r="Z19" s="1">
        <f>_xlfn.STDEV.S(combined_ECs!$B18:$AE18)</f>
        <v>14.571661996262929</v>
      </c>
      <c r="AB19" s="0">
        <f t="shared" si="9"/>
        <v>4.280047929690121</v>
      </c>
      <c r="AC19" s="0">
        <f t="shared" si="10"/>
        <v>18.782567189804794</v>
      </c>
      <c r="AD19" s="0">
        <f t="shared" si="11"/>
        <v>3.6405633420038184</v>
      </c>
      <c r="AE19" s="0">
        <f t="shared" si="12"/>
        <v>7.3331147620614416</v>
      </c>
      <c r="AG19" s="1">
        <f>_xlfn.STDEV.S(baseCase_projects!$B18:$AD18)</f>
        <v>38.890872965260115</v>
      </c>
      <c r="AH19" s="1">
        <f>_xlfn.STDEV.S(highContagion_projects!$B18:$AE18)</f>
        <v>91.243264591603321</v>
      </c>
      <c r="AI19" s="1">
        <f>_xlfn.STDEV.S(highProf_projects!$B18:$AE18)</f>
        <v>19.553345834749955</v>
      </c>
      <c r="AJ19" s="1">
        <f>_xlfn.STDEV.S(combined_projects!$B18:$AE18)</f>
        <v>26.539279065817393</v>
      </c>
      <c r="AL19" s="0">
        <f t="shared" si="13"/>
        <v>19.571633951168081</v>
      </c>
      <c r="AM19" s="0">
        <f t="shared" si="2"/>
        <v>45.917708679144638</v>
      </c>
      <c r="AN19" s="0">
        <f t="shared" si="3"/>
        <v>9.8401218080182424</v>
      </c>
      <c r="AO19" s="0">
        <f t="shared" si="4"/>
        <v>13.355757163590887</v>
      </c>
    </row>
    <row r="20" spans="7:41" x14ac:dyDescent="0.25">
      <c r="G20" s="0">
        <v>2027</v>
      </c>
      <c r="H20" s="1">
        <f>AVERAGE(baseCase_ECs!$B19:$AD19)</f>
        <v>623.66666666666663</v>
      </c>
      <c r="I20" s="1">
        <f>AVERAGE(highContagion_ECs!$B19:$AE19)</f>
        <v>649.66666666666663</v>
      </c>
      <c r="J20" s="1">
        <f>AVERAGE(highProf_ECs!$B19:$AE19)</f>
        <v>624</v>
      </c>
      <c r="K20" s="1">
        <f>AVERAGE(combined_ECs!$B19:$AE19)</f>
        <v>663.66666666666663</v>
      </c>
      <c r="L20" s="1"/>
      <c r="M20" s="1">
        <f>AVERAGE(baseCase_projects!$B19:$AD19)</f>
        <v>1619.5</v>
      </c>
      <c r="N20" s="1">
        <f>AVERAGE(highContagion_projects!$B19:$AE19)</f>
        <v>1696</v>
      </c>
      <c r="O20" s="1">
        <f>AVERAGE(highProf_projects!$B19:$AE19)</f>
        <v>1622.3333333333333</v>
      </c>
      <c r="P20" s="1">
        <f>AVERAGE(combined_projects!$B19:$AE19)</f>
        <v>1716.6666666666667</v>
      </c>
      <c r="R20" s="2">
        <f t="shared" si="5"/>
        <v>0.52973798982356435</v>
      </c>
      <c r="S20" s="2">
        <f t="shared" si="6"/>
        <v>0.55476111808630146</v>
      </c>
      <c r="T20" s="2">
        <f t="shared" si="7"/>
        <v>0.53066477235181386</v>
      </c>
      <c r="U20" s="2">
        <f t="shared" si="8"/>
        <v>0.56152117888059205</v>
      </c>
      <c r="W20" s="1">
        <f>_xlfn.STDEV.S(baseCase_ECs!$B19:$AD19)</f>
        <v>12.858201014657274</v>
      </c>
      <c r="X20" s="1">
        <f>_xlfn.STDEV.S(highContagion_ECs!$B19:$AE19)</f>
        <v>34.961884007206095</v>
      </c>
      <c r="Y20" s="1">
        <f>_xlfn.STDEV.S(highProf_ECs!$B19:$AE19)</f>
        <v>14.730919862656235</v>
      </c>
      <c r="Z20" s="1">
        <f>_xlfn.STDEV.S(combined_ECs!$B19:$AE19)</f>
        <v>14.153915830374764</v>
      </c>
      <c r="AB20" s="0">
        <f t="shared" si="9"/>
        <v>6.4708242407982421</v>
      </c>
      <c r="AC20" s="0">
        <f t="shared" si="10"/>
        <v>17.594390247898581</v>
      </c>
      <c r="AD20" s="0">
        <f t="shared" si="11"/>
        <v>7.4132604730532741</v>
      </c>
      <c r="AE20" s="0">
        <f t="shared" si="12"/>
        <v>7.1228861294830361</v>
      </c>
      <c r="AG20" s="1">
        <f>_xlfn.STDEV.S(baseCase_projects!$B19:$AD19)</f>
        <v>62.932503525602726</v>
      </c>
      <c r="AH20" s="1">
        <f>_xlfn.STDEV.S(highContagion_projects!$B19:$AE19)</f>
        <v>131.77253128023307</v>
      </c>
      <c r="AI20" s="1">
        <f>_xlfn.STDEV.S(highProf_projects!$B19:$AE19)</f>
        <v>33.005050118630841</v>
      </c>
      <c r="AJ20" s="1">
        <f>_xlfn.STDEV.S(combined_projects!$B19:$AE19)</f>
        <v>47.521924764610844</v>
      </c>
      <c r="AL20" s="0">
        <f t="shared" si="13"/>
        <v>31.670462211890161</v>
      </c>
      <c r="AM20" s="0">
        <f t="shared" si="2"/>
        <v>66.31385593579509</v>
      </c>
      <c r="AN20" s="0">
        <f t="shared" si="3"/>
        <v>16.609623549433199</v>
      </c>
      <c r="AO20" s="0">
        <f t="shared" si="4"/>
        <v>23.915166856211297</v>
      </c>
    </row>
    <row r="21" spans="7:41" x14ac:dyDescent="0.25">
      <c r="G21" s="0">
        <v>2028</v>
      </c>
      <c r="H21" s="1">
        <f>AVERAGE(baseCase_ECs!$B20:$AD20)</f>
        <v>646.33333333333337</v>
      </c>
      <c r="I21" s="1">
        <f>AVERAGE(highContagion_ECs!$B20:$AE20)</f>
        <v>685</v>
      </c>
      <c r="J21" s="1">
        <f>AVERAGE(highProf_ECs!$B20:$AE20)</f>
        <v>645.66666666666663</v>
      </c>
      <c r="K21" s="1">
        <f>AVERAGE(combined_ECs!$B20:$AE20)</f>
        <v>702.33333333333337</v>
      </c>
      <c r="L21" s="1"/>
      <c r="M21" s="1">
        <f>AVERAGE(baseCase_projects!$B20:$AD20)</f>
        <v>1742</v>
      </c>
      <c r="N21" s="1">
        <f>AVERAGE(highContagion_projects!$B20:$AE20)</f>
        <v>1867.3333333333333</v>
      </c>
      <c r="O21" s="1">
        <f>AVERAGE(highProf_projects!$B20:$AE20)</f>
        <v>1745.3333333333333</v>
      </c>
      <c r="P21" s="1">
        <f>AVERAGE(combined_projects!$B20:$AE20)</f>
        <v>1899</v>
      </c>
      <c r="R21" s="2">
        <f t="shared" si="5"/>
        <v>0.56980770501552902</v>
      </c>
      <c r="S21" s="2">
        <f t="shared" si="6"/>
        <v>0.6108042027357431</v>
      </c>
      <c r="T21" s="2">
        <f t="shared" si="7"/>
        <v>0.57089803740170486</v>
      </c>
      <c r="U21" s="2">
        <f t="shared" si="8"/>
        <v>0.62116236040441419</v>
      </c>
      <c r="W21" s="1">
        <f>_xlfn.STDEV.S(baseCase_ECs!$B20:$AD20)</f>
        <v>10.263202878893768</v>
      </c>
      <c r="X21" s="1">
        <f>_xlfn.STDEV.S(highContagion_ECs!$B20:$AE20)</f>
        <v>32.046840717924134</v>
      </c>
      <c r="Y21" s="1">
        <f>_xlfn.STDEV.S(highProf_ECs!$B20:$AE20)</f>
        <v>19.502136635080099</v>
      </c>
      <c r="Z21" s="1">
        <f>_xlfn.STDEV.S(combined_ECs!$B20:$AE20)</f>
        <v>6.8068592855540455</v>
      </c>
      <c r="AB21" s="0">
        <f t="shared" si="9"/>
        <v>5.1649046317811234</v>
      </c>
      <c r="AC21" s="0">
        <f t="shared" si="10"/>
        <v>16.127409543695869</v>
      </c>
      <c r="AD21" s="0">
        <f t="shared" si="11"/>
        <v>9.8143510388260484</v>
      </c>
      <c r="AE21" s="0">
        <f t="shared" si="12"/>
        <v>3.4255173035836797</v>
      </c>
      <c r="AG21" s="1">
        <f>_xlfn.STDEV.S(baseCase_projects!$B20:$AD20)</f>
        <v>73.53910524340094</v>
      </c>
      <c r="AH21" s="1">
        <f>_xlfn.STDEV.S(highContagion_projects!$B20:$AE20)</f>
        <v>162.10284801117263</v>
      </c>
      <c r="AI21" s="1">
        <f>_xlfn.STDEV.S(highProf_projects!$B20:$AE20)</f>
        <v>41.052811515575073</v>
      </c>
      <c r="AJ21" s="1">
        <f>_xlfn.STDEV.S(combined_projects!$B20:$AE20)</f>
        <v>59.556695677312391</v>
      </c>
      <c r="AL21" s="0">
        <f t="shared" si="13"/>
        <v>37.008180562208729</v>
      </c>
      <c r="AM21" s="0">
        <f t="shared" si="2"/>
        <v>81.577433516354745</v>
      </c>
      <c r="AN21" s="0">
        <f t="shared" si="3"/>
        <v>20.659618527124493</v>
      </c>
      <c r="AO21" s="0">
        <f t="shared" si="4"/>
        <v>29.971604087639857</v>
      </c>
    </row>
    <row r="22" spans="7:41" x14ac:dyDescent="0.25">
      <c r="G22" s="0">
        <v>2029</v>
      </c>
      <c r="H22" s="1">
        <f>AVERAGE(baseCase_ECs!$B21:$AD21)</f>
        <v>664</v>
      </c>
      <c r="I22" s="1">
        <f>AVERAGE(highContagion_ECs!$B21:$AE21)</f>
        <v>719</v>
      </c>
      <c r="J22" s="1">
        <f>AVERAGE(highProf_ECs!$B21:$AE21)</f>
        <v>663.66666666666663</v>
      </c>
      <c r="K22" s="1">
        <f>AVERAGE(combined_ECs!$B21:$AE21)</f>
        <v>731.66666666666663</v>
      </c>
      <c r="L22" s="1"/>
      <c r="M22" s="1">
        <f>AVERAGE(baseCase_projects!$B21:$AD21)</f>
        <v>1874</v>
      </c>
      <c r="N22" s="1">
        <f>AVERAGE(highContagion_projects!$B21:$AE21)</f>
        <v>2042</v>
      </c>
      <c r="O22" s="1">
        <f>AVERAGE(highProf_projects!$B21:$AE21)</f>
        <v>1881</v>
      </c>
      <c r="P22" s="1">
        <f>AVERAGE(combined_projects!$B21:$AE21)</f>
        <v>2086</v>
      </c>
      <c r="R22" s="2">
        <f t="shared" si="5"/>
        <v>0.61298486750809489</v>
      </c>
      <c r="S22" s="2">
        <f t="shared" si="6"/>
        <v>0.66793761977136057</v>
      </c>
      <c r="T22" s="2">
        <f t="shared" si="7"/>
        <v>0.61527456551906434</v>
      </c>
      <c r="U22" s="2">
        <f t="shared" si="8"/>
        <v>0.6823300072688826</v>
      </c>
      <c r="W22" s="1">
        <f>_xlfn.STDEV.S(baseCase_ECs!$B21:$AD21)</f>
        <v>8</v>
      </c>
      <c r="X22" s="1">
        <f>_xlfn.STDEV.S(highContagion_ECs!$B21:$AE21)</f>
        <v>28.583211855912904</v>
      </c>
      <c r="Y22" s="1">
        <f>_xlfn.STDEV.S(highProf_ECs!$B21:$AE21)</f>
        <v>13.868429375143148</v>
      </c>
      <c r="Z22" s="1">
        <f>_xlfn.STDEV.S(combined_ECs!$B21:$AE21)</f>
        <v>6.5064070986477116</v>
      </c>
      <c r="AB22" s="0">
        <f t="shared" si="9"/>
        <v>4.0259592976790719</v>
      </c>
      <c r="AC22" s="0">
        <f t="shared" si="10"/>
        <v>14.384355941105406</v>
      </c>
      <c r="AD22" s="0">
        <f t="shared" si="11"/>
        <v>6.97921652338289</v>
      </c>
      <c r="AE22" s="0">
        <f t="shared" si="12"/>
        <v>3.2743162691607335</v>
      </c>
      <c r="AG22" s="1">
        <f>_xlfn.STDEV.S(baseCase_projects!$B21:$AD21)</f>
        <v>93.338095116624274</v>
      </c>
      <c r="AH22" s="1">
        <f>_xlfn.STDEV.S(highContagion_projects!$B21:$AE21)</f>
        <v>186.51541491254818</v>
      </c>
      <c r="AI22" s="1">
        <f>_xlfn.STDEV.S(highProf_projects!$B21:$AE21)</f>
        <v>53.329166503893532</v>
      </c>
      <c r="AJ22" s="1">
        <f>_xlfn.STDEV.S(combined_projects!$B21:$AE21)</f>
        <v>77.948701079620307</v>
      </c>
      <c r="AL22" s="0">
        <f t="shared" si="13"/>
        <v>46.971921482803388</v>
      </c>
      <c r="AM22" s="0">
        <f t="shared" si="2"/>
        <v>93.862933603455403</v>
      </c>
      <c r="AN22" s="0">
        <f t="shared" si="3"/>
        <v>26.837631715478189</v>
      </c>
      <c r="AO22" s="0">
        <f t="shared" si="4"/>
        <v>39.22728723168801</v>
      </c>
    </row>
    <row r="23" spans="7:41" x14ac:dyDescent="0.25">
      <c r="G23" s="0">
        <v>2030</v>
      </c>
      <c r="H23" s="1">
        <f>AVERAGE(baseCase_ECs!$B22:$AD22)</f>
        <v>683.33333333333337</v>
      </c>
      <c r="I23" s="1">
        <f>AVERAGE(highContagion_ECs!$B22:$AE22)</f>
        <v>745.33333333333337</v>
      </c>
      <c r="J23" s="1">
        <f>AVERAGE(highProf_ECs!$B22:$AE22)</f>
        <v>685.33333333333337</v>
      </c>
      <c r="K23" s="1">
        <f>AVERAGE(combined_ECs!$B22:$AE22)</f>
        <v>757</v>
      </c>
      <c r="L23" s="1"/>
      <c r="M23" s="1">
        <f>AVERAGE(baseCase_projects!$B22:$AD22)</f>
        <v>2019</v>
      </c>
      <c r="N23" s="1">
        <f>AVERAGE(highContagion_projects!$B22:$AE22)</f>
        <v>2229</v>
      </c>
      <c r="O23" s="1">
        <f>AVERAGE(highProf_projects!$B22:$AE22)</f>
        <v>2025.3333333333333</v>
      </c>
      <c r="P23" s="1">
        <f>AVERAGE(combined_projects!$B22:$AE22)</f>
        <v>2280</v>
      </c>
      <c r="R23" s="2">
        <f t="shared" si="5"/>
        <v>0.66041432630674679</v>
      </c>
      <c r="S23" s="2">
        <f t="shared" si="6"/>
        <v>0.72910526663582897</v>
      </c>
      <c r="T23" s="2">
        <f t="shared" si="7"/>
        <v>0.66248595784048103</v>
      </c>
      <c r="U23" s="2">
        <f t="shared" si="8"/>
        <v>0.74578735214432035</v>
      </c>
      <c r="W23" s="1">
        <f>_xlfn.STDEV.S(baseCase_ECs!$B22:$AD22)</f>
        <v>8.0829037686547611</v>
      </c>
      <c r="X23" s="1">
        <f>_xlfn.STDEV.S(highContagion_ECs!$B22:$AE22)</f>
        <v>19.087517736293879</v>
      </c>
      <c r="Y23" s="1">
        <f>_xlfn.STDEV.S(highProf_ECs!$B22:$AE22)</f>
        <v>12.741009902410928</v>
      </c>
      <c r="Z23" s="1">
        <f>_xlfn.STDEV.S(combined_ECs!$B22:$AE22)</f>
        <v>6.5574385243020004</v>
      </c>
      <c r="AB23" s="0">
        <f t="shared" si="9"/>
        <v>4.067680197457606</v>
      </c>
      <c r="AC23" s="0">
        <f t="shared" si="10"/>
        <v>9.6056961875058171</v>
      </c>
      <c r="AD23" s="0">
        <f t="shared" si="11"/>
        <v>6.4118484098040502</v>
      </c>
      <c r="AE23" s="0">
        <f t="shared" si="12"/>
        <v>3.2999975744840717</v>
      </c>
      <c r="AG23" s="1">
        <f>_xlfn.STDEV.S(baseCase_projects!$B22:$AD22)</f>
        <v>103.23759005323593</v>
      </c>
      <c r="AH23" s="1">
        <f>_xlfn.STDEV.S(highContagion_projects!$B22:$AE22)</f>
        <v>199.71980372511885</v>
      </c>
      <c r="AI23" s="1">
        <f>_xlfn.STDEV.S(highProf_projects!$B22:$AE22)</f>
        <v>66.785727018078745</v>
      </c>
      <c r="AJ23" s="1">
        <f>_xlfn.STDEV.S(combined_projects!$B22:$AE22)</f>
        <v>97.216253785053865</v>
      </c>
      <c r="AL23" s="0">
        <f t="shared" si="13"/>
        <v>51.953791943100718</v>
      </c>
      <c r="AM23" s="0">
        <f t="shared" si="2"/>
        <v>100.50797509222269</v>
      </c>
      <c r="AN23" s="0">
        <f t="shared" si="3"/>
        <v>33.609577330086317</v>
      </c>
      <c r="AO23" s="0">
        <f t="shared" si="4"/>
        <v>48.92358510143324</v>
      </c>
    </row>
    <row r="24" spans="7:41" x14ac:dyDescent="0.25">
      <c r="G24" s="0">
        <v>2031</v>
      </c>
      <c r="H24" s="1">
        <f>AVERAGE(baseCase_ECs!$B23:$AD23)</f>
        <v>703.33333333333337</v>
      </c>
      <c r="I24" s="1">
        <f>AVERAGE(highContagion_ECs!$B23:$AE23)</f>
        <v>763.66666666666663</v>
      </c>
      <c r="J24" s="1">
        <f>AVERAGE(highProf_ECs!$B23:$AE23)</f>
        <v>699.66666666666663</v>
      </c>
      <c r="K24" s="1">
        <f>AVERAGE(combined_ECs!$B23:$AE23)</f>
        <v>773.33333333333337</v>
      </c>
      <c r="L24" s="1"/>
      <c r="M24" s="1">
        <f>AVERAGE(baseCase_projects!$B23:$AD23)</f>
        <v>2166</v>
      </c>
      <c r="N24" s="1">
        <f>AVERAGE(highContagion_projects!$B23:$AE23)</f>
        <v>2416.3333333333335</v>
      </c>
      <c r="O24" s="1">
        <f>AVERAGE(highProf_projects!$B23:$AE23)</f>
        <v>2181</v>
      </c>
      <c r="P24" s="1">
        <f>AVERAGE(combined_projects!$B23:$AE23)</f>
        <v>2476.6666666666665</v>
      </c>
      <c r="R24" s="2">
        <f t="shared" si="5"/>
        <v>0.70849798453710433</v>
      </c>
      <c r="S24" s="2">
        <f t="shared" si="6"/>
        <v>0.79038194673891504</v>
      </c>
      <c r="T24" s="2">
        <f t="shared" si="7"/>
        <v>0.71340448027489589</v>
      </c>
      <c r="U24" s="2">
        <f t="shared" si="8"/>
        <v>0.81011696292869873</v>
      </c>
      <c r="W24" s="1">
        <f>_xlfn.STDEV.S(baseCase_ECs!$B23:$AD23)</f>
        <v>5.7735026918962573</v>
      </c>
      <c r="X24" s="1">
        <f>_xlfn.STDEV.S(highContagion_ECs!$B23:$AE23)</f>
        <v>20.599352740640498</v>
      </c>
      <c r="Y24" s="1">
        <f>_xlfn.STDEV.S(highProf_ECs!$B23:$AE23)</f>
        <v>10.598742063723098</v>
      </c>
      <c r="Z24" s="1">
        <f>_xlfn.STDEV.S(combined_ECs!$B23:$AE23)</f>
        <v>5.1316014394468841</v>
      </c>
      <c r="AB24" s="0">
        <f t="shared" si="9"/>
        <v>2.905485855326861</v>
      </c>
      <c r="AC24" s="0">
        <f t="shared" si="10"/>
        <v>10.366519461544062</v>
      </c>
      <c r="AD24" s="0">
        <f t="shared" si="11"/>
        <v>5.333763019393535</v>
      </c>
      <c r="AE24" s="0">
        <f t="shared" si="12"/>
        <v>2.5824523158905617</v>
      </c>
      <c r="AG24" s="1">
        <f>_xlfn.STDEV.S(baseCase_projects!$B23:$AD23)</f>
        <v>121.62236636408618</v>
      </c>
      <c r="AH24" s="1">
        <f>_xlfn.STDEV.S(highContagion_projects!$B23:$AE23)</f>
        <v>223.75507443035417</v>
      </c>
      <c r="AI24" s="1">
        <f>_xlfn.STDEV.S(highProf_projects!$B23:$AE23)</f>
        <v>90.967026993301261</v>
      </c>
      <c r="AJ24" s="1">
        <f>_xlfn.STDEV.S(combined_projects!$B23:$AE23)</f>
        <v>109.00152904126314</v>
      </c>
      <c r="AL24" s="0">
        <f t="shared" si="13"/>
        <v>61.205837083652902</v>
      </c>
      <c r="AM24" s="0">
        <f t="shared" si="2"/>
        <v>112.60360278821965</v>
      </c>
      <c r="AN24" s="0">
        <f t="shared" si="3"/>
        <v>45.778693513238039</v>
      </c>
      <c r="AO24" s="0">
        <f t="shared" si="4"/>
        <v>54.854464913113603</v>
      </c>
    </row>
    <row r="25" spans="7:41" x14ac:dyDescent="0.25">
      <c r="G25" s="0">
        <v>2032</v>
      </c>
      <c r="H25" s="1">
        <f>AVERAGE(baseCase_ECs!$B24:$AD24)</f>
        <v>723</v>
      </c>
      <c r="I25" s="1">
        <f>AVERAGE(highContagion_ECs!$B24:$AE24)</f>
        <v>779.66666666666663</v>
      </c>
      <c r="J25" s="1">
        <f>AVERAGE(highProf_ECs!$B24:$AE24)</f>
        <v>718.66666666666663</v>
      </c>
      <c r="K25" s="1">
        <f>AVERAGE(combined_ECs!$B24:$AE24)</f>
        <v>789.66666666666663</v>
      </c>
      <c r="L25" s="1"/>
      <c r="M25" s="1">
        <f>AVERAGE(baseCase_projects!$B24:$AD24)</f>
        <v>2321.5</v>
      </c>
      <c r="N25" s="1">
        <f>AVERAGE(highContagion_projects!$B24:$AE24)</f>
        <v>2612.3333333333335</v>
      </c>
      <c r="O25" s="1">
        <f>AVERAGE(highProf_projects!$B24:$AE24)</f>
        <v>2335</v>
      </c>
      <c r="P25" s="1">
        <f>AVERAGE(combined_projects!$B24:$AE24)</f>
        <v>2683</v>
      </c>
      <c r="R25" s="2">
        <f t="shared" si="5"/>
        <v>0.75936199035221041</v>
      </c>
      <c r="S25" s="2">
        <f t="shared" si="6"/>
        <v>0.85449349104605843</v>
      </c>
      <c r="T25" s="2">
        <f t="shared" si="7"/>
        <v>0.76377783651622277</v>
      </c>
      <c r="U25" s="2">
        <f t="shared" si="8"/>
        <v>0.87760853763298752</v>
      </c>
      <c r="W25" s="1">
        <f>_xlfn.STDEV.S(baseCase_ECs!$B24:$AD24)</f>
        <v>8.1853527718724504</v>
      </c>
      <c r="X25" s="1">
        <f>_xlfn.STDEV.S(highContagion_ECs!$B24:$AE24)</f>
        <v>20.428737928059416</v>
      </c>
      <c r="Y25" s="1">
        <f>_xlfn.STDEV.S(highProf_ECs!$B24:$AE24)</f>
        <v>8.3266639978645323</v>
      </c>
      <c r="Z25" s="1">
        <f>_xlfn.STDEV.S(combined_ECs!$B24:$AE24)</f>
        <v>7.6376261582597342</v>
      </c>
      <c r="AB25" s="0">
        <f t="shared" si="9"/>
        <v>4.1192371370878824</v>
      </c>
      <c r="AC25" s="0">
        <f t="shared" si="10"/>
        <v>10.280658425164988</v>
      </c>
      <c r="AD25" s="0">
        <f t="shared" si="11"/>
        <v>4.1903512926065387</v>
      </c>
      <c r="AE25" s="0">
        <f t="shared" si="12"/>
        <v>3.8435965055053338</v>
      </c>
      <c r="AG25" s="1">
        <f>_xlfn.STDEV.S(baseCase_projects!$B24:$AD24)</f>
        <v>140.71424945612296</v>
      </c>
      <c r="AH25" s="1">
        <f>_xlfn.STDEV.S(highContagion_projects!$B24:$AE24)</f>
        <v>241.16660907624285</v>
      </c>
      <c r="AI25" s="1">
        <f>_xlfn.STDEV.S(highProf_projects!$B24:$AE24)</f>
        <v>105.41821474489122</v>
      </c>
      <c r="AJ25" s="1">
        <f>_xlfn.STDEV.S(combined_projects!$B24:$AE24)</f>
        <v>123.08939840619907</v>
      </c>
      <c r="AL25" s="0">
        <f t="shared" si="13"/>
        <v>70.813730114226331</v>
      </c>
      <c r="AM25" s="0">
        <f t="shared" si="2"/>
        <v>121.36586901252926</v>
      </c>
      <c r="AN25" s="0">
        <f t="shared" si="3"/>
        <v>53.051180224615486</v>
      </c>
      <c r="AO25" s="0">
        <f t="shared" si="4"/>
        <v>61.944113494895092</v>
      </c>
    </row>
    <row r="26" spans="7:41" x14ac:dyDescent="0.25">
      <c r="G26" s="0">
        <v>2033</v>
      </c>
      <c r="H26" s="1">
        <f>AVERAGE(baseCase_ECs!$B25:$AD25)</f>
        <v>735.33333333333337</v>
      </c>
      <c r="I26" s="1">
        <f>AVERAGE(highContagion_ECs!$B25:$AE25)</f>
        <v>796</v>
      </c>
      <c r="J26" s="1">
        <f>AVERAGE(highProf_ECs!$B25:$AE25)</f>
        <v>732.33333333333337</v>
      </c>
      <c r="K26" s="1">
        <f>AVERAGE(combined_ECs!$B25:$AE25)</f>
        <v>803</v>
      </c>
      <c r="L26" s="1"/>
      <c r="M26" s="1">
        <f>AVERAGE(baseCase_projects!$B25:$AD25)</f>
        <v>2464</v>
      </c>
      <c r="N26" s="1">
        <f>AVERAGE(highContagion_projects!$B25:$AE25)</f>
        <v>2808</v>
      </c>
      <c r="O26" s="1">
        <f>AVERAGE(highProf_projects!$B25:$AE25)</f>
        <v>2493.3333333333335</v>
      </c>
      <c r="P26" s="1">
        <f>AVERAGE(combined_projects!$B25:$AE25)</f>
        <v>2897</v>
      </c>
      <c r="R26" s="2">
        <f t="shared" si="5"/>
        <v>0.80597369986123046</v>
      </c>
      <c r="S26" s="2">
        <f t="shared" si="6"/>
        <v>0.91849600211458404</v>
      </c>
      <c r="T26" s="2">
        <f t="shared" si="7"/>
        <v>0.81556862485957848</v>
      </c>
      <c r="U26" s="2">
        <f t="shared" si="8"/>
        <v>0.94760787682548075</v>
      </c>
      <c r="W26" s="1">
        <f>_xlfn.STDEV.S(baseCase_ECs!$B25:$AD25)</f>
        <v>8.0829037686547611</v>
      </c>
      <c r="X26" s="1">
        <f>_xlfn.STDEV.S(highContagion_ECs!$B25:$AE25)</f>
        <v>20.784609690826528</v>
      </c>
      <c r="Y26" s="1">
        <f>_xlfn.STDEV.S(highProf_ECs!$B25:$AE25)</f>
        <v>8.5049005481153834</v>
      </c>
      <c r="Z26" s="1">
        <f>_xlfn.STDEV.S(combined_ECs!$B25:$AE25)</f>
        <v>7.9372539331937721</v>
      </c>
      <c r="AB26" s="0">
        <f t="shared" si="9"/>
        <v>4.067680197457606</v>
      </c>
      <c r="AC26" s="0">
        <f t="shared" si="10"/>
        <v>10.459749079176701</v>
      </c>
      <c r="AD26" s="0">
        <f t="shared" si="11"/>
        <v>4.280047929690121</v>
      </c>
      <c r="AE26" s="0">
        <f t="shared" si="12"/>
        <v>3.9943826587976567</v>
      </c>
      <c r="AG26" s="1">
        <f>_xlfn.STDEV.S(baseCase_projects!$B25:$AD25)</f>
        <v>152.73506473629428</v>
      </c>
      <c r="AH26" s="1">
        <f>_xlfn.STDEV.S(highContagion_projects!$B25:$AE25)</f>
        <v>257.31498207449948</v>
      </c>
      <c r="AI26" s="1">
        <f>_xlfn.STDEV.S(highProf_projects!$B25:$AE25)</f>
        <v>117.64494605946034</v>
      </c>
      <c r="AJ26" s="1">
        <f>_xlfn.STDEV.S(combined_projects!$B25:$AE25)</f>
        <v>136.0404351654316</v>
      </c>
      <c r="AL26" s="0">
        <f t="shared" si="13"/>
        <v>76.86314424458736</v>
      </c>
      <c r="AM26" s="0">
        <f t="shared" si="2"/>
        <v>129.49245556436938</v>
      </c>
      <c r="AN26" s="0">
        <f t="shared" si="3"/>
        <v>59.20422055162966</v>
      </c>
      <c r="AO26" s="0">
        <f t="shared" si="4"/>
        <v>68.461656851822042</v>
      </c>
    </row>
    <row r="27" spans="7:41" x14ac:dyDescent="0.25">
      <c r="G27" s="0">
        <v>2034</v>
      </c>
      <c r="H27" s="1">
        <f>AVERAGE(baseCase_ECs!$B26:$AD26)</f>
        <v>751</v>
      </c>
      <c r="I27" s="1">
        <f>AVERAGE(highContagion_ECs!$B26:$AE26)</f>
        <v>808</v>
      </c>
      <c r="J27" s="1">
        <f>AVERAGE(highProf_ECs!$B26:$AE26)</f>
        <v>747</v>
      </c>
      <c r="K27" s="1">
        <f>AVERAGE(combined_ECs!$B26:$AE26)</f>
        <v>811.33333333333337</v>
      </c>
      <c r="L27" s="1"/>
      <c r="M27" s="1">
        <f>AVERAGE(baseCase_projects!$B26:$AD26)</f>
        <v>2627</v>
      </c>
      <c r="N27" s="1">
        <f>AVERAGE(highContagion_projects!$B26:$AE26)</f>
        <v>3009.6666666666665</v>
      </c>
      <c r="O27" s="1">
        <f>AVERAGE(highProf_projects!$B26:$AE26)</f>
        <v>2652.3333333333335</v>
      </c>
      <c r="P27" s="1">
        <f>AVERAGE(combined_projects!$B26:$AE26)</f>
        <v>3111.6666666666665</v>
      </c>
      <c r="R27" s="2">
        <f t="shared" si="5"/>
        <v>0.85929095354523233</v>
      </c>
      <c r="S27" s="2">
        <f t="shared" si="6"/>
        <v>0.98446111147822635</v>
      </c>
      <c r="T27" s="2">
        <f t="shared" si="7"/>
        <v>0.86757747968016918</v>
      </c>
      <c r="U27" s="2">
        <f t="shared" si="8"/>
        <v>1.0178252824952092</v>
      </c>
      <c r="W27" s="1">
        <f>_xlfn.STDEV.S(baseCase_ECs!$B26:$AD26)</f>
        <v>12.124355652982141</v>
      </c>
      <c r="X27" s="1">
        <f>_xlfn.STDEV.S(highContagion_ECs!$B26:$AE26)</f>
        <v>17.320508075688775</v>
      </c>
      <c r="Y27" s="1">
        <f>_xlfn.STDEV.S(highProf_ECs!$B26:$AE26)</f>
        <v>8.717797887081348</v>
      </c>
      <c r="Z27" s="1">
        <f>_xlfn.STDEV.S(combined_ECs!$B26:$AE26)</f>
        <v>7.5055534994651358</v>
      </c>
      <c r="AB27" s="0">
        <f t="shared" si="9"/>
        <v>6.1015202961864086</v>
      </c>
      <c r="AC27" s="0">
        <f t="shared" si="10"/>
        <v>8.7164575659805852</v>
      </c>
      <c r="AD27" s="0">
        <f t="shared" si="11"/>
        <v>4.3871874323477655</v>
      </c>
      <c r="AE27" s="0">
        <f t="shared" si="12"/>
        <v>3.7771316119249203</v>
      </c>
      <c r="AG27" s="1">
        <f>_xlfn.STDEV.S(baseCase_projects!$B26:$AD26)</f>
        <v>171.11984104714449</v>
      </c>
      <c r="AH27" s="1">
        <f>_xlfn.STDEV.S(highContagion_projects!$B26:$AE26)</f>
        <v>267.54874945200794</v>
      </c>
      <c r="AI27" s="1">
        <f>_xlfn.STDEV.S(highProf_projects!$B26:$AE26)</f>
        <v>131.23388789993737</v>
      </c>
      <c r="AJ27" s="1">
        <f>_xlfn.STDEV.S(combined_projects!$B26:$AE26)</f>
        <v>158.65791292379129</v>
      </c>
      <c r="AL27" s="0">
        <f t="shared" si="13"/>
        <v>86.11518938513953</v>
      </c>
      <c r="AM27" s="0">
        <f t="shared" si="2"/>
        <v>134.64254692983999</v>
      </c>
      <c r="AN27" s="0">
        <f t="shared" si="3"/>
        <v>66.042786395165749</v>
      </c>
      <c r="AO27" s="0">
        <f t="shared" si="4"/>
        <v>79.843787460736777</v>
      </c>
    </row>
    <row r="28" spans="7:41" x14ac:dyDescent="0.25">
      <c r="G28" s="0">
        <v>2035</v>
      </c>
      <c r="H28" s="1">
        <f>AVERAGE(baseCase_ECs!$B27:$AD27)</f>
        <v>762.33333333333337</v>
      </c>
      <c r="I28" s="1">
        <f>AVERAGE(highContagion_ECs!$B27:$AE27)</f>
        <v>817</v>
      </c>
      <c r="J28" s="1">
        <f>AVERAGE(highProf_ECs!$B27:$AE27)</f>
        <v>759.33333333333337</v>
      </c>
      <c r="K28" s="1">
        <f>AVERAGE(combined_ECs!$B27:$AE27)</f>
        <v>821.66666666666663</v>
      </c>
      <c r="L28" s="1"/>
      <c r="M28" s="1">
        <f>AVERAGE(baseCase_projects!$B27:$AD27)</f>
        <v>2783</v>
      </c>
      <c r="N28" s="1">
        <f>AVERAGE(highContagion_projects!$B27:$AE27)</f>
        <v>3218</v>
      </c>
      <c r="O28" s="1">
        <f>AVERAGE(highProf_projects!$B27:$AE27)</f>
        <v>2818.6666666666665</v>
      </c>
      <c r="P28" s="1">
        <f>AVERAGE(combined_projects!$B27:$AE27)</f>
        <v>3331</v>
      </c>
      <c r="R28" s="2">
        <f t="shared" si="5"/>
        <v>0.91031850921826474</v>
      </c>
      <c r="S28" s="2">
        <f t="shared" si="6"/>
        <v>1.0526068856142206</v>
      </c>
      <c r="T28" s="2">
        <f t="shared" si="7"/>
        <v>0.92198506575034689</v>
      </c>
      <c r="U28" s="2">
        <f t="shared" si="8"/>
        <v>1.0895691535055838</v>
      </c>
      <c r="W28" s="1">
        <f>_xlfn.STDEV.S(baseCase_ECs!$B27:$AD27)</f>
        <v>8.3266639978645323</v>
      </c>
      <c r="X28" s="1">
        <f>_xlfn.STDEV.S(highContagion_ECs!$B27:$AE27)</f>
        <v>14.798648586948742</v>
      </c>
      <c r="Y28" s="1">
        <f>_xlfn.STDEV.S(highProf_ECs!$B27:$AE27)</f>
        <v>10.503967504392488</v>
      </c>
      <c r="Z28" s="1">
        <f>_xlfn.STDEV.S(combined_ECs!$B27:$AE27)</f>
        <v>7.6376261582597342</v>
      </c>
      <c r="AB28" s="0">
        <f t="shared" si="9"/>
        <v>4.1903512926065387</v>
      </c>
      <c r="AC28" s="0">
        <f t="shared" si="10"/>
        <v>7.4473446089639443</v>
      </c>
      <c r="AD28" s="0">
        <f t="shared" si="11"/>
        <v>5.2860682046034722</v>
      </c>
      <c r="AE28" s="0">
        <f t="shared" si="12"/>
        <v>3.8435965055053338</v>
      </c>
      <c r="AG28" s="1">
        <f>_xlfn.STDEV.S(baseCase_projects!$B27:$AD27)</f>
        <v>178.19090885900997</v>
      </c>
      <c r="AH28" s="1">
        <f>_xlfn.STDEV.S(highContagion_projects!$B27:$AE27)</f>
        <v>284.48022778393579</v>
      </c>
      <c r="AI28" s="1">
        <f>_xlfn.STDEV.S(highProf_projects!$B27:$AE27)</f>
        <v>144.95631525854034</v>
      </c>
      <c r="AJ28" s="1">
        <f>_xlfn.STDEV.S(combined_projects!$B27:$AE27)</f>
        <v>163.57567056258702</v>
      </c>
      <c r="AL28" s="0">
        <f t="shared" si="13"/>
        <v>89.673668285351923</v>
      </c>
      <c r="AM28" s="0">
        <f t="shared" si="2"/>
        <v>143.16322725657457</v>
      </c>
      <c r="AN28" s="0">
        <f t="shared" si="3"/>
        <v>72.948528146552405</v>
      </c>
      <c r="AO28" s="0">
        <f t="shared" si="4"/>
        <v>82.318623971942017</v>
      </c>
    </row>
    <row r="29" spans="7:41" x14ac:dyDescent="0.25">
      <c r="G29" s="0">
        <v>2036</v>
      </c>
      <c r="H29" s="1">
        <f>AVERAGE(baseCase_ECs!$B28:$AD28)</f>
        <v>774</v>
      </c>
      <c r="I29" s="1">
        <f>AVERAGE(highContagion_ECs!$B28:$AE28)</f>
        <v>824.66666666666663</v>
      </c>
      <c r="J29" s="1">
        <f>AVERAGE(highProf_ECs!$B28:$AE28)</f>
        <v>773</v>
      </c>
      <c r="K29" s="1">
        <f>AVERAGE(combined_ECs!$B28:$AE28)</f>
        <v>829</v>
      </c>
      <c r="L29" s="1"/>
      <c r="M29" s="1">
        <f>AVERAGE(baseCase_projects!$B28:$AD28)</f>
        <v>2943</v>
      </c>
      <c r="N29" s="1">
        <f>AVERAGE(highContagion_projects!$B28:$AE28)</f>
        <v>3429.3333333333335</v>
      </c>
      <c r="O29" s="1">
        <f>AVERAGE(highProf_projects!$B28:$AE28)</f>
        <v>3002</v>
      </c>
      <c r="P29" s="1">
        <f>AVERAGE(combined_projects!$B28:$AE28)</f>
        <v>3573</v>
      </c>
      <c r="R29" s="2">
        <f t="shared" si="5"/>
        <v>0.9626544637547082</v>
      </c>
      <c r="S29" s="2">
        <f t="shared" si="6"/>
        <v>1.1217339588977731</v>
      </c>
      <c r="T29" s="2">
        <f t="shared" si="7"/>
        <v>0.98195334699002179</v>
      </c>
      <c r="U29" s="2">
        <f t="shared" si="8"/>
        <v>1.1687272847419548</v>
      </c>
      <c r="W29" s="1">
        <f>_xlfn.STDEV.S(baseCase_ECs!$B28:$AD28)</f>
        <v>5</v>
      </c>
      <c r="X29" s="1">
        <f>_xlfn.STDEV.S(highContagion_ECs!$B28:$AE28)</f>
        <v>10.692676621563628</v>
      </c>
      <c r="Y29" s="1">
        <f>_xlfn.STDEV.S(highProf_ECs!$B28:$AE28)</f>
        <v>10.148891565092219</v>
      </c>
      <c r="Z29" s="1">
        <f>_xlfn.STDEV.S(combined_ECs!$B28:$AE28)</f>
        <v>8.1853527718724504</v>
      </c>
      <c r="AB29" s="0">
        <f t="shared" si="9"/>
        <v>2.5162245610494205</v>
      </c>
      <c r="AC29" s="0">
        <f t="shared" si="10"/>
        <v>5.3810351077074667</v>
      </c>
      <c r="AD29" s="0">
        <f t="shared" si="11"/>
        <v>5.1073780447024664</v>
      </c>
      <c r="AE29" s="0">
        <f t="shared" si="12"/>
        <v>4.1192371370878824</v>
      </c>
      <c r="AG29" s="1">
        <f>_xlfn.STDEV.S(baseCase_projects!$B28:$AD28)</f>
        <v>199.40411229460639</v>
      </c>
      <c r="AH29" s="1">
        <f>_xlfn.STDEV.S(highContagion_projects!$B28:$AE28)</f>
        <v>296.1457974264253</v>
      </c>
      <c r="AI29" s="1">
        <f>_xlfn.STDEV.S(highProf_projects!$B28:$AE28)</f>
        <v>153.8603262702897</v>
      </c>
      <c r="AJ29" s="1">
        <f>_xlfn.STDEV.S(combined_projects!$B28:$AE28)</f>
        <v>183.27847664142126</v>
      </c>
      <c r="AL29" s="0">
        <f t="shared" si="13"/>
        <v>100.34910498598904</v>
      </c>
      <c r="AM29" s="0">
        <f t="shared" si="2"/>
        <v>149.0338658271875</v>
      </c>
      <c r="AN29" s="0">
        <f t="shared" si="3"/>
        <v>77.429426386476052</v>
      </c>
      <c r="AO29" s="0">
        <f t="shared" si="4"/>
        <v>92.233960887373328</v>
      </c>
    </row>
    <row r="30" spans="7:41" x14ac:dyDescent="0.25">
      <c r="G30" s="0">
        <v>2037</v>
      </c>
      <c r="H30" s="1">
        <f>AVERAGE(baseCase_ECs!$B29:$AD29)</f>
        <v>780.66666666666663</v>
      </c>
      <c r="I30" s="1">
        <f>AVERAGE(highContagion_ECs!$B29:$AE29)</f>
        <v>830</v>
      </c>
      <c r="J30" s="1">
        <f>AVERAGE(highProf_ECs!$B29:$AE29)</f>
        <v>778.66666666666663</v>
      </c>
      <c r="K30" s="1">
        <f>AVERAGE(combined_ECs!$B29:$AE29)</f>
        <v>833.33333333333337</v>
      </c>
      <c r="L30" s="1"/>
      <c r="M30" s="1">
        <f>AVERAGE(baseCase_projects!$B29:$AD29)</f>
        <v>3107.5</v>
      </c>
      <c r="N30" s="1">
        <f>AVERAGE(highContagion_projects!$B29:$AE29)</f>
        <v>3636</v>
      </c>
      <c r="O30" s="1">
        <f>AVERAGE(highProf_projects!$B29:$AE29)</f>
        <v>3209.3333333333335</v>
      </c>
      <c r="P30" s="1">
        <f>AVERAGE(combined_projects!$B29:$AE29)</f>
        <v>3838.3333333333335</v>
      </c>
      <c r="R30" s="2">
        <f t="shared" si="5"/>
        <v>1.0164623670124893</v>
      </c>
      <c r="S30" s="2">
        <f t="shared" si="6"/>
        <v>1.1893345668406794</v>
      </c>
      <c r="T30" s="2">
        <f t="shared" si="7"/>
        <v>1.0497720214101631</v>
      </c>
      <c r="U30" s="2">
        <f t="shared" si="8"/>
        <v>1.2555177426815569</v>
      </c>
      <c r="W30" s="1">
        <f>_xlfn.STDEV.S(baseCase_ECs!$B29:$AD29)</f>
        <v>6.5064070986477116</v>
      </c>
      <c r="X30" s="1">
        <f>_xlfn.STDEV.S(highContagion_ECs!$B29:$AE29)</f>
        <v>11.532562594670797</v>
      </c>
      <c r="Y30" s="1">
        <f>_xlfn.STDEV.S(highProf_ECs!$B29:$AE29)</f>
        <v>8.6216781042517088</v>
      </c>
      <c r="Z30" s="1">
        <f>_xlfn.STDEV.S(combined_ECs!$B29:$AE29)</f>
        <v>9.0737717258774673</v>
      </c>
      <c r="AB30" s="0">
        <f t="shared" si="9"/>
        <v>3.2743162691607335</v>
      </c>
      <c r="AC30" s="0">
        <f t="shared" si="10"/>
        <v>5.8037034505100982</v>
      </c>
      <c r="AD30" s="0">
        <f t="shared" si="11"/>
        <v>4.3388156406760308</v>
      </c>
      <c r="AE30" s="0">
        <f t="shared" si="12"/>
        <v>4.5663294556017338</v>
      </c>
      <c r="AG30" s="1">
        <f>_xlfn.STDEV.S(baseCase_projects!$B29:$AD29)</f>
        <v>207.18228688765842</v>
      </c>
      <c r="AH30" s="1">
        <f>_xlfn.STDEV.S(highContagion_projects!$B29:$AE29)</f>
        <v>308.20285527554739</v>
      </c>
      <c r="AI30" s="1">
        <f>_xlfn.STDEV.S(highProf_projects!$B29:$AE29)</f>
        <v>165.36122076633728</v>
      </c>
      <c r="AJ30" s="1">
        <f>_xlfn.STDEV.S(combined_projects!$B29:$AE29)</f>
        <v>200.66472867281217</v>
      </c>
      <c r="AL30" s="0">
        <f t="shared" si="13"/>
        <v>104.26343177622267</v>
      </c>
      <c r="AM30" s="0">
        <f t="shared" si="2"/>
        <v>155.10151884597843</v>
      </c>
      <c r="AN30" s="0">
        <f t="shared" si="3"/>
        <v>83.21719302747465</v>
      </c>
      <c r="AO30" s="0">
        <f t="shared" si="4"/>
        <v>100.98350376456956</v>
      </c>
    </row>
    <row r="31" spans="7:41" x14ac:dyDescent="0.25">
      <c r="G31" s="0">
        <v>2038</v>
      </c>
      <c r="H31" s="1">
        <f>AVERAGE(baseCase_ECs!$B30:$AD30)</f>
        <v>788.33333333333337</v>
      </c>
      <c r="I31" s="1">
        <f>AVERAGE(highContagion_ECs!$B30:$AE30)</f>
        <v>836</v>
      </c>
      <c r="J31" s="1">
        <f>AVERAGE(highProf_ECs!$B30:$AE30)</f>
        <v>789</v>
      </c>
      <c r="K31" s="1">
        <f>AVERAGE(combined_ECs!$B30:$AE30)</f>
        <v>839.66666666666663</v>
      </c>
      <c r="L31" s="1"/>
      <c r="M31" s="1">
        <f>AVERAGE(baseCase_projects!$B30:$AD30)</f>
        <v>3280</v>
      </c>
      <c r="N31" s="1">
        <f>AVERAGE(highContagion_projects!$B30:$AE30)</f>
        <v>3847</v>
      </c>
      <c r="O31" s="1">
        <f>AVERAGE(highProf_projects!$B30:$AE30)</f>
        <v>3465.6666666666665</v>
      </c>
      <c r="P31" s="1">
        <f>AVERAGE(combined_projects!$B30:$AE30)</f>
        <v>4150.333333333333</v>
      </c>
      <c r="R31" s="2">
        <f t="shared" si="5"/>
        <v>1.0728870679970925</v>
      </c>
      <c r="S31" s="2">
        <f t="shared" si="6"/>
        <v>1.2583526068856141</v>
      </c>
      <c r="T31" s="2">
        <f t="shared" si="7"/>
        <v>1.1336185819070905</v>
      </c>
      <c r="U31" s="2">
        <f t="shared" si="8"/>
        <v>1.3575728540276215</v>
      </c>
      <c r="W31" s="1">
        <f>_xlfn.STDEV.S(baseCase_ECs!$B30:$AD30)</f>
        <v>4.1633319989322652</v>
      </c>
      <c r="X31" s="1">
        <f>_xlfn.STDEV.S(highContagion_ECs!$B30:$AE30)</f>
        <v>9.5393920141694561</v>
      </c>
      <c r="Y31" s="1">
        <f>_xlfn.STDEV.S(highProf_ECs!$B30:$AE30)</f>
        <v>6.2449979983983983</v>
      </c>
      <c r="Z31" s="1">
        <f>_xlfn.STDEV.S(combined_ECs!$B30:$AE30)</f>
        <v>6.8068592855540455</v>
      </c>
      <c r="AB31" s="0">
        <f t="shared" si="9"/>
        <v>2.0951756463032689</v>
      </c>
      <c r="AC31" s="0">
        <f t="shared" si="10"/>
        <v>4.8006504967063766</v>
      </c>
      <c r="AD31" s="0">
        <f t="shared" si="11"/>
        <v>3.1427634694549038</v>
      </c>
      <c r="AE31" s="0">
        <f t="shared" si="12"/>
        <v>3.4255173035836797</v>
      </c>
      <c r="AG31" s="1">
        <f>_xlfn.STDEV.S(baseCase_projects!$B30:$AD30)</f>
        <v>223.44574285494903</v>
      </c>
      <c r="AH31" s="1">
        <f>_xlfn.STDEV.S(highContagion_projects!$B30:$AE30)</f>
        <v>325.99846625406076</v>
      </c>
      <c r="AI31" s="1">
        <f>_xlfn.STDEV.S(highProf_projects!$B30:$AE30)</f>
        <v>183.71263792492155</v>
      </c>
      <c r="AJ31" s="1">
        <f>_xlfn.STDEV.S(combined_projects!$B30:$AE30)</f>
        <v>211.76480664485618</v>
      </c>
      <c r="AL31" s="0">
        <f t="shared" si="13"/>
        <v>112.44793324671114</v>
      </c>
      <c r="AM31" s="0">
        <f t="shared" si="2"/>
        <v>164.05706953058166</v>
      </c>
      <c r="AN31" s="0">
        <f t="shared" si="3"/>
        <v>92.452450344373375</v>
      </c>
      <c r="AO31" s="0">
        <f t="shared" si="4"/>
        <v>106.56956152913371</v>
      </c>
    </row>
    <row r="32" spans="7:41" x14ac:dyDescent="0.25">
      <c r="G32" s="0">
        <v>2039</v>
      </c>
      <c r="H32" s="1">
        <f>AVERAGE(baseCase_ECs!$B31:$AD31)</f>
        <v>796.66666666666663</v>
      </c>
      <c r="I32" s="1">
        <f>AVERAGE(highContagion_ECs!$B31:$AE31)</f>
        <v>843.33333333333337</v>
      </c>
      <c r="J32" s="1">
        <f>AVERAGE(highProf_ECs!$B31:$AE31)</f>
        <v>797.33333333333337</v>
      </c>
      <c r="K32" s="1">
        <f>AVERAGE(combined_ECs!$B31:$AE31)</f>
        <v>843.66666666666663</v>
      </c>
      <c r="L32" s="1"/>
      <c r="M32" s="1">
        <f>AVERAGE(baseCase_projects!$B31:$AD31)</f>
        <v>3442.5</v>
      </c>
      <c r="N32" s="1">
        <f>AVERAGE(highContagion_projects!$B31:$AE31)</f>
        <v>4050</v>
      </c>
      <c r="O32" s="1">
        <f>AVERAGE(highProf_projects!$B31:$AE31)</f>
        <v>3752</v>
      </c>
      <c r="P32" s="1">
        <f>AVERAGE(combined_projects!$B31:$AE31)</f>
        <v>4489</v>
      </c>
      <c r="R32" s="2">
        <f t="shared" si="5"/>
        <v>1.126040771823168</v>
      </c>
      <c r="S32" s="2">
        <f t="shared" si="6"/>
        <v>1.324753849203727</v>
      </c>
      <c r="T32" s="2">
        <f t="shared" si="7"/>
        <v>1.2272781338796008</v>
      </c>
      <c r="U32" s="2">
        <f t="shared" si="8"/>
        <v>1.4683506244630939</v>
      </c>
      <c r="W32" s="1">
        <f>_xlfn.STDEV.S(baseCase_ECs!$B31:$AD31)</f>
        <v>2.8867513459481287</v>
      </c>
      <c r="X32" s="1">
        <f>_xlfn.STDEV.S(highContagion_ECs!$B31:$AE31)</f>
        <v>7.7674534651540297</v>
      </c>
      <c r="Y32" s="1">
        <f>_xlfn.STDEV.S(highProf_ECs!$B31:$AE31)</f>
        <v>5.0332229568471663</v>
      </c>
      <c r="Z32" s="1">
        <f>_xlfn.STDEV.S(combined_ECs!$B31:$AE31)</f>
        <v>7.5055534994651358</v>
      </c>
      <c r="AB32" s="0">
        <f t="shared" si="9"/>
        <v>1.4527429276634305</v>
      </c>
      <c r="AC32" s="0">
        <f t="shared" si="10"/>
        <v>3.9089314371657995</v>
      </c>
      <c r="AD32" s="0">
        <f t="shared" si="11"/>
        <v>2.5329438450513249</v>
      </c>
      <c r="AE32" s="0">
        <f t="shared" si="12"/>
        <v>3.7771316119249203</v>
      </c>
      <c r="AG32" s="1">
        <f>_xlfn.STDEV.S(baseCase_projects!$B31:$AD31)</f>
        <v>241.12341238461269</v>
      </c>
      <c r="AH32" s="1">
        <f>_xlfn.STDEV.S(highContagion_projects!$B31:$AE31)</f>
        <v>335.61734162584628</v>
      </c>
      <c r="AI32" s="1">
        <f>_xlfn.STDEV.S(highProf_projects!$B31:$AE31)</f>
        <v>203.44286667268528</v>
      </c>
      <c r="AJ32" s="1">
        <f>_xlfn.STDEV.S(combined_projects!$B31:$AE31)</f>
        <v>229.37305857489017</v>
      </c>
      <c r="AL32" s="0">
        <f t="shared" si="13"/>
        <v>121.34413049724209</v>
      </c>
      <c r="AM32" s="0">
        <f t="shared" si="2"/>
        <v>168.89771962261366</v>
      </c>
      <c r="AN32" s="0">
        <f t="shared" si="3"/>
        <v>102.38158757842265</v>
      </c>
      <c r="AO32" s="0">
        <f t="shared" si="4"/>
        <v>115.4308247258332</v>
      </c>
    </row>
    <row r="33" spans="7:41" x14ac:dyDescent="0.25">
      <c r="G33" s="0">
        <v>2040</v>
      </c>
      <c r="H33" s="1">
        <f>AVERAGE(baseCase_ECs!$B32:$AD32)</f>
        <v>804.33333333333337</v>
      </c>
      <c r="I33" s="1">
        <f>AVERAGE(highContagion_ECs!$B32:$AE32)</f>
        <v>846.33333333333337</v>
      </c>
      <c r="J33" s="1">
        <f>AVERAGE(highProf_ECs!$B32:$AE32)</f>
        <v>806</v>
      </c>
      <c r="K33" s="1">
        <f>AVERAGE(combined_ECs!$B32:$AE32)</f>
        <v>849.33333333333337</v>
      </c>
      <c r="L33" s="1"/>
      <c r="M33" s="1">
        <f>AVERAGE(baseCase_projects!$B32:$AD32)</f>
        <v>3620</v>
      </c>
      <c r="N33" s="1">
        <f>AVERAGE(highContagion_projects!$B32:$AE32)</f>
        <v>4249.333333333333</v>
      </c>
      <c r="O33" s="1">
        <f>AVERAGE(highProf_projects!$B32:$AE32)</f>
        <v>4081.3333333333335</v>
      </c>
      <c r="P33" s="1">
        <f>AVERAGE(combined_projects!$B32:$AE32)</f>
        <v>4861.333333333333</v>
      </c>
      <c r="R33" s="2">
        <f t="shared" si="5"/>
        <v>1.184100971387035</v>
      </c>
      <c r="S33" s="2">
        <f t="shared" si="6"/>
        <v>1.3899557258970461</v>
      </c>
      <c r="T33" s="2">
        <f t="shared" si="7"/>
        <v>1.3350029736337805</v>
      </c>
      <c r="U33" s="2">
        <f t="shared" si="8"/>
        <v>1.5901407519989426</v>
      </c>
      <c r="W33" s="1">
        <f>_xlfn.STDEV.S(baseCase_ECs!$B32:$AD32)</f>
        <v>5.1316014394468841</v>
      </c>
      <c r="X33" s="1">
        <f>_xlfn.STDEV.S(highContagion_ECs!$B32:$AE32)</f>
        <v>8.0829037686547611</v>
      </c>
      <c r="Y33" s="1">
        <f>_xlfn.STDEV.S(highProf_ECs!$B32:$AE32)</f>
        <v>4.358898943540674</v>
      </c>
      <c r="Z33" s="1">
        <f>_xlfn.STDEV.S(combined_ECs!$B32:$AE32)</f>
        <v>7.2341781380702361</v>
      </c>
      <c r="AB33" s="0">
        <f t="shared" si="9"/>
        <v>2.5824523158905617</v>
      </c>
      <c r="AC33" s="0">
        <f t="shared" si="10"/>
        <v>4.067680197457606</v>
      </c>
      <c r="AD33" s="0">
        <f t="shared" si="11"/>
        <v>2.1935937161738828</v>
      </c>
      <c r="AE33" s="0">
        <f t="shared" si="12"/>
        <v>3.6405633420038184</v>
      </c>
      <c r="AG33" s="1">
        <f>_xlfn.STDEV.S(baseCase_projects!$B32:$AD32)</f>
        <v>257.38686835190327</v>
      </c>
      <c r="AH33" s="1">
        <f>_xlfn.STDEV.S(highContagion_projects!$B32:$AE32)</f>
        <v>339.51779531172343</v>
      </c>
      <c r="AI33" s="1">
        <f>_xlfn.STDEV.S(highProf_projects!$B32:$AE32)</f>
        <v>213.71086386361677</v>
      </c>
      <c r="AJ33" s="1">
        <f>_xlfn.STDEV.S(combined_projects!$B32:$AE32)</f>
        <v>242.95953023771949</v>
      </c>
      <c r="AL33" s="0">
        <f t="shared" si="13"/>
        <v>129.52863196773055</v>
      </c>
      <c r="AM33" s="0">
        <f t="shared" si="2"/>
        <v>170.86060309534162</v>
      </c>
      <c r="AN33" s="0">
        <f t="shared" si="3"/>
        <v>107.54890492334431</v>
      </c>
      <c r="AO33" s="0">
        <f t="shared" si="4"/>
        <v>122.26814746503581</v>
      </c>
    </row>
    <row r="34" spans="7:41" x14ac:dyDescent="0.25">
      <c r="G34" s="0">
        <v>2041</v>
      </c>
      <c r="H34" s="1">
        <f>AVERAGE(baseCase_ECs!$B33:$AD33)</f>
        <v>811.33333333333337</v>
      </c>
      <c r="I34" s="1">
        <f>AVERAGE(highContagion_ECs!$B33:$AE33)</f>
        <v>849.66666666666663</v>
      </c>
      <c r="J34" s="1">
        <f>AVERAGE(highProf_ECs!$B33:$AE33)</f>
        <v>812</v>
      </c>
      <c r="K34" s="1">
        <f>AVERAGE(combined_ECs!$B33:$AE33)</f>
        <v>851.66666666666663</v>
      </c>
      <c r="L34" s="1"/>
      <c r="M34" s="1">
        <f>AVERAGE(baseCase_projects!$B33:$AD33)</f>
        <v>3804.5</v>
      </c>
      <c r="N34" s="1">
        <f>AVERAGE(highContagion_projects!$B33:$AE33)</f>
        <v>4454.666666666667</v>
      </c>
      <c r="O34" s="1">
        <f>AVERAGE(highProf_projects!$B33:$AE33)</f>
        <v>4427.333333333333</v>
      </c>
      <c r="P34" s="1">
        <f>AVERAGE(combined_projects!$B33:$AE33)</f>
        <v>5252.666666666667</v>
      </c>
      <c r="R34" s="2">
        <f t="shared" si="5"/>
        <v>1.2444508689618714</v>
      </c>
      <c r="S34" s="2">
        <f t="shared" si="6"/>
        <v>1.4571202008854822</v>
      </c>
      <c r="T34" s="2">
        <f t="shared" si="7"/>
        <v>1.4481794753188395</v>
      </c>
      <c r="U34" s="2">
        <f t="shared" si="8"/>
        <v>1.7181457741359945</v>
      </c>
      <c r="W34" s="1">
        <f>_xlfn.STDEV.S(baseCase_ECs!$B33:$AD33)</f>
        <v>1.5275252316519468</v>
      </c>
      <c r="X34" s="1">
        <f>_xlfn.STDEV.S(highContagion_ECs!$B33:$AE33)</f>
        <v>7.0945988845975876</v>
      </c>
      <c r="Y34" s="1">
        <f>_xlfn.STDEV.S(highProf_ECs!$B33:$AE33)</f>
        <v>5.2915026221291814</v>
      </c>
      <c r="Z34" s="1">
        <f>_xlfn.STDEV.S(combined_ECs!$B33:$AE33)</f>
        <v>6.6583281184793925</v>
      </c>
      <c r="AB34" s="0">
        <f t="shared" si="9"/>
        <v>0.76871930110106679</v>
      </c>
      <c r="AC34" s="0">
        <f t="shared" si="10"/>
        <v>3.5703207928436544</v>
      </c>
      <c r="AD34" s="0">
        <f t="shared" si="11"/>
        <v>2.6629217725317713</v>
      </c>
      <c r="AE34" s="0">
        <f t="shared" si="12"/>
        <v>3.3507697494487645</v>
      </c>
      <c r="AG34" s="1">
        <f>_xlfn.STDEV.S(baseCase_projects!$B33:$AD33)</f>
        <v>269.40768363207462</v>
      </c>
      <c r="AH34" s="1">
        <f>_xlfn.STDEV.S(highContagion_projects!$B33:$AE33)</f>
        <v>343.7678480215003</v>
      </c>
      <c r="AI34" s="1">
        <f>_xlfn.STDEV.S(highProf_projects!$B33:$AE33)</f>
        <v>230.75817067513196</v>
      </c>
      <c r="AJ34" s="1">
        <f>_xlfn.STDEV.S(combined_projects!$B33:$AE33)</f>
        <v>260.02756264160405</v>
      </c>
      <c r="AL34" s="0">
        <f t="shared" si="13"/>
        <v>135.57804609809162</v>
      </c>
      <c r="AM34" s="0">
        <f t="shared" si="2"/>
        <v>172.99942049816067</v>
      </c>
      <c r="AN34" s="0">
        <f t="shared" si="3"/>
        <v>116.12787534312024</v>
      </c>
      <c r="AO34" s="0">
        <f t="shared" si="4"/>
        <v>130.85754793372413</v>
      </c>
    </row>
    <row r="35" spans="7:41" x14ac:dyDescent="0.25">
      <c r="G35" s="0">
        <v>2042</v>
      </c>
      <c r="H35" s="1">
        <f>AVERAGE(baseCase_ECs!$B34:$AD34)</f>
        <v>818.66666666666663</v>
      </c>
      <c r="I35" s="1">
        <f>AVERAGE(highContagion_ECs!$B34:$AE34)</f>
        <v>852</v>
      </c>
      <c r="J35" s="1">
        <f>AVERAGE(highProf_ECs!$B34:$AE34)</f>
        <v>820</v>
      </c>
      <c r="K35" s="1">
        <f>AVERAGE(combined_ECs!$B34:$AE34)</f>
        <v>856.33333333333337</v>
      </c>
      <c r="L35" s="1"/>
      <c r="M35" s="1">
        <f>AVERAGE(baseCase_projects!$B34:$AD34)</f>
        <v>3975</v>
      </c>
      <c r="N35" s="1">
        <f>AVERAGE(highContagion_projects!$B34:$AE34)</f>
        <v>4649.333333333333</v>
      </c>
      <c r="O35" s="1">
        <f>AVERAGE(highProf_projects!$B34:$AE34)</f>
        <v>4780.333333333333</v>
      </c>
      <c r="P35" s="1">
        <f>AVERAGE(combined_projects!$B34:$AE34)</f>
        <v>5650.666666666667</v>
      </c>
      <c r="R35" s="2">
        <f t="shared" si="5"/>
        <v>1.3002213705147689</v>
      </c>
      <c r="S35" s="2">
        <f t="shared" si="6"/>
        <v>1.5207956122381547</v>
      </c>
      <c r="T35" s="2">
        <f t="shared" si="7"/>
        <v>1.563645675014868</v>
      </c>
      <c r="U35" s="2">
        <f t="shared" si="8"/>
        <v>1.8483314610453976</v>
      </c>
      <c r="W35" s="1">
        <f>_xlfn.STDEV.S(baseCase_ECs!$B34:$AD34)</f>
        <v>2.5166114784235836</v>
      </c>
      <c r="X35" s="1">
        <f>_xlfn.STDEV.S(highContagion_ECs!$B34:$AE34)</f>
        <v>8.717797887081348</v>
      </c>
      <c r="Y35" s="1">
        <f>_xlfn.STDEV.S(highProf_ECs!$B34:$AE34)</f>
        <v>4</v>
      </c>
      <c r="Z35" s="1">
        <f>_xlfn.STDEV.S(combined_ECs!$B34:$AE34)</f>
        <v>7.3711147958319945</v>
      </c>
      <c r="AB35" s="0">
        <f t="shared" si="9"/>
        <v>1.2664719225256629</v>
      </c>
      <c r="AC35" s="0">
        <f t="shared" si="10"/>
        <v>4.3871874323477655</v>
      </c>
      <c r="AD35" s="0">
        <f t="shared" si="11"/>
        <v>2.012979648839536</v>
      </c>
      <c r="AE35" s="0">
        <f t="shared" si="12"/>
        <v>3.7094760183174493</v>
      </c>
      <c r="AG35" s="1">
        <f>_xlfn.STDEV.S(baseCase_projects!$B34:$AD34)</f>
        <v>288.49956672411139</v>
      </c>
      <c r="AH35" s="1">
        <f>_xlfn.STDEV.S(highContagion_projects!$B34:$AE34)</f>
        <v>343.04858742360875</v>
      </c>
      <c r="AI35" s="1">
        <f>_xlfn.STDEV.S(highProf_projects!$B34:$AE34)</f>
        <v>234.34447579009267</v>
      </c>
      <c r="AJ35" s="1">
        <f>_xlfn.STDEV.S(combined_projects!$B34:$AE34)</f>
        <v>265.02892923855188</v>
      </c>
      <c r="AL35" s="0">
        <f t="shared" si="13"/>
        <v>145.18593912866501</v>
      </c>
      <c r="AM35" s="0">
        <f t="shared" si="2"/>
        <v>172.63745626171871</v>
      </c>
      <c r="AN35" s="0">
        <f t="shared" si="3"/>
        <v>117.93266514585649</v>
      </c>
      <c r="AO35" s="0">
        <f t="shared" si="4"/>
        <v>133.3744602277346</v>
      </c>
    </row>
    <row r="36" spans="7:41" x14ac:dyDescent="0.25">
      <c r="G36" s="0">
        <v>2043</v>
      </c>
      <c r="H36" s="1">
        <f>AVERAGE(baseCase_ECs!$B35:$AD35)</f>
        <v>823</v>
      </c>
      <c r="I36" s="1">
        <f>AVERAGE(highContagion_ECs!$B35:$AE35)</f>
        <v>855.66666666666663</v>
      </c>
      <c r="J36" s="1">
        <f>AVERAGE(highProf_ECs!$B35:$AE35)</f>
        <v>826</v>
      </c>
      <c r="K36" s="1">
        <f>AVERAGE(combined_ECs!$B35:$AE35)</f>
        <v>859</v>
      </c>
      <c r="L36" s="1"/>
      <c r="M36" s="1">
        <f>AVERAGE(baseCase_projects!$B35:$AD35)</f>
        <v>4153.5</v>
      </c>
      <c r="N36" s="1">
        <f>AVERAGE(highContagion_projects!$B35:$AE35)</f>
        <v>4838.333333333333</v>
      </c>
      <c r="O36" s="1">
        <f>AVERAGE(highProf_projects!$B35:$AE35)</f>
        <v>5141.333333333333</v>
      </c>
      <c r="P36" s="1">
        <f>AVERAGE(combined_projects!$B35:$AE35)</f>
        <v>6058.666666666667</v>
      </c>
      <c r="R36" s="2">
        <f t="shared" si="5"/>
        <v>1.3586086697944888</v>
      </c>
      <c r="S36" s="2">
        <f t="shared" si="6"/>
        <v>1.5826174585343287</v>
      </c>
      <c r="T36" s="2">
        <f t="shared" si="7"/>
        <v>1.6817286724377187</v>
      </c>
      <c r="U36" s="2">
        <f t="shared" si="8"/>
        <v>1.9817881451133286</v>
      </c>
      <c r="W36" s="1">
        <f>_xlfn.STDEV.S(baseCase_ECs!$B35:$AD35)</f>
        <v>2</v>
      </c>
      <c r="X36" s="1">
        <f>_xlfn.STDEV.S(highContagion_ECs!$B35:$AE35)</f>
        <v>7.5718777944003657</v>
      </c>
      <c r="Y36" s="1">
        <f>_xlfn.STDEV.S(highProf_ECs!$B35:$AE35)</f>
        <v>4.5825756949558398</v>
      </c>
      <c r="Z36" s="1">
        <f>_xlfn.STDEV.S(combined_ECs!$B35:$AE35)</f>
        <v>7</v>
      </c>
      <c r="AB36" s="0">
        <f t="shared" si="9"/>
        <v>1.006489824419768</v>
      </c>
      <c r="AC36" s="0">
        <f t="shared" si="10"/>
        <v>3.8105089759069823</v>
      </c>
      <c r="AD36" s="0">
        <f t="shared" si="11"/>
        <v>2.3061579033032</v>
      </c>
      <c r="AE36" s="0">
        <f t="shared" si="12"/>
        <v>3.5227143854691882</v>
      </c>
      <c r="AG36" s="1">
        <f>_xlfn.STDEV.S(baseCase_projects!$B35:$AD35)</f>
        <v>299.10616844190963</v>
      </c>
      <c r="AH36" s="1">
        <f>_xlfn.STDEV.S(highContagion_projects!$B35:$AE35)</f>
        <v>339.56786263327882</v>
      </c>
      <c r="AI36" s="1">
        <f>_xlfn.STDEV.S(highProf_projects!$B35:$AE35)</f>
        <v>255.31614389484528</v>
      </c>
      <c r="AJ36" s="1">
        <f>_xlfn.STDEV.S(combined_projects!$B35:$AE35)</f>
        <v>276.81461907445083</v>
      </c>
      <c r="AL36" s="0">
        <f t="shared" si="13"/>
        <v>150.52365747898361</v>
      </c>
      <c r="AM36" s="0">
        <f t="shared" si="2"/>
        <v>170.88579922018235</v>
      </c>
      <c r="AN36" s="0">
        <f t="shared" si="3"/>
        <v>128.48655042012754</v>
      </c>
      <c r="AO36" s="0">
        <f t="shared" si="4"/>
        <v>139.30554867453449</v>
      </c>
    </row>
    <row r="37" spans="7:41" x14ac:dyDescent="0.25">
      <c r="G37" s="0">
        <v>2044</v>
      </c>
      <c r="H37" s="1">
        <f>AVERAGE(baseCase_ECs!$B36:$AD36)</f>
        <v>829.33333333333337</v>
      </c>
      <c r="I37" s="1">
        <f>AVERAGE(highContagion_ECs!$B36:$AE36)</f>
        <v>858.66666666666663</v>
      </c>
      <c r="J37" s="1">
        <f>AVERAGE(highProf_ECs!$B36:$AE36)</f>
        <v>831.66666666666663</v>
      </c>
      <c r="K37" s="1">
        <f>AVERAGE(combined_ECs!$B36:$AE36)</f>
        <v>862.66666666666663</v>
      </c>
      <c r="L37" s="1"/>
      <c r="M37" s="1">
        <f>AVERAGE(baseCase_projects!$B36:$AD36)</f>
        <v>4333.5</v>
      </c>
      <c r="N37" s="1">
        <f>AVERAGE(highContagion_projects!$B36:$AE36)</f>
        <v>5029</v>
      </c>
      <c r="O37" s="1">
        <f>AVERAGE(highProf_projects!$B36:$AE36)</f>
        <v>5507.333333333333</v>
      </c>
      <c r="P37" s="1">
        <f>AVERAGE(combined_projects!$B36:$AE36)</f>
        <v>6476.666666666667</v>
      </c>
      <c r="R37" s="2">
        <f t="shared" si="5"/>
        <v>1.4174866186479878</v>
      </c>
      <c r="S37" s="2">
        <f t="shared" si="6"/>
        <v>1.6449844710235908</v>
      </c>
      <c r="T37" s="2">
        <f t="shared" si="7"/>
        <v>1.8014471684398334</v>
      </c>
      <c r="U37" s="2">
        <f t="shared" si="8"/>
        <v>2.1185158263397872</v>
      </c>
      <c r="W37" s="1">
        <f>_xlfn.STDEV.S(baseCase_ECs!$B36:$AD36)</f>
        <v>1.5275252316519468</v>
      </c>
      <c r="X37" s="1">
        <f>_xlfn.STDEV.S(highContagion_ECs!$B36:$AE36)</f>
        <v>4.9328828623162471</v>
      </c>
      <c r="Y37" s="1">
        <f>_xlfn.STDEV.S(highProf_ECs!$B36:$AE36)</f>
        <v>5.6862407030773268</v>
      </c>
      <c r="Z37" s="1">
        <f>_xlfn.STDEV.S(combined_ECs!$B36:$AE36)</f>
        <v>7.5055534994651358</v>
      </c>
      <c r="AB37" s="0">
        <f t="shared" si="9"/>
        <v>0.76871930110106679</v>
      </c>
      <c r="AC37" s="0">
        <f t="shared" si="10"/>
        <v>2.4824482029879813</v>
      </c>
      <c r="AD37" s="0">
        <f t="shared" si="11"/>
        <v>2.8615717034244188</v>
      </c>
      <c r="AE37" s="0">
        <f t="shared" si="12"/>
        <v>3.7771316119249203</v>
      </c>
      <c r="AG37" s="1">
        <f>_xlfn.STDEV.S(baseCase_projects!$B36:$AD36)</f>
        <v>314.66251762801363</v>
      </c>
      <c r="AH37" s="1">
        <f>_xlfn.STDEV.S(highContagion_projects!$B36:$AE36)</f>
        <v>336.36735870176227</v>
      </c>
      <c r="AI37" s="1">
        <f>_xlfn.STDEV.S(highProf_projects!$B36:$AE36)</f>
        <v>271.57380826090969</v>
      </c>
      <c r="AJ37" s="1">
        <f>_xlfn.STDEV.S(combined_projects!$B36:$AE36)</f>
        <v>281.51258112797257</v>
      </c>
      <c r="AL37" s="0">
        <f t="shared" si="13"/>
        <v>158.35231105945081</v>
      </c>
      <c r="AM37" s="0">
        <f t="shared" si="2"/>
        <v>169.27516190013893</v>
      </c>
      <c r="AN37" s="0">
        <f t="shared" si="3"/>
        <v>136.66813729676539</v>
      </c>
      <c r="AO37" s="0">
        <f t="shared" si="4"/>
        <v>141.6697741757244</v>
      </c>
    </row>
    <row r="38" spans="7:41" x14ac:dyDescent="0.25">
      <c r="G38" s="0">
        <v>2045</v>
      </c>
      <c r="H38" s="1">
        <f>AVERAGE(baseCase_ECs!$B37:$AD37)</f>
        <v>835.33333333333337</v>
      </c>
      <c r="I38" s="1">
        <f>AVERAGE(highContagion_ECs!$B37:$AE37)</f>
        <v>862.66666666666663</v>
      </c>
      <c r="J38" s="1">
        <f>AVERAGE(highProf_ECs!$B37:$AE37)</f>
        <v>836.33333333333337</v>
      </c>
      <c r="K38" s="1">
        <f>AVERAGE(combined_ECs!$B37:$AE37)</f>
        <v>866.66666666666663</v>
      </c>
      <c r="L38" s="1"/>
      <c r="M38" s="1">
        <f>AVERAGE(baseCase_projects!$B37:$AD37)</f>
        <v>4516.5</v>
      </c>
      <c r="N38" s="1">
        <f>AVERAGE(highContagion_projects!$B37:$AE37)</f>
        <v>5216.333333333333</v>
      </c>
      <c r="O38" s="1">
        <f>AVERAGE(highProf_projects!$B37:$AE37)</f>
        <v>5879</v>
      </c>
      <c r="P38" s="1">
        <f>AVERAGE(combined_projects!$B37:$AE37)</f>
        <v>6900</v>
      </c>
      <c r="R38" s="2">
        <f t="shared" si="5"/>
        <v>1.4773458666490451</v>
      </c>
      <c r="S38" s="2">
        <f t="shared" si="6"/>
        <v>1.7062611511266765</v>
      </c>
      <c r="T38" s="2">
        <f t="shared" si="7"/>
        <v>1.9230192294984472</v>
      </c>
      <c r="U38" s="2">
        <f t="shared" si="8"/>
        <v>2.2569880393841273</v>
      </c>
      <c r="W38" s="1">
        <f>_xlfn.STDEV.S(baseCase_ECs!$B37:$AD37)</f>
        <v>0.57735026918962573</v>
      </c>
      <c r="X38" s="1">
        <f>_xlfn.STDEV.S(highContagion_ECs!$B37:$AE37)</f>
        <v>3.5118845842842461</v>
      </c>
      <c r="Y38" s="1">
        <f>_xlfn.STDEV.S(highProf_ECs!$B37:$AE37)</f>
        <v>5.7735026918962573</v>
      </c>
      <c r="Z38" s="1">
        <f>_xlfn.STDEV.S(combined_ECs!$B37:$AE37)</f>
        <v>5.8594652770823146</v>
      </c>
      <c r="AB38" s="0">
        <f t="shared" si="9"/>
        <v>0.29054858553268614</v>
      </c>
      <c r="AC38" s="0">
        <f t="shared" si="10"/>
        <v>1.7673380493093704</v>
      </c>
      <c r="AD38" s="0">
        <f t="shared" si="11"/>
        <v>2.905485855326861</v>
      </c>
      <c r="AE38" s="0">
        <f t="shared" si="12"/>
        <v>2.9487460889621531</v>
      </c>
      <c r="AG38" s="1">
        <f>_xlfn.STDEV.S(baseCase_projects!$B37:$AD37)</f>
        <v>321.73358543987911</v>
      </c>
      <c r="AH38" s="1">
        <f>_xlfn.STDEV.S(highContagion_projects!$B37:$AE37)</f>
        <v>330.07019455463308</v>
      </c>
      <c r="AI38" s="1">
        <f>_xlfn.STDEV.S(highProf_projects!$B37:$AE37)</f>
        <v>303.70874205396194</v>
      </c>
      <c r="AJ38" s="1">
        <f>_xlfn.STDEV.S(combined_projects!$B37:$AE37)</f>
        <v>275.51587976013286</v>
      </c>
      <c r="AL38" s="0">
        <f t="shared" si="13"/>
        <v>161.91078995966319</v>
      </c>
      <c r="AM38" s="0">
        <f t="shared" si="2"/>
        <v>166.10614608174566</v>
      </c>
      <c r="AN38" s="0">
        <f t="shared" si="3"/>
        <v>152.83987923232038</v>
      </c>
      <c r="AO38" s="0">
        <f t="shared" si="4"/>
        <v>138.65196472231702</v>
      </c>
    </row>
    <row r="39" spans="7:41" x14ac:dyDescent="0.25">
      <c r="G39" s="0">
        <v>2046</v>
      </c>
      <c r="H39" s="1">
        <f>AVERAGE(baseCase_ECs!$B38:$AD38)</f>
        <v>838.33333333333337</v>
      </c>
      <c r="I39" s="1">
        <f>AVERAGE(highContagion_ECs!$B38:$AE38)</f>
        <v>864</v>
      </c>
      <c r="J39" s="1">
        <f>AVERAGE(highProf_ECs!$B38:$AE38)</f>
        <v>841.66666666666663</v>
      </c>
      <c r="K39" s="1">
        <f>AVERAGE(combined_ECs!$B38:$AE38)</f>
        <v>871.33333333333337</v>
      </c>
      <c r="L39" s="1"/>
      <c r="M39" s="1">
        <f>AVERAGE(baseCase_projects!$B38:$AD38)</f>
        <v>4701</v>
      </c>
      <c r="N39" s="1">
        <f>AVERAGE(highContagion_projects!$B38:$AE38)</f>
        <v>5394</v>
      </c>
      <c r="O39" s="1">
        <f>AVERAGE(highProf_projects!$B38:$AE38)</f>
        <v>6252</v>
      </c>
      <c r="P39" s="1">
        <f>AVERAGE(combined_projects!$B38:$AE38)</f>
        <v>7327.666666666667</v>
      </c>
      <c r="R39" s="2">
        <f t="shared" si="5"/>
        <v>1.5376957642238815</v>
      </c>
      <c r="S39" s="2">
        <f t="shared" si="6"/>
        <v>1.7643758673098526</v>
      </c>
      <c r="T39" s="2">
        <f t="shared" si="7"/>
        <v>2.0450274235115309</v>
      </c>
      <c r="U39" s="2">
        <f t="shared" si="8"/>
        <v>2.3968776845304962</v>
      </c>
      <c r="W39" s="1">
        <f>_xlfn.STDEV.S(baseCase_ECs!$B38:$AD38)</f>
        <v>2.0816659994661326</v>
      </c>
      <c r="X39" s="1">
        <f>_xlfn.STDEV.S(highContagion_ECs!$B38:$AE38)</f>
        <v>3</v>
      </c>
      <c r="Y39" s="1">
        <f>_xlfn.STDEV.S(highProf_ECs!$B38:$AE38)</f>
        <v>3.7859388972001824</v>
      </c>
      <c r="Z39" s="1">
        <f>_xlfn.STDEV.S(combined_ECs!$B38:$AE38)</f>
        <v>6.3508529610858826</v>
      </c>
      <c r="AB39" s="0">
        <f t="shared" si="9"/>
        <v>1.0475878231516345</v>
      </c>
      <c r="AC39" s="0">
        <f t="shared" si="10"/>
        <v>1.5097347366296521</v>
      </c>
      <c r="AD39" s="0">
        <f t="shared" si="11"/>
        <v>1.9052544879534909</v>
      </c>
      <c r="AE39" s="0">
        <f t="shared" si="12"/>
        <v>3.1960344408595476</v>
      </c>
      <c r="AG39" s="1">
        <f>_xlfn.STDEV.S(baseCase_projects!$B38:$AD38)</f>
        <v>336.58282784479661</v>
      </c>
      <c r="AH39" s="1">
        <f>_xlfn.STDEV.S(highContagion_projects!$B38:$AE38)</f>
        <v>328.36412715155109</v>
      </c>
      <c r="AI39" s="1">
        <f>_xlfn.STDEV.S(highProf_projects!$B38:$AE38)</f>
        <v>332.71759797161315</v>
      </c>
      <c r="AJ39" s="1">
        <f>_xlfn.STDEV.S(combined_projects!$B38:$AE38)</f>
        <v>282.6346286875218</v>
      </c>
      <c r="AL39" s="0">
        <f t="shared" si="13"/>
        <v>169.38359565010919</v>
      </c>
      <c r="AM39" s="0">
        <f t="shared" si="2"/>
        <v>165.24757634125754</v>
      </c>
      <c r="AN39" s="0">
        <f t="shared" si="3"/>
        <v>167.43843838190796</v>
      </c>
      <c r="AO39" s="0">
        <f t="shared" si="4"/>
        <v>142.23443890132506</v>
      </c>
    </row>
    <row r="40" spans="7:41" x14ac:dyDescent="0.25">
      <c r="G40" s="0">
        <v>2047</v>
      </c>
      <c r="H40" s="1">
        <f>AVERAGE(baseCase_ECs!$B39:$AD39)</f>
        <v>843.33333333333337</v>
      </c>
      <c r="I40" s="1">
        <f>AVERAGE(highContagion_ECs!$B39:$AE39)</f>
        <v>865.66666666666663</v>
      </c>
      <c r="J40" s="1">
        <f>AVERAGE(highProf_ECs!$B39:$AE39)</f>
        <v>847</v>
      </c>
      <c r="K40" s="1">
        <f>AVERAGE(combined_ECs!$B39:$AE39)</f>
        <v>872.66666666666663</v>
      </c>
      <c r="L40" s="1"/>
      <c r="M40" s="1">
        <f>AVERAGE(baseCase_projects!$B39:$AD39)</f>
        <v>4879</v>
      </c>
      <c r="N40" s="1">
        <f>AVERAGE(highContagion_projects!$B39:$AE39)</f>
        <v>5566</v>
      </c>
      <c r="O40" s="1">
        <f>AVERAGE(highProf_projects!$B39:$AE39)</f>
        <v>6624.666666666667</v>
      </c>
      <c r="P40" s="1">
        <f>AVERAGE(combined_projects!$B39:$AE39)</f>
        <v>7736</v>
      </c>
      <c r="R40" s="2">
        <f t="shared" si="5"/>
        <v>1.595919513645675</v>
      </c>
      <c r="S40" s="2">
        <f t="shared" si="6"/>
        <v>1.8206370184365295</v>
      </c>
      <c r="T40" s="2">
        <f t="shared" si="7"/>
        <v>2.1669265842859975</v>
      </c>
      <c r="U40" s="2">
        <f t="shared" si="8"/>
        <v>2.530443401837045</v>
      </c>
      <c r="W40" s="1">
        <f>_xlfn.STDEV.S(baseCase_ECs!$B39:$AD39)</f>
        <v>4.9328828623162471</v>
      </c>
      <c r="X40" s="1">
        <f>_xlfn.STDEV.S(highContagion_ECs!$B39:$AE39)</f>
        <v>3.214550253664318</v>
      </c>
      <c r="Y40" s="1">
        <f>_xlfn.STDEV.S(highProf_ECs!$B39:$AE39)</f>
        <v>5.5677643628300215</v>
      </c>
      <c r="Z40" s="1">
        <f>_xlfn.STDEV.S(combined_ECs!$B39:$AE39)</f>
        <v>4.0414518843273806</v>
      </c>
      <c r="AB40" s="0">
        <f t="shared" si="9"/>
        <v>2.4824482029879813</v>
      </c>
      <c r="AC40" s="0">
        <f t="shared" si="10"/>
        <v>1.6177060601995601</v>
      </c>
      <c r="AD40" s="0">
        <f t="shared" si="11"/>
        <v>2.8019490879777149</v>
      </c>
      <c r="AE40" s="0">
        <f t="shared" si="12"/>
        <v>2.033840098728803</v>
      </c>
      <c r="AG40" s="1">
        <f>_xlfn.STDEV.S(baseCase_projects!$B39:$AD39)</f>
        <v>352.13917703090067</v>
      </c>
      <c r="AH40" s="1">
        <f>_xlfn.STDEV.S(highContagion_projects!$B39:$AE39)</f>
        <v>322.78165994988007</v>
      </c>
      <c r="AI40" s="1">
        <f>_xlfn.STDEV.S(highProf_projects!$B39:$AE39)</f>
        <v>350.4302117873591</v>
      </c>
      <c r="AJ40" s="1">
        <f>_xlfn.STDEV.S(combined_projects!$B39:$AE39)</f>
        <v>286.31276604440814</v>
      </c>
      <c r="AL40" s="0">
        <f t="shared" si="13"/>
        <v>177.21224923057645</v>
      </c>
      <c r="AM40" s="0">
        <f t="shared" si="2"/>
        <v>162.43822812443804</v>
      </c>
      <c r="AN40" s="0">
        <f t="shared" si="3"/>
        <v>176.35222116662061</v>
      </c>
      <c r="AO40" s="0">
        <f t="shared" si="4"/>
        <v>144.08544281258725</v>
      </c>
    </row>
    <row r="41" spans="7:41" x14ac:dyDescent="0.25">
      <c r="G41" s="0">
        <v>2048</v>
      </c>
      <c r="H41" s="1">
        <f>AVERAGE(baseCase_ECs!$B40:$AD40)</f>
        <v>846.66666666666663</v>
      </c>
      <c r="I41" s="1">
        <f>AVERAGE(highContagion_ECs!$B40:$AE40)</f>
        <v>867.66666666666663</v>
      </c>
      <c r="J41" s="1">
        <f>AVERAGE(highProf_ECs!$B40:$AE40)</f>
        <v>851.33333333333337</v>
      </c>
      <c r="K41" s="1">
        <f>AVERAGE(combined_ECs!$B40:$AE40)</f>
        <v>874.66666666666663</v>
      </c>
      <c r="L41" s="1"/>
      <c r="M41" s="1">
        <f>AVERAGE(baseCase_projects!$B40:$AD40)</f>
        <v>5060</v>
      </c>
      <c r="N41" s="1">
        <f>AVERAGE(highContagion_projects!$B40:$AE40)</f>
        <v>5735.666666666667</v>
      </c>
      <c r="O41" s="1">
        <f>AVERAGE(highProf_projects!$B40:$AE40)</f>
        <v>6999.666666666667</v>
      </c>
      <c r="P41" s="1">
        <f>AVERAGE(combined_projects!$B40:$AE40)</f>
        <v>8156</v>
      </c>
      <c r="R41" s="2">
        <f t="shared" si="5"/>
        <v>1.6551245622150268</v>
      </c>
      <c r="S41" s="2">
        <f t="shared" si="6"/>
        <v>1.876134936892883</v>
      </c>
      <c r="T41" s="2">
        <f t="shared" si="7"/>
        <v>2.2895889777307872</v>
      </c>
      <c r="U41" s="2">
        <f t="shared" si="8"/>
        <v>2.6678252824952091</v>
      </c>
      <c r="W41" s="1">
        <f>_xlfn.STDEV.S(baseCase_ECs!$B40:$AD40)</f>
        <v>6.6583281184793925</v>
      </c>
      <c r="X41" s="1">
        <f>_xlfn.STDEV.S(highContagion_ECs!$B40:$AE40)</f>
        <v>3.214550253664318</v>
      </c>
      <c r="Y41" s="1">
        <f>_xlfn.STDEV.S(highProf_ECs!$B40:$AE40)</f>
        <v>5.5075705472861021</v>
      </c>
      <c r="Z41" s="1">
        <f>_xlfn.STDEV.S(combined_ECs!$B40:$AE40)</f>
        <v>5.7735026918962573</v>
      </c>
      <c r="AB41" s="0">
        <f t="shared" si="9"/>
        <v>3.3507697494487645</v>
      </c>
      <c r="AC41" s="0">
        <f t="shared" si="10"/>
        <v>1.6177060601995601</v>
      </c>
      <c r="AD41" s="0">
        <f t="shared" si="11"/>
        <v>2.7716568565587374</v>
      </c>
      <c r="AE41" s="0">
        <f t="shared" si="12"/>
        <v>2.905485855326861</v>
      </c>
      <c r="AG41" s="1">
        <f>_xlfn.STDEV.S(baseCase_projects!$B40:$AD40)</f>
        <v>360.62445840513925</v>
      </c>
      <c r="AH41" s="1">
        <f>_xlfn.STDEV.S(highContagion_projects!$B40:$AE40)</f>
        <v>318.46088195150958</v>
      </c>
      <c r="AI41" s="1">
        <f>_xlfn.STDEV.S(highProf_projects!$B40:$AE40)</f>
        <v>379.02286650455977</v>
      </c>
      <c r="AJ41" s="1">
        <f>_xlfn.STDEV.S(combined_projects!$B40:$AE40)</f>
        <v>279.85889301574821</v>
      </c>
      <c r="AL41" s="0">
        <f t="shared" si="13"/>
        <v>181.4824239108313</v>
      </c>
      <c r="AM41" s="0">
        <f t="shared" si="2"/>
        <v>160.26381857996967</v>
      </c>
      <c r="AN41" s="0">
        <f t="shared" si="3"/>
        <v>190.74132917962578</v>
      </c>
      <c r="AO41" s="0">
        <f t="shared" si="4"/>
        <v>140.83756404686554</v>
      </c>
    </row>
    <row r="42" spans="7:41" x14ac:dyDescent="0.25">
      <c r="G42" s="0">
        <v>2049</v>
      </c>
      <c r="H42" s="1">
        <f>AVERAGE(baseCase_ECs!$B41:$AD41)</f>
        <v>849.33333333333337</v>
      </c>
      <c r="I42" s="1">
        <f>AVERAGE(highContagion_ECs!$B41:$AE41)</f>
        <v>869</v>
      </c>
      <c r="J42" s="1">
        <f>AVERAGE(highProf_ECs!$B41:$AE41)</f>
        <v>855.33333333333337</v>
      </c>
      <c r="K42" s="1">
        <f>AVERAGE(combined_ECs!$B41:$AE41)</f>
        <v>879</v>
      </c>
      <c r="L42" s="1"/>
      <c r="M42" s="1">
        <f>AVERAGE(baseCase_projects!$B41:$AD41)</f>
        <v>5237.5</v>
      </c>
      <c r="N42" s="1">
        <f>AVERAGE(highContagion_projects!$B41:$AE41)</f>
        <v>5900.666666666667</v>
      </c>
      <c r="O42" s="1">
        <f>AVERAGE(highProf_projects!$B41:$AE41)</f>
        <v>7378.666666666667</v>
      </c>
      <c r="P42" s="1">
        <f>AVERAGE(combined_projects!$B41:$AE41)</f>
        <v>8563.3333333333339</v>
      </c>
      <c r="R42" s="2">
        <f t="shared" si="5"/>
        <v>1.7131847617788938</v>
      </c>
      <c r="S42" s="2">
        <f t="shared" si="6"/>
        <v>1.9301063900085904</v>
      </c>
      <c r="T42" s="2">
        <f t="shared" si="7"/>
        <v>2.4135597700389875</v>
      </c>
      <c r="U42" s="2">
        <f t="shared" si="8"/>
        <v>2.8010639000859054</v>
      </c>
      <c r="W42" s="1">
        <f>_xlfn.STDEV.S(baseCase_ECs!$B41:$AD41)</f>
        <v>5.5075705472861021</v>
      </c>
      <c r="X42" s="1">
        <f>_xlfn.STDEV.S(highContagion_ECs!$B41:$AE41)</f>
        <v>1.7320508075688772</v>
      </c>
      <c r="Y42" s="1">
        <f>_xlfn.STDEV.S(highProf_ECs!$B41:$AE41)</f>
        <v>5.1316014394468841</v>
      </c>
      <c r="Z42" s="1">
        <f>_xlfn.STDEV.S(combined_ECs!$B41:$AE41)</f>
        <v>5.2915026221291814</v>
      </c>
      <c r="AB42" s="0">
        <f t="shared" si="9"/>
        <v>2.7716568565587374</v>
      </c>
      <c r="AC42" s="0">
        <f t="shared" si="10"/>
        <v>0.87164575659805832</v>
      </c>
      <c r="AD42" s="0">
        <f t="shared" si="11"/>
        <v>2.5824523158905617</v>
      </c>
      <c r="AE42" s="0">
        <f t="shared" si="12"/>
        <v>2.6629217725317713</v>
      </c>
      <c r="AG42" s="1">
        <f>_xlfn.STDEV.S(baseCase_projects!$B41:$AD41)</f>
        <v>376.8879143724298</v>
      </c>
      <c r="AH42" s="1">
        <f>_xlfn.STDEV.S(highContagion_projects!$B41:$AE41)</f>
        <v>314.99417984041122</v>
      </c>
      <c r="AI42" s="1">
        <f>_xlfn.STDEV.S(highProf_projects!$B41:$AE41)</f>
        <v>397.63593063672369</v>
      </c>
      <c r="AJ42" s="1">
        <f>_xlfn.STDEV.S(combined_projects!$B41:$AE41)</f>
        <v>291.04008887665861</v>
      </c>
      <c r="AL42" s="0">
        <f t="shared" si="13"/>
        <v>189.66692538131971</v>
      </c>
      <c r="AM42" s="0">
        <f t="shared" si="2"/>
        <v>158.51921838041218</v>
      </c>
      <c r="AN42" s="0">
        <f t="shared" si="3"/>
        <v>200.10825900477354</v>
      </c>
      <c r="AO42" s="0">
        <f t="shared" si="4"/>
        <v>146.46444397629091</v>
      </c>
    </row>
    <row r="43" spans="7:41" x14ac:dyDescent="0.25">
      <c r="G43" s="0">
        <v>2050</v>
      </c>
      <c r="H43" s="1">
        <f>AVERAGE(baseCase_ECs!$B42:$AD42)</f>
        <v>851.66666666666663</v>
      </c>
      <c r="I43" s="1">
        <f>AVERAGE(highContagion_ECs!$B42:$AE42)</f>
        <v>871.33333333333337</v>
      </c>
      <c r="J43" s="1">
        <f>AVERAGE(highProf_ECs!$B42:$AE42)</f>
        <v>859.33333333333337</v>
      </c>
      <c r="K43" s="1">
        <f>AVERAGE(combined_ECs!$B42:$AE42)</f>
        <v>882</v>
      </c>
      <c r="L43" s="1"/>
      <c r="M43" s="1">
        <f>AVERAGE(baseCase_projects!$B42:$AD42)</f>
        <v>5414</v>
      </c>
      <c r="N43" s="1">
        <f>AVERAGE(highContagion_projects!$B42:$AE42)</f>
        <v>6066.333333333333</v>
      </c>
      <c r="O43" s="1">
        <f>AVERAGE(highProf_projects!$B42:$AE42)</f>
        <v>7758.333333333333</v>
      </c>
      <c r="P43" s="1">
        <f>AVERAGE(combined_projects!$B42:$AE42)</f>
        <v>8969</v>
      </c>
      <c r="R43" s="2">
        <f t="shared" si="5"/>
        <v>1.7709178616269081</v>
      </c>
      <c r="S43" s="2">
        <f t="shared" si="6"/>
        <v>1.9842959096015331</v>
      </c>
      <c r="T43" s="2">
        <f t="shared" si="7"/>
        <v>2.5377486288244233</v>
      </c>
      <c r="U43" s="2">
        <f t="shared" si="8"/>
        <v>2.9337573514835129</v>
      </c>
      <c r="W43" s="1">
        <f>_xlfn.STDEV.S(baseCase_ECs!$B42:$AD42)</f>
        <v>4.7258156262526079</v>
      </c>
      <c r="X43" s="1">
        <f>_xlfn.STDEV.S(highContagion_ECs!$B42:$AE42)</f>
        <v>0.57735026918962573</v>
      </c>
      <c r="Y43" s="1">
        <f>_xlfn.STDEV.S(highProf_ECs!$B42:$AE42)</f>
        <v>4.0414518843273806</v>
      </c>
      <c r="Z43" s="1">
        <f>_xlfn.STDEV.S(combined_ECs!$B42:$AE42)</f>
        <v>5.196152422706632</v>
      </c>
      <c r="AB43" s="0">
        <f t="shared" si="9"/>
        <v>2.3782426699535919</v>
      </c>
      <c r="AC43" s="0">
        <f t="shared" si="10"/>
        <v>0.29054858553268614</v>
      </c>
      <c r="AD43" s="0">
        <f t="shared" si="11"/>
        <v>2.033840098728803</v>
      </c>
      <c r="AE43" s="0">
        <f t="shared" si="12"/>
        <v>2.6149372697941753</v>
      </c>
      <c r="AG43" s="1">
        <f>_xlfn.STDEV.S(baseCase_projects!$B42:$AD42)</f>
        <v>386.08030252785494</v>
      </c>
      <c r="AH43" s="1">
        <f>_xlfn.STDEV.S(highContagion_projects!$B42:$AE42)</f>
        <v>318.19700396662023</v>
      </c>
      <c r="AI43" s="1">
        <f>_xlfn.STDEV.S(highProf_projects!$B42:$AE42)</f>
        <v>418.59805701093899</v>
      </c>
      <c r="AJ43" s="1">
        <f>_xlfn.STDEV.S(combined_projects!$B42:$AE42)</f>
        <v>290.16547003391014</v>
      </c>
      <c r="AL43" s="0">
        <f t="shared" si="13"/>
        <v>194.29294795159583</v>
      </c>
      <c r="AM43" s="0">
        <f t="shared" si="2"/>
        <v>160.13102332662993</v>
      </c>
      <c r="AN43" s="0">
        <f t="shared" si="3"/>
        <v>210.65734245169804</v>
      </c>
      <c r="AO43" s="0">
        <f t="shared" si="4"/>
        <v>146.02429649355486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D43"/>
  <sheetViews>
    <sheetView topLeftCell="A37" workbookViewId="0">
      <selection sqref="A1:A1048576"/>
    </sheetView>
  </sheetViews>
  <sheetFormatPr defaultRowHeight="15" x14ac:dyDescent="0.25"/>
  <sheetData>
    <row r="1" spans="1:4" x14ac:dyDescent="0.25">
      <c r="A1" t="s" s="0">
        <v>0</v>
      </c>
      <c r="B1" t="s" s="0">
        <v>22</v>
      </c>
      <c r="C1" t="s" s="0">
        <v>23</v>
      </c>
      <c r="D1" t="s" s="0">
        <v>24</v>
      </c>
    </row>
    <row r="2" spans="1:4" x14ac:dyDescent="0.25">
      <c r="A2" s="0">
        <v>2009</v>
      </c>
      <c r="B2" t="n" s="0">
        <v>17.0</v>
      </c>
      <c r="C2" t="n" s="0">
        <v>17.0</v>
      </c>
      <c r="D2" t="n" s="0">
        <v>17.0</v>
      </c>
    </row>
    <row r="3" spans="1:4" x14ac:dyDescent="0.25">
      <c r="A3" s="0">
        <v>2010</v>
      </c>
      <c r="B3" t="n" s="0">
        <v>22.0</v>
      </c>
      <c r="C3" t="n" s="0">
        <v>22.0</v>
      </c>
      <c r="D3" t="n" s="0">
        <v>22.0</v>
      </c>
    </row>
    <row r="4" spans="1:4" x14ac:dyDescent="0.25">
      <c r="A4" s="0">
        <v>2011</v>
      </c>
      <c r="B4" t="n" s="0">
        <v>32.0</v>
      </c>
      <c r="C4" t="n" s="0">
        <v>32.0</v>
      </c>
      <c r="D4" t="n" s="0">
        <v>32.0</v>
      </c>
    </row>
    <row r="5" spans="1:4" x14ac:dyDescent="0.25">
      <c r="A5" s="0">
        <v>2012</v>
      </c>
      <c r="B5" t="n" s="0">
        <v>55.0</v>
      </c>
      <c r="C5" t="n" s="0">
        <v>55.0</v>
      </c>
      <c r="D5" t="n" s="0">
        <v>55.0</v>
      </c>
    </row>
    <row r="6" spans="1:4" x14ac:dyDescent="0.25">
      <c r="A6" s="0">
        <v>2013</v>
      </c>
      <c r="B6" t="n" s="0">
        <v>108.0</v>
      </c>
      <c r="C6" t="n" s="0">
        <v>108.0</v>
      </c>
      <c r="D6" t="n" s="0">
        <v>108.0</v>
      </c>
    </row>
    <row r="7" spans="1:4" x14ac:dyDescent="0.25">
      <c r="A7" s="0">
        <v>2014</v>
      </c>
      <c r="B7" t="n" s="0">
        <v>155.0</v>
      </c>
      <c r="C7" t="n" s="0">
        <v>155.0</v>
      </c>
      <c r="D7" t="n" s="0">
        <v>155.0</v>
      </c>
    </row>
    <row r="8" spans="1:4" x14ac:dyDescent="0.25">
      <c r="A8" s="0">
        <v>2015</v>
      </c>
      <c r="B8" t="n" s="0">
        <v>206.0</v>
      </c>
      <c r="C8" t="n" s="0">
        <v>206.0</v>
      </c>
      <c r="D8" t="n" s="0">
        <v>206.0</v>
      </c>
    </row>
    <row r="9" spans="1:4" x14ac:dyDescent="0.25">
      <c r="A9" s="0">
        <v>2016</v>
      </c>
      <c r="B9" t="n" s="0">
        <v>258.0</v>
      </c>
      <c r="C9" t="n" s="0">
        <v>258.0</v>
      </c>
      <c r="D9" t="n" s="0">
        <v>258.0</v>
      </c>
    </row>
    <row r="10" spans="1:4" x14ac:dyDescent="0.25">
      <c r="A10" s="0">
        <v>2017</v>
      </c>
      <c r="B10" t="n" s="0">
        <v>310.0</v>
      </c>
      <c r="C10" t="n" s="0">
        <v>310.0</v>
      </c>
      <c r="D10" t="n" s="0">
        <v>310.0</v>
      </c>
    </row>
    <row r="11" spans="1:4" x14ac:dyDescent="0.25">
      <c r="A11" s="0">
        <v>2018</v>
      </c>
      <c r="B11" t="n" s="0">
        <v>382.0</v>
      </c>
      <c r="C11" t="n" s="0">
        <v>382.0</v>
      </c>
      <c r="D11" t="n" s="0">
        <v>382.0</v>
      </c>
    </row>
    <row r="12" spans="1:4" x14ac:dyDescent="0.25">
      <c r="A12" s="0">
        <v>2019</v>
      </c>
      <c r="B12" t="n" s="0">
        <v>448.0</v>
      </c>
      <c r="C12" t="n" s="0">
        <v>448.0</v>
      </c>
      <c r="D12" t="n" s="0">
        <v>448.0</v>
      </c>
    </row>
    <row r="13" spans="1:4" x14ac:dyDescent="0.25">
      <c r="A13" s="0">
        <v>2020</v>
      </c>
      <c r="B13" t="n" s="0">
        <v>501.0</v>
      </c>
      <c r="C13" t="n" s="0">
        <v>501.0</v>
      </c>
      <c r="D13" t="n" s="0">
        <v>501.0</v>
      </c>
    </row>
    <row r="14" spans="1:4" x14ac:dyDescent="0.25">
      <c r="A14" s="0">
        <v>2021</v>
      </c>
      <c r="B14" t="n" s="0">
        <v>541.0</v>
      </c>
      <c r="C14" t="n" s="0">
        <v>541.0</v>
      </c>
      <c r="D14" t="n" s="0">
        <v>541.0</v>
      </c>
    </row>
    <row r="15" spans="1:4" x14ac:dyDescent="0.25">
      <c r="A15" s="0">
        <v>2022</v>
      </c>
      <c r="B15" t="n" s="0">
        <v>564.0</v>
      </c>
      <c r="C15" t="n" s="0">
        <v>564.0</v>
      </c>
      <c r="D15" t="n" s="0">
        <v>564.0</v>
      </c>
    </row>
    <row r="16" spans="1:4" x14ac:dyDescent="0.25">
      <c r="A16" s="0">
        <v>2023</v>
      </c>
      <c r="B16" t="n" s="0">
        <v>575.0</v>
      </c>
      <c r="C16" t="n" s="0">
        <v>575.0</v>
      </c>
      <c r="D16" t="n" s="0">
        <v>575.0</v>
      </c>
    </row>
    <row r="17" spans="1:4" x14ac:dyDescent="0.25">
      <c r="A17" s="0">
        <v>2024</v>
      </c>
      <c r="B17" t="n" s="0">
        <v>592.0</v>
      </c>
      <c r="C17" t="n" s="0">
        <v>592.0</v>
      </c>
      <c r="D17" t="n" s="0">
        <v>606.0</v>
      </c>
    </row>
    <row r="18" spans="1:4" x14ac:dyDescent="0.25">
      <c r="A18" s="0">
        <v>2025</v>
      </c>
      <c r="B18" t="n" s="0">
        <v>619.0</v>
      </c>
      <c r="C18" t="n" s="0">
        <v>621.0</v>
      </c>
      <c r="D18" t="n" s="0">
        <v>637.0</v>
      </c>
    </row>
    <row r="19" spans="1:4" x14ac:dyDescent="0.25">
      <c r="A19" s="0">
        <v>2026</v>
      </c>
      <c r="B19" t="n" s="0">
        <v>649.0</v>
      </c>
      <c r="C19" t="n" s="0">
        <v>650.0</v>
      </c>
      <c r="D19" t="n" s="0">
        <v>662.0</v>
      </c>
    </row>
    <row r="20" spans="1:4" x14ac:dyDescent="0.25">
      <c r="A20" s="0">
        <v>2027</v>
      </c>
      <c r="B20" t="n" s="0">
        <v>675.0</v>
      </c>
      <c r="C20" t="n" s="0">
        <v>666.0</v>
      </c>
      <c r="D20" t="n" s="0">
        <v>686.0</v>
      </c>
    </row>
    <row r="21" spans="1:4" x14ac:dyDescent="0.25">
      <c r="A21" s="0">
        <v>2028</v>
      </c>
      <c r="B21" t="n" s="0">
        <v>684.0</v>
      </c>
      <c r="C21" t="n" s="0">
        <v>686.0</v>
      </c>
      <c r="D21" t="n" s="0">
        <v>706.0</v>
      </c>
    </row>
    <row r="22" spans="1:4" x14ac:dyDescent="0.25">
      <c r="A22" s="0">
        <v>2029</v>
      </c>
      <c r="B22" t="n" s="0">
        <v>696.0</v>
      </c>
      <c r="C22" t="n" s="0">
        <v>701.0</v>
      </c>
      <c r="D22" t="n" s="0">
        <v>723.0</v>
      </c>
    </row>
    <row r="23" spans="1:4" x14ac:dyDescent="0.25">
      <c r="A23" s="0">
        <v>2030</v>
      </c>
      <c r="B23" t="n" s="0">
        <v>718.0</v>
      </c>
      <c r="C23" t="n" s="0">
        <v>718.0</v>
      </c>
      <c r="D23" t="n" s="0">
        <v>736.0</v>
      </c>
    </row>
    <row r="24" spans="1:4" x14ac:dyDescent="0.25">
      <c r="A24" s="0">
        <v>2031</v>
      </c>
      <c r="B24" t="n" s="0">
        <v>734.0</v>
      </c>
      <c r="C24" t="n" s="0">
        <v>737.0</v>
      </c>
      <c r="D24" t="n" s="0">
        <v>749.0</v>
      </c>
    </row>
    <row r="25" spans="1:4" x14ac:dyDescent="0.25">
      <c r="A25" s="0">
        <v>2032</v>
      </c>
      <c r="B25" t="n" s="0">
        <v>746.0</v>
      </c>
      <c r="C25" t="n" s="0">
        <v>745.0</v>
      </c>
      <c r="D25" t="n" s="0">
        <v>766.0</v>
      </c>
    </row>
    <row r="26" spans="1:4" x14ac:dyDescent="0.25">
      <c r="A26" s="0">
        <v>2033</v>
      </c>
      <c r="B26" t="n" s="0">
        <v>763.0</v>
      </c>
      <c r="C26" t="n" s="0">
        <v>755.0</v>
      </c>
      <c r="D26" t="n" s="0">
        <v>778.0</v>
      </c>
    </row>
    <row r="27" spans="1:4" x14ac:dyDescent="0.25">
      <c r="A27" s="0">
        <v>2034</v>
      </c>
      <c r="B27" t="n" s="0">
        <v>779.0</v>
      </c>
      <c r="C27" t="n" s="0">
        <v>768.0</v>
      </c>
      <c r="D27" t="n" s="0">
        <v>786.0</v>
      </c>
    </row>
    <row r="28" spans="1:4" x14ac:dyDescent="0.25">
      <c r="A28" s="0">
        <v>2035</v>
      </c>
      <c r="B28" t="n" s="0">
        <v>789.0</v>
      </c>
      <c r="C28" t="n" s="0">
        <v>780.0</v>
      </c>
      <c r="D28" t="n" s="0">
        <v>790.0</v>
      </c>
    </row>
    <row r="29" spans="1:4" x14ac:dyDescent="0.25">
      <c r="A29" s="0">
        <v>2036</v>
      </c>
      <c r="B29" t="n" s="0">
        <v>795.0</v>
      </c>
      <c r="C29" t="n" s="0">
        <v>788.0</v>
      </c>
      <c r="D29" t="n" s="0">
        <v>803.0</v>
      </c>
    </row>
    <row r="30" spans="1:4" x14ac:dyDescent="0.25">
      <c r="A30" s="0">
        <v>2037</v>
      </c>
      <c r="B30" t="n" s="0">
        <v>802.0</v>
      </c>
      <c r="C30" t="n" s="0">
        <v>799.0</v>
      </c>
      <c r="D30" t="n" s="0">
        <v>810.0</v>
      </c>
    </row>
    <row r="31" spans="1:4" x14ac:dyDescent="0.25">
      <c r="A31" s="0">
        <v>2038</v>
      </c>
      <c r="B31" t="n" s="0">
        <v>810.0</v>
      </c>
      <c r="C31" t="n" s="0">
        <v>806.0</v>
      </c>
      <c r="D31" t="n" s="0">
        <v>813.0</v>
      </c>
    </row>
    <row r="32" spans="1:4" x14ac:dyDescent="0.25">
      <c r="A32" s="0">
        <v>2039</v>
      </c>
      <c r="B32" t="n" s="0">
        <v>817.0</v>
      </c>
      <c r="C32" t="n" s="0">
        <v>814.0</v>
      </c>
      <c r="D32" t="n" s="0">
        <v>816.0</v>
      </c>
    </row>
    <row r="33" spans="1:4" x14ac:dyDescent="0.25">
      <c r="A33" s="0">
        <v>2040</v>
      </c>
      <c r="B33" t="n" s="0">
        <v>825.0</v>
      </c>
      <c r="C33" t="n" s="0">
        <v>818.0</v>
      </c>
      <c r="D33" t="n" s="0">
        <v>821.0</v>
      </c>
    </row>
    <row r="34" spans="1:4" x14ac:dyDescent="0.25">
      <c r="A34" s="0">
        <v>2041</v>
      </c>
      <c r="B34" t="n" s="0">
        <v>837.0</v>
      </c>
      <c r="C34" t="n" s="0">
        <v>826.0</v>
      </c>
      <c r="D34" t="n" s="0">
        <v>827.0</v>
      </c>
    </row>
    <row r="35" spans="1:4" x14ac:dyDescent="0.25">
      <c r="A35" s="0">
        <v>2042</v>
      </c>
      <c r="B35" t="n" s="0">
        <v>841.0</v>
      </c>
      <c r="C35" t="n" s="0">
        <v>831.0</v>
      </c>
      <c r="D35" t="n" s="0">
        <v>831.0</v>
      </c>
    </row>
    <row r="36" spans="1:4" x14ac:dyDescent="0.25">
      <c r="A36" s="0">
        <v>2043</v>
      </c>
      <c r="B36" t="n" s="0">
        <v>844.0</v>
      </c>
      <c r="C36" t="n" s="0">
        <v>836.0</v>
      </c>
      <c r="D36" t="n" s="0">
        <v>835.0</v>
      </c>
    </row>
    <row r="37" spans="1:4" x14ac:dyDescent="0.25">
      <c r="A37" s="0">
        <v>2044</v>
      </c>
      <c r="B37" t="n" s="0">
        <v>848.0</v>
      </c>
      <c r="C37" t="n" s="0">
        <v>838.0</v>
      </c>
      <c r="D37" t="n" s="0">
        <v>841.0</v>
      </c>
    </row>
    <row r="38" spans="1:4" x14ac:dyDescent="0.25">
      <c r="A38" s="0">
        <v>2045</v>
      </c>
      <c r="B38" t="n" s="0">
        <v>849.0</v>
      </c>
      <c r="C38" t="n" s="0">
        <v>843.0</v>
      </c>
      <c r="D38" t="n" s="0">
        <v>844.0</v>
      </c>
    </row>
    <row r="39" spans="1:4" x14ac:dyDescent="0.25">
      <c r="A39" s="0">
        <v>2046</v>
      </c>
      <c r="B39" t="n" s="0">
        <v>851.0</v>
      </c>
      <c r="C39" t="n" s="0">
        <v>846.0</v>
      </c>
      <c r="D39" t="n" s="0">
        <v>846.0</v>
      </c>
    </row>
    <row r="40" spans="1:4" x14ac:dyDescent="0.25">
      <c r="A40" s="0">
        <v>2047</v>
      </c>
      <c r="B40" t="n" s="0">
        <v>854.0</v>
      </c>
      <c r="C40" t="n" s="0">
        <v>847.0</v>
      </c>
      <c r="D40" t="n" s="0">
        <v>849.0</v>
      </c>
    </row>
    <row r="41" spans="1:4" x14ac:dyDescent="0.25">
      <c r="A41" s="0">
        <v>2048</v>
      </c>
      <c r="B41" t="n" s="0">
        <v>856.0</v>
      </c>
      <c r="C41" t="n" s="0">
        <v>848.0</v>
      </c>
      <c r="D41" t="n" s="0">
        <v>851.0</v>
      </c>
    </row>
    <row r="42" spans="1:4" x14ac:dyDescent="0.25">
      <c r="A42" s="0">
        <v>2049</v>
      </c>
      <c r="B42" t="n" s="0">
        <v>862.0</v>
      </c>
      <c r="C42" t="n" s="0">
        <v>852.0</v>
      </c>
      <c r="D42" t="n" s="0">
        <v>854.0</v>
      </c>
    </row>
    <row r="43" spans="1:4" x14ac:dyDescent="0.25">
      <c r="A43" s="0">
        <v>2050</v>
      </c>
      <c r="B43" t="n" s="0">
        <v>863.0</v>
      </c>
      <c r="C43" t="n" s="0">
        <v>855.0</v>
      </c>
      <c r="D43" t="n" s="0">
        <v>855.0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D43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 s="0">
        <v>0</v>
      </c>
      <c r="B1" t="s" s="0">
        <v>22</v>
      </c>
      <c r="C1" t="s" s="0">
        <v>23</v>
      </c>
      <c r="D1" t="s" s="0">
        <v>24</v>
      </c>
    </row>
    <row r="2" spans="1:3" x14ac:dyDescent="0.25">
      <c r="A2" s="0">
        <v>2009</v>
      </c>
      <c r="B2" t="n" s="0">
        <v>20.0</v>
      </c>
      <c r="C2" t="n" s="0">
        <v>20.0</v>
      </c>
      <c r="D2" t="n" s="0">
        <v>20.0</v>
      </c>
    </row>
    <row r="3" spans="1:3" x14ac:dyDescent="0.25">
      <c r="A3" s="0">
        <v>2010</v>
      </c>
      <c r="B3" t="n" s="0">
        <v>21.0</v>
      </c>
      <c r="C3" t="n" s="0">
        <v>21.0</v>
      </c>
      <c r="D3" t="n" s="0">
        <v>21.0</v>
      </c>
    </row>
    <row r="4" spans="1:3" x14ac:dyDescent="0.25">
      <c r="A4" s="0">
        <v>2011</v>
      </c>
      <c r="B4" t="n" s="0">
        <v>23.0</v>
      </c>
      <c r="C4" t="n" s="0">
        <v>23.0</v>
      </c>
      <c r="D4" t="n" s="0">
        <v>23.0</v>
      </c>
    </row>
    <row r="5" spans="1:3" x14ac:dyDescent="0.25">
      <c r="A5" s="0">
        <v>2012</v>
      </c>
      <c r="B5" t="n" s="0">
        <v>43.0</v>
      </c>
      <c r="C5" t="n" s="0">
        <v>43.0</v>
      </c>
      <c r="D5" t="n" s="0">
        <v>43.0</v>
      </c>
    </row>
    <row r="6" spans="1:3" x14ac:dyDescent="0.25">
      <c r="A6" s="0">
        <v>2013</v>
      </c>
      <c r="B6" t="n" s="0">
        <v>63.0</v>
      </c>
      <c r="C6" t="n" s="0">
        <v>63.0</v>
      </c>
      <c r="D6" t="n" s="0">
        <v>63.0</v>
      </c>
    </row>
    <row r="7" spans="1:3" x14ac:dyDescent="0.25">
      <c r="A7" s="0">
        <v>2014</v>
      </c>
      <c r="B7" t="n" s="0">
        <v>90.0</v>
      </c>
      <c r="C7" t="n" s="0">
        <v>90.0</v>
      </c>
      <c r="D7" t="n" s="0">
        <v>90.0</v>
      </c>
    </row>
    <row r="8" spans="1:3" x14ac:dyDescent="0.25">
      <c r="A8" s="0">
        <v>2015</v>
      </c>
      <c r="B8" t="n" s="0">
        <v>144.0</v>
      </c>
      <c r="C8" t="n" s="0">
        <v>144.0</v>
      </c>
      <c r="D8" t="n" s="0">
        <v>144.0</v>
      </c>
    </row>
    <row r="9" spans="1:3" x14ac:dyDescent="0.25">
      <c r="A9" s="0">
        <v>2016</v>
      </c>
      <c r="B9" t="n" s="0">
        <v>215.0</v>
      </c>
      <c r="C9" t="n" s="0">
        <v>215.0</v>
      </c>
      <c r="D9" t="n" s="0">
        <v>215.0</v>
      </c>
    </row>
    <row r="10" spans="1:3" x14ac:dyDescent="0.25">
      <c r="A10" s="0">
        <v>2017</v>
      </c>
      <c r="B10" t="n" s="0">
        <v>326.0</v>
      </c>
      <c r="C10" t="n" s="0">
        <v>326.0</v>
      </c>
      <c r="D10" t="n" s="0">
        <v>326.0</v>
      </c>
    </row>
    <row r="11" spans="1:3" x14ac:dyDescent="0.25">
      <c r="A11" s="0">
        <v>2018</v>
      </c>
      <c r="B11" t="n" s="0">
        <v>514.0</v>
      </c>
      <c r="C11" t="n" s="0">
        <v>514.0</v>
      </c>
      <c r="D11" t="n" s="0">
        <v>514.0</v>
      </c>
    </row>
    <row r="12" spans="1:3" x14ac:dyDescent="0.25">
      <c r="A12" s="0">
        <v>2019</v>
      </c>
      <c r="B12" t="n" s="0">
        <v>713.0</v>
      </c>
      <c r="C12" t="n" s="0">
        <v>713.0</v>
      </c>
      <c r="D12" t="n" s="0">
        <v>713.0</v>
      </c>
    </row>
    <row r="13" spans="1:3" x14ac:dyDescent="0.25">
      <c r="A13" s="0">
        <v>2020</v>
      </c>
      <c r="B13" t="n" s="0">
        <v>882.0</v>
      </c>
      <c r="C13" t="n" s="0">
        <v>882.0</v>
      </c>
      <c r="D13" t="n" s="0">
        <v>882.0</v>
      </c>
    </row>
    <row r="14" spans="1:3" x14ac:dyDescent="0.25">
      <c r="A14" s="0">
        <v>2021</v>
      </c>
      <c r="B14" t="n" s="0">
        <v>1005.0</v>
      </c>
      <c r="C14" t="n" s="0">
        <v>1005.0</v>
      </c>
      <c r="D14" t="n" s="0">
        <v>1005.0</v>
      </c>
    </row>
    <row r="15" spans="1:3" x14ac:dyDescent="0.25">
      <c r="A15" s="0">
        <v>2022</v>
      </c>
      <c r="B15" t="n" s="0">
        <v>1182.0</v>
      </c>
      <c r="C15" t="n" s="0">
        <v>1182.0</v>
      </c>
      <c r="D15" t="n" s="0">
        <v>1182.0</v>
      </c>
    </row>
    <row r="16" spans="1:3" x14ac:dyDescent="0.25">
      <c r="A16" s="0">
        <v>2023</v>
      </c>
      <c r="B16" t="n" s="0">
        <v>1327.0</v>
      </c>
      <c r="C16" t="n" s="0">
        <v>1327.0</v>
      </c>
      <c r="D16" t="n" s="0">
        <v>1327.0</v>
      </c>
    </row>
    <row r="17" spans="1:3" x14ac:dyDescent="0.25">
      <c r="A17" s="0">
        <v>2024</v>
      </c>
      <c r="B17" t="n" s="0">
        <v>1429.0</v>
      </c>
      <c r="C17" t="n" s="0">
        <v>1421.0</v>
      </c>
      <c r="D17" t="n" s="0">
        <v>1433.0</v>
      </c>
    </row>
    <row r="18" spans="1:3" x14ac:dyDescent="0.25">
      <c r="A18" s="0">
        <v>2025</v>
      </c>
      <c r="B18" t="n" s="0">
        <v>1545.0</v>
      </c>
      <c r="C18" t="n" s="0">
        <v>1540.0</v>
      </c>
      <c r="D18" t="n" s="0">
        <v>1555.0</v>
      </c>
    </row>
    <row r="19" spans="1:3" x14ac:dyDescent="0.25">
      <c r="A19" s="0">
        <v>2026</v>
      </c>
      <c r="B19" t="n" s="0">
        <v>1676.0</v>
      </c>
      <c r="C19" t="n" s="0">
        <v>1677.0</v>
      </c>
      <c r="D19" t="n" s="0">
        <v>1699.0</v>
      </c>
    </row>
    <row r="20" spans="1:3" x14ac:dyDescent="0.25">
      <c r="A20" s="0">
        <v>2027</v>
      </c>
      <c r="B20" t="n" s="0">
        <v>1817.0</v>
      </c>
      <c r="C20" t="n" s="0">
        <v>1811.0</v>
      </c>
      <c r="D20" t="n" s="0">
        <v>1845.0</v>
      </c>
    </row>
    <row r="21" spans="1:3" x14ac:dyDescent="0.25">
      <c r="A21" s="0">
        <v>2028</v>
      </c>
      <c r="B21" t="n" s="0">
        <v>1961.0</v>
      </c>
      <c r="C21" t="n" s="0">
        <v>1966.0</v>
      </c>
      <c r="D21" t="n" s="0">
        <v>1993.0</v>
      </c>
    </row>
    <row r="22" spans="1:3" x14ac:dyDescent="0.25">
      <c r="A22" s="0">
        <v>2029</v>
      </c>
      <c r="B22" t="n" s="0">
        <v>2106.0</v>
      </c>
      <c r="C22" t="n" s="0">
        <v>2111.0</v>
      </c>
      <c r="D22" t="n" s="0">
        <v>2157.0</v>
      </c>
    </row>
    <row r="23" spans="1:3" x14ac:dyDescent="0.25">
      <c r="A23" s="0">
        <v>2030</v>
      </c>
      <c r="B23" t="n" s="0">
        <v>2263.0</v>
      </c>
      <c r="C23" t="n" s="0">
        <v>2265.0</v>
      </c>
      <c r="D23" t="n" s="0">
        <v>2312.0</v>
      </c>
    </row>
    <row r="24" spans="1:3" x14ac:dyDescent="0.25">
      <c r="A24" s="0">
        <v>2031</v>
      </c>
      <c r="B24" t="n" s="0">
        <v>2411.0</v>
      </c>
      <c r="C24" t="n" s="0">
        <v>2419.0</v>
      </c>
      <c r="D24" t="n" s="0">
        <v>2467.0</v>
      </c>
    </row>
    <row r="25" spans="1:3" x14ac:dyDescent="0.25">
      <c r="A25" s="0">
        <v>2032</v>
      </c>
      <c r="B25" t="n" s="0">
        <v>2568.0</v>
      </c>
      <c r="C25" t="n" s="0">
        <v>2568.0</v>
      </c>
      <c r="D25" t="n" s="0">
        <v>2632.0</v>
      </c>
    </row>
    <row r="26" spans="1:3" x14ac:dyDescent="0.25">
      <c r="A26" s="0">
        <v>2033</v>
      </c>
      <c r="B26" t="n" s="0">
        <v>2718.0</v>
      </c>
      <c r="C26" t="n" s="0">
        <v>2721.0</v>
      </c>
      <c r="D26" t="n" s="0">
        <v>2787.0</v>
      </c>
    </row>
    <row r="27" spans="1:3" x14ac:dyDescent="0.25">
      <c r="A27" s="0">
        <v>2034</v>
      </c>
      <c r="B27" t="n" s="0">
        <v>2883.0</v>
      </c>
      <c r="C27" t="n" s="0">
        <v>2877.0</v>
      </c>
      <c r="D27" t="n" s="0">
        <v>2939.0</v>
      </c>
    </row>
    <row r="28" spans="1:3" x14ac:dyDescent="0.25">
      <c r="A28" s="0">
        <v>2035</v>
      </c>
      <c r="B28" t="n" s="0">
        <v>3038.0</v>
      </c>
      <c r="C28" t="n" s="0">
        <v>3029.0</v>
      </c>
      <c r="D28" t="n" s="0">
        <v>3092.0</v>
      </c>
    </row>
    <row r="29" spans="1:3" x14ac:dyDescent="0.25">
      <c r="A29" s="0">
        <v>2036</v>
      </c>
      <c r="B29" t="n" s="0">
        <v>3188.0</v>
      </c>
      <c r="C29" t="n" s="0">
        <v>3201.0</v>
      </c>
      <c r="D29" t="n" s="0">
        <v>3261.0</v>
      </c>
    </row>
    <row r="30" spans="1:3" x14ac:dyDescent="0.25">
      <c r="A30" s="0">
        <v>2037</v>
      </c>
      <c r="B30" t="n" s="0">
        <v>3350.0</v>
      </c>
      <c r="C30" t="n" s="0">
        <v>3358.0</v>
      </c>
      <c r="D30" t="n" s="0">
        <v>3429.0</v>
      </c>
    </row>
    <row r="31" spans="1:3" x14ac:dyDescent="0.25">
      <c r="A31" s="0">
        <v>2038</v>
      </c>
      <c r="B31" t="n" s="0">
        <v>3507.0</v>
      </c>
      <c r="C31" t="n" s="0">
        <v>3517.0</v>
      </c>
      <c r="D31" t="n" s="0">
        <v>3599.0</v>
      </c>
    </row>
    <row r="32" spans="1:3" x14ac:dyDescent="0.25">
      <c r="A32" s="0">
        <v>2039</v>
      </c>
      <c r="B32" t="n" s="0">
        <v>3679.0</v>
      </c>
      <c r="C32" t="n" s="0">
        <v>3682.0</v>
      </c>
      <c r="D32" t="n" s="0">
        <v>3775.0</v>
      </c>
    </row>
    <row r="33" spans="1:3" x14ac:dyDescent="0.25">
      <c r="A33" s="0">
        <v>2040</v>
      </c>
      <c r="B33" t="n" s="0">
        <v>3851.0</v>
      </c>
      <c r="C33" t="n" s="0">
        <v>3858.0</v>
      </c>
      <c r="D33" t="n" s="0">
        <v>3941.0</v>
      </c>
    </row>
    <row r="34" spans="1:3" x14ac:dyDescent="0.25">
      <c r="A34" s="0">
        <v>2041</v>
      </c>
      <c r="B34" t="n" s="0">
        <v>4020.0</v>
      </c>
      <c r="C34" t="n" s="0">
        <v>4030.0</v>
      </c>
      <c r="D34" t="n" s="0">
        <v>4114.0</v>
      </c>
    </row>
    <row r="35" spans="1:3" x14ac:dyDescent="0.25">
      <c r="A35" s="0">
        <v>2042</v>
      </c>
      <c r="B35" t="n" s="0">
        <v>4189.0</v>
      </c>
      <c r="C35" t="n" s="0">
        <v>4202.0</v>
      </c>
      <c r="D35" t="n" s="0">
        <v>4293.0</v>
      </c>
    </row>
    <row r="36" spans="1:3" x14ac:dyDescent="0.25">
      <c r="A36" s="0">
        <v>2043</v>
      </c>
      <c r="B36" t="n" s="0">
        <v>4366.0</v>
      </c>
      <c r="C36" t="n" s="0">
        <v>4382.0</v>
      </c>
      <c r="D36" t="n" s="0">
        <v>4467.0</v>
      </c>
    </row>
    <row r="37" spans="1:3" x14ac:dyDescent="0.25">
      <c r="A37" s="0">
        <v>2044</v>
      </c>
      <c r="B37" t="n" s="0">
        <v>4535.0</v>
      </c>
      <c r="C37" t="n" s="0">
        <v>4552.0</v>
      </c>
      <c r="D37" t="n" s="0">
        <v>4645.0</v>
      </c>
    </row>
    <row r="38" spans="1:3" x14ac:dyDescent="0.25">
      <c r="A38" s="0">
        <v>2045</v>
      </c>
      <c r="B38" t="n" s="0">
        <v>4712.0</v>
      </c>
      <c r="C38" t="n" s="0">
        <v>4716.0</v>
      </c>
      <c r="D38" t="n" s="0">
        <v>4813.0</v>
      </c>
    </row>
    <row r="39" spans="1:3" x14ac:dyDescent="0.25">
      <c r="A39" s="0">
        <v>2046</v>
      </c>
      <c r="B39" t="n" s="0">
        <v>4879.0</v>
      </c>
      <c r="C39" t="n" s="0">
        <v>4880.0</v>
      </c>
      <c r="D39" t="n" s="0">
        <v>4987.0</v>
      </c>
    </row>
    <row r="40" spans="1:3" x14ac:dyDescent="0.25">
      <c r="A40" s="0">
        <v>2047</v>
      </c>
      <c r="B40" t="n" s="0">
        <v>5050.0</v>
      </c>
      <c r="C40" t="n" s="0">
        <v>5043.0</v>
      </c>
      <c r="D40" t="n" s="0">
        <v>5142.0</v>
      </c>
    </row>
    <row r="41" spans="1:3" x14ac:dyDescent="0.25">
      <c r="A41" s="0">
        <v>2048</v>
      </c>
      <c r="B41" t="n" s="0">
        <v>5224.0</v>
      </c>
      <c r="C41" t="n" s="0">
        <v>5188.0</v>
      </c>
      <c r="D41" t="n" s="0">
        <v>5308.0</v>
      </c>
    </row>
    <row r="42" spans="1:3" x14ac:dyDescent="0.25">
      <c r="A42" s="0">
        <v>2049</v>
      </c>
      <c r="B42" t="n" s="0">
        <v>5382.0</v>
      </c>
      <c r="C42" t="n" s="0">
        <v>5361.0</v>
      </c>
      <c r="D42" t="n" s="0">
        <v>5462.0</v>
      </c>
    </row>
    <row r="43" spans="1:3" x14ac:dyDescent="0.25">
      <c r="A43" s="0">
        <v>2050</v>
      </c>
      <c r="B43" t="n" s="0">
        <v>5536.0</v>
      </c>
      <c r="C43" t="n" s="0">
        <v>5518.0</v>
      </c>
      <c r="D43" t="n" s="0">
        <v>5610.0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D43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25</v>
      </c>
      <c r="C1" t="s" s="0">
        <v>26</v>
      </c>
      <c r="D1" t="s" s="0">
        <v>27</v>
      </c>
    </row>
    <row r="2" spans="1:4" x14ac:dyDescent="0.25">
      <c r="A2" s="0">
        <v>2009</v>
      </c>
      <c r="B2" t="n" s="0">
        <v>17.0</v>
      </c>
      <c r="C2" t="n" s="0">
        <v>17.0</v>
      </c>
      <c r="D2" t="n" s="0">
        <v>17.0</v>
      </c>
    </row>
    <row r="3" spans="1:4" x14ac:dyDescent="0.25">
      <c r="A3" s="0">
        <v>2010</v>
      </c>
      <c r="B3" t="n" s="0">
        <v>22.0</v>
      </c>
      <c r="C3" t="n" s="0">
        <v>22.0</v>
      </c>
      <c r="D3" t="n" s="0">
        <v>22.0</v>
      </c>
    </row>
    <row r="4" spans="1:4" x14ac:dyDescent="0.25">
      <c r="A4" s="0">
        <v>2011</v>
      </c>
      <c r="B4" t="n" s="0">
        <v>32.0</v>
      </c>
      <c r="C4" t="n" s="0">
        <v>32.0</v>
      </c>
      <c r="D4" t="n" s="0">
        <v>32.0</v>
      </c>
    </row>
    <row r="5" spans="1:4" x14ac:dyDescent="0.25">
      <c r="A5" s="0">
        <v>2012</v>
      </c>
      <c r="B5" t="n" s="0">
        <v>55.0</v>
      </c>
      <c r="C5" t="n" s="0">
        <v>55.0</v>
      </c>
      <c r="D5" t="n" s="0">
        <v>55.0</v>
      </c>
    </row>
    <row r="6" spans="1:4" x14ac:dyDescent="0.25">
      <c r="A6" s="0">
        <v>2013</v>
      </c>
      <c r="B6" t="n" s="0">
        <v>108.0</v>
      </c>
      <c r="C6" t="n" s="0">
        <v>108.0</v>
      </c>
      <c r="D6" t="n" s="0">
        <v>108.0</v>
      </c>
    </row>
    <row r="7" spans="1:4" x14ac:dyDescent="0.25">
      <c r="A7" s="0">
        <v>2014</v>
      </c>
      <c r="B7" t="n" s="0">
        <v>155.0</v>
      </c>
      <c r="C7" t="n" s="0">
        <v>155.0</v>
      </c>
      <c r="D7" t="n" s="0">
        <v>155.0</v>
      </c>
    </row>
    <row r="8" spans="1:4" x14ac:dyDescent="0.25">
      <c r="A8" s="0">
        <v>2015</v>
      </c>
      <c r="B8" t="n" s="0">
        <v>206.0</v>
      </c>
      <c r="C8" t="n" s="0">
        <v>206.0</v>
      </c>
      <c r="D8" t="n" s="0">
        <v>206.0</v>
      </c>
    </row>
    <row r="9" spans="1:4" x14ac:dyDescent="0.25">
      <c r="A9" s="0">
        <v>2016</v>
      </c>
      <c r="B9" t="n" s="0">
        <v>258.0</v>
      </c>
      <c r="C9" t="n" s="0">
        <v>258.0</v>
      </c>
      <c r="D9" t="n" s="0">
        <v>258.0</v>
      </c>
    </row>
    <row r="10" spans="1:4" x14ac:dyDescent="0.25">
      <c r="A10" s="0">
        <v>2017</v>
      </c>
      <c r="B10" t="n" s="0">
        <v>310.0</v>
      </c>
      <c r="C10" t="n" s="0">
        <v>310.0</v>
      </c>
      <c r="D10" t="n" s="0">
        <v>310.0</v>
      </c>
    </row>
    <row r="11" spans="1:4" x14ac:dyDescent="0.25">
      <c r="A11" s="0">
        <v>2018</v>
      </c>
      <c r="B11" t="n" s="0">
        <v>382.0</v>
      </c>
      <c r="C11" t="n" s="0">
        <v>382.0</v>
      </c>
      <c r="D11" t="n" s="0">
        <v>382.0</v>
      </c>
    </row>
    <row r="12" spans="1:4" x14ac:dyDescent="0.25">
      <c r="A12" s="0">
        <v>2019</v>
      </c>
      <c r="B12" t="n" s="0">
        <v>448.0</v>
      </c>
      <c r="C12" t="n" s="0">
        <v>448.0</v>
      </c>
      <c r="D12" t="n" s="0">
        <v>448.0</v>
      </c>
    </row>
    <row r="13" spans="1:4" x14ac:dyDescent="0.25">
      <c r="A13" s="0">
        <v>2020</v>
      </c>
      <c r="B13" t="n" s="0">
        <v>501.0</v>
      </c>
      <c r="C13" t="n" s="0">
        <v>501.0</v>
      </c>
      <c r="D13" t="n" s="0">
        <v>501.0</v>
      </c>
    </row>
    <row r="14" spans="1:4" x14ac:dyDescent="0.25">
      <c r="A14" s="0">
        <v>2021</v>
      </c>
      <c r="B14" t="n" s="0">
        <v>541.0</v>
      </c>
      <c r="C14" t="n" s="0">
        <v>541.0</v>
      </c>
      <c r="D14" t="n" s="0">
        <v>541.0</v>
      </c>
    </row>
    <row r="15" spans="1:4" x14ac:dyDescent="0.25">
      <c r="A15" s="0">
        <v>2022</v>
      </c>
      <c r="B15" t="n" s="0">
        <v>564.0</v>
      </c>
      <c r="C15" t="n" s="0">
        <v>564.0</v>
      </c>
      <c r="D15" t="n" s="0">
        <v>564.0</v>
      </c>
    </row>
    <row r="16" spans="1:4" x14ac:dyDescent="0.25">
      <c r="A16" s="0">
        <v>2023</v>
      </c>
      <c r="B16" t="n" s="0">
        <v>575.0</v>
      </c>
      <c r="C16" t="n" s="0">
        <v>575.0</v>
      </c>
      <c r="D16" t="n" s="0">
        <v>575.0</v>
      </c>
    </row>
    <row r="17" spans="1:4" x14ac:dyDescent="0.25">
      <c r="A17" s="0">
        <v>2024</v>
      </c>
      <c r="B17" t="n" s="0">
        <v>575.0</v>
      </c>
      <c r="C17" t="n" s="0">
        <v>578.0</v>
      </c>
      <c r="D17" t="n" s="0">
        <v>575.0</v>
      </c>
    </row>
    <row r="18" spans="1:4" x14ac:dyDescent="0.25">
      <c r="A18" s="0">
        <v>2025</v>
      </c>
      <c r="B18" t="n" s="0">
        <v>606.0</v>
      </c>
      <c r="C18" t="n" s="0">
        <v>615.0</v>
      </c>
      <c r="D18" t="n" s="0">
        <v>602.0</v>
      </c>
    </row>
    <row r="19" spans="1:4" x14ac:dyDescent="0.25">
      <c r="A19" s="0">
        <v>2026</v>
      </c>
      <c r="B19" t="n" s="0">
        <v>639.0</v>
      </c>
      <c r="C19" t="n" s="0">
        <v>662.0</v>
      </c>
      <c r="D19" t="n" s="0">
        <v>641.0</v>
      </c>
    </row>
    <row r="20" spans="1:4" x14ac:dyDescent="0.25">
      <c r="A20" s="0">
        <v>2027</v>
      </c>
      <c r="B20" t="n" s="0">
        <v>676.0</v>
      </c>
      <c r="C20" t="n" s="0">
        <v>704.0</v>
      </c>
      <c r="D20" t="n" s="0">
        <v>677.0</v>
      </c>
    </row>
    <row r="21" spans="1:4" x14ac:dyDescent="0.25">
      <c r="A21" s="0">
        <v>2028</v>
      </c>
      <c r="B21" t="n" s="0">
        <v>711.0</v>
      </c>
      <c r="C21" t="n" s="0">
        <v>731.0</v>
      </c>
      <c r="D21" t="n" s="0">
        <v>702.0</v>
      </c>
    </row>
    <row r="22" spans="1:4" x14ac:dyDescent="0.25">
      <c r="A22" s="0">
        <v>2029</v>
      </c>
      <c r="B22" t="n" s="0">
        <v>732.0</v>
      </c>
      <c r="C22" t="n" s="0">
        <v>754.0</v>
      </c>
      <c r="D22" t="n" s="0">
        <v>730.0</v>
      </c>
    </row>
    <row r="23" spans="1:4" x14ac:dyDescent="0.25">
      <c r="A23" s="0">
        <v>2030</v>
      </c>
      <c r="B23" t="n" s="0">
        <v>747.0</v>
      </c>
      <c r="C23" t="n" s="0">
        <v>776.0</v>
      </c>
      <c r="D23" t="n" s="0">
        <v>747.0</v>
      </c>
    </row>
    <row r="24" spans="1:4" x14ac:dyDescent="0.25">
      <c r="A24" s="0">
        <v>2031</v>
      </c>
      <c r="B24" t="n" s="0">
        <v>767.0</v>
      </c>
      <c r="C24" t="n" s="0">
        <v>796.0</v>
      </c>
      <c r="D24" t="n" s="0">
        <v>776.0</v>
      </c>
    </row>
    <row r="25" spans="1:4" x14ac:dyDescent="0.25">
      <c r="A25" s="0">
        <v>2032</v>
      </c>
      <c r="B25" t="n" s="0">
        <v>786.0</v>
      </c>
      <c r="C25" t="n" s="0">
        <v>803.0</v>
      </c>
      <c r="D25" t="n" s="0">
        <v>793.0</v>
      </c>
    </row>
    <row r="26" spans="1:4" x14ac:dyDescent="0.25">
      <c r="A26" s="0">
        <v>2033</v>
      </c>
      <c r="B26" t="n" s="0">
        <v>800.0</v>
      </c>
      <c r="C26" t="n" s="0">
        <v>819.0</v>
      </c>
      <c r="D26" t="n" s="0">
        <v>805.0</v>
      </c>
    </row>
    <row r="27" spans="1:4" x14ac:dyDescent="0.25">
      <c r="A27" s="0">
        <v>2034</v>
      </c>
      <c r="B27" t="n" s="0">
        <v>812.0</v>
      </c>
      <c r="C27" t="n" s="0">
        <v>827.0</v>
      </c>
      <c r="D27" t="n" s="0">
        <v>813.0</v>
      </c>
    </row>
    <row r="28" spans="1:4" x14ac:dyDescent="0.25">
      <c r="A28" s="0">
        <v>2035</v>
      </c>
      <c r="B28" t="n" s="0">
        <v>818.0</v>
      </c>
      <c r="C28" t="n" s="0">
        <v>831.0</v>
      </c>
      <c r="D28" t="n" s="0">
        <v>818.0</v>
      </c>
    </row>
    <row r="29" spans="1:4" x14ac:dyDescent="0.25">
      <c r="A29" s="0">
        <v>2036</v>
      </c>
      <c r="B29" t="n" s="0">
        <v>827.0</v>
      </c>
      <c r="C29" t="n" s="0">
        <v>839.0</v>
      </c>
      <c r="D29" t="n" s="0">
        <v>823.0</v>
      </c>
    </row>
    <row r="30" spans="1:4" x14ac:dyDescent="0.25">
      <c r="A30" s="0">
        <v>2037</v>
      </c>
      <c r="B30" t="n" s="0">
        <v>830.0</v>
      </c>
      <c r="C30" t="n" s="0">
        <v>843.0</v>
      </c>
      <c r="D30" t="n" s="0">
        <v>826.0</v>
      </c>
    </row>
    <row r="31" spans="1:4" x14ac:dyDescent="0.25">
      <c r="A31" s="0">
        <v>2038</v>
      </c>
      <c r="B31" t="n" s="0">
        <v>833.0</v>
      </c>
      <c r="C31" t="n" s="0">
        <v>847.0</v>
      </c>
      <c r="D31" t="n" s="0">
        <v>833.0</v>
      </c>
    </row>
    <row r="32" spans="1:4" x14ac:dyDescent="0.25">
      <c r="A32" s="0">
        <v>2039</v>
      </c>
      <c r="B32" t="n" s="0">
        <v>839.0</v>
      </c>
      <c r="C32" t="n" s="0">
        <v>849.0</v>
      </c>
      <c r="D32" t="n" s="0">
        <v>838.0</v>
      </c>
    </row>
    <row r="33" spans="1:4" x14ac:dyDescent="0.25">
      <c r="A33" s="0">
        <v>2040</v>
      </c>
      <c r="B33" t="n" s="0">
        <v>844.0</v>
      </c>
      <c r="C33" t="n" s="0">
        <v>851.0</v>
      </c>
      <c r="D33" t="n" s="0">
        <v>840.0</v>
      </c>
    </row>
    <row r="34" spans="1:4" x14ac:dyDescent="0.25">
      <c r="A34" s="0">
        <v>2041</v>
      </c>
      <c r="B34" t="n" s="0">
        <v>848.0</v>
      </c>
      <c r="C34" t="n" s="0">
        <v>856.0</v>
      </c>
      <c r="D34" t="n" s="0">
        <v>845.0</v>
      </c>
    </row>
    <row r="35" spans="1:4" x14ac:dyDescent="0.25">
      <c r="A35" s="0">
        <v>2042</v>
      </c>
      <c r="B35" t="n" s="0">
        <v>848.0</v>
      </c>
      <c r="C35" t="n" s="0">
        <v>863.0</v>
      </c>
      <c r="D35" t="n" s="0">
        <v>848.0</v>
      </c>
    </row>
    <row r="36" spans="1:4" x14ac:dyDescent="0.25">
      <c r="A36" s="0">
        <v>2043</v>
      </c>
      <c r="B36" t="n" s="0">
        <v>849.0</v>
      </c>
      <c r="C36" t="n" s="0">
        <v>868.0</v>
      </c>
      <c r="D36" t="n" s="0">
        <v>856.0</v>
      </c>
    </row>
    <row r="37" spans="1:4" x14ac:dyDescent="0.25">
      <c r="A37" s="0">
        <v>2044</v>
      </c>
      <c r="B37" t="n" s="0">
        <v>853.0</v>
      </c>
      <c r="C37" t="n" s="0">
        <v>869.0</v>
      </c>
      <c r="D37" t="n" s="0">
        <v>859.0</v>
      </c>
    </row>
    <row r="38" spans="1:4" x14ac:dyDescent="0.25">
      <c r="A38" s="0">
        <v>2045</v>
      </c>
      <c r="B38" t="n" s="0">
        <v>857.0</v>
      </c>
      <c r="C38" t="n" s="0">
        <v>872.0</v>
      </c>
      <c r="D38" t="n" s="0">
        <v>862.0</v>
      </c>
    </row>
    <row r="39" spans="1:4" x14ac:dyDescent="0.25">
      <c r="A39" s="0">
        <v>2046</v>
      </c>
      <c r="B39" t="n" s="0">
        <v>862.0</v>
      </c>
      <c r="C39" t="n" s="0">
        <v>875.0</v>
      </c>
      <c r="D39" t="n" s="0">
        <v>867.0</v>
      </c>
    </row>
    <row r="40" spans="1:4" x14ac:dyDescent="0.25">
      <c r="A40" s="0">
        <v>2047</v>
      </c>
      <c r="B40" t="n" s="0">
        <v>863.0</v>
      </c>
      <c r="C40" t="n" s="0">
        <v>876.0</v>
      </c>
      <c r="D40" t="n" s="0">
        <v>872.0</v>
      </c>
    </row>
    <row r="41" spans="1:4" x14ac:dyDescent="0.25">
      <c r="A41" s="0">
        <v>2048</v>
      </c>
      <c r="B41" t="n" s="0">
        <v>869.0</v>
      </c>
      <c r="C41" t="n" s="0">
        <v>876.0</v>
      </c>
      <c r="D41" t="n" s="0">
        <v>874.0</v>
      </c>
    </row>
    <row r="42" spans="1:4" x14ac:dyDescent="0.25">
      <c r="A42" s="0">
        <v>2049</v>
      </c>
      <c r="B42" t="n" s="0">
        <v>873.0</v>
      </c>
      <c r="C42" t="n" s="0">
        <v>880.0</v>
      </c>
      <c r="D42" t="n" s="0">
        <v>875.0</v>
      </c>
    </row>
    <row r="43" spans="1:4" x14ac:dyDescent="0.25">
      <c r="A43" s="0">
        <v>2050</v>
      </c>
      <c r="B43" t="n" s="0">
        <v>874.0</v>
      </c>
      <c r="C43" t="n" s="0">
        <v>882.0</v>
      </c>
      <c r="D43" t="n" s="0">
        <v>876.0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D43"/>
  <sheetViews>
    <sheetView topLeftCell="A37" workbookViewId="0">
      <selection activeCell="E37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25</v>
      </c>
      <c r="C1" t="s" s="0">
        <v>26</v>
      </c>
      <c r="D1" t="s" s="0">
        <v>27</v>
      </c>
    </row>
    <row r="2" spans="1:4" x14ac:dyDescent="0.25">
      <c r="A2" s="0">
        <v>2009</v>
      </c>
      <c r="B2" t="n" s="0">
        <v>20.0</v>
      </c>
      <c r="C2" t="n" s="0">
        <v>20.0</v>
      </c>
      <c r="D2" t="n" s="0">
        <v>20.0</v>
      </c>
    </row>
    <row r="3" spans="1:4" x14ac:dyDescent="0.25">
      <c r="A3" s="0">
        <v>2010</v>
      </c>
      <c r="B3" t="n" s="0">
        <v>21.0</v>
      </c>
      <c r="C3" t="n" s="0">
        <v>21.0</v>
      </c>
      <c r="D3" t="n" s="0">
        <v>21.0</v>
      </c>
    </row>
    <row r="4" spans="1:4" x14ac:dyDescent="0.25">
      <c r="A4" s="0">
        <v>2011</v>
      </c>
      <c r="B4" t="n" s="0">
        <v>23.0</v>
      </c>
      <c r="C4" t="n" s="0">
        <v>23.0</v>
      </c>
      <c r="D4" t="n" s="0">
        <v>23.0</v>
      </c>
    </row>
    <row r="5" spans="1:4" x14ac:dyDescent="0.25">
      <c r="A5" s="0">
        <v>2012</v>
      </c>
      <c r="B5" t="n" s="0">
        <v>43.0</v>
      </c>
      <c r="C5" t="n" s="0">
        <v>43.0</v>
      </c>
      <c r="D5" t="n" s="0">
        <v>43.0</v>
      </c>
    </row>
    <row r="6" spans="1:4" x14ac:dyDescent="0.25">
      <c r="A6" s="0">
        <v>2013</v>
      </c>
      <c r="B6" t="n" s="0">
        <v>63.0</v>
      </c>
      <c r="C6" t="n" s="0">
        <v>63.0</v>
      </c>
      <c r="D6" t="n" s="0">
        <v>63.0</v>
      </c>
    </row>
    <row r="7" spans="1:4" x14ac:dyDescent="0.25">
      <c r="A7" s="0">
        <v>2014</v>
      </c>
      <c r="B7" t="n" s="0">
        <v>90.0</v>
      </c>
      <c r="C7" t="n" s="0">
        <v>90.0</v>
      </c>
      <c r="D7" t="n" s="0">
        <v>90.0</v>
      </c>
    </row>
    <row r="8" spans="1:4" x14ac:dyDescent="0.25">
      <c r="A8" s="0">
        <v>2015</v>
      </c>
      <c r="B8" t="n" s="0">
        <v>144.0</v>
      </c>
      <c r="C8" t="n" s="0">
        <v>144.0</v>
      </c>
      <c r="D8" t="n" s="0">
        <v>144.0</v>
      </c>
    </row>
    <row r="9" spans="1:4" x14ac:dyDescent="0.25">
      <c r="A9" s="0">
        <v>2016</v>
      </c>
      <c r="B9" t="n" s="0">
        <v>215.0</v>
      </c>
      <c r="C9" t="n" s="0">
        <v>215.0</v>
      </c>
      <c r="D9" t="n" s="0">
        <v>215.0</v>
      </c>
    </row>
    <row r="10" spans="1:4" x14ac:dyDescent="0.25">
      <c r="A10" s="0">
        <v>2017</v>
      </c>
      <c r="B10" t="n" s="0">
        <v>326.0</v>
      </c>
      <c r="C10" t="n" s="0">
        <v>326.0</v>
      </c>
      <c r="D10" t="n" s="0">
        <v>326.0</v>
      </c>
    </row>
    <row r="11" spans="1:4" x14ac:dyDescent="0.25">
      <c r="A11" s="0">
        <v>2018</v>
      </c>
      <c r="B11" t="n" s="0">
        <v>514.0</v>
      </c>
      <c r="C11" t="n" s="0">
        <v>514.0</v>
      </c>
      <c r="D11" t="n" s="0">
        <v>514.0</v>
      </c>
    </row>
    <row r="12" spans="1:4" x14ac:dyDescent="0.25">
      <c r="A12" s="0">
        <v>2019</v>
      </c>
      <c r="B12" t="n" s="0">
        <v>713.0</v>
      </c>
      <c r="C12" t="n" s="0">
        <v>713.0</v>
      </c>
      <c r="D12" t="n" s="0">
        <v>713.0</v>
      </c>
    </row>
    <row r="13" spans="1:4" x14ac:dyDescent="0.25">
      <c r="A13" s="0">
        <v>2020</v>
      </c>
      <c r="B13" t="n" s="0">
        <v>882.0</v>
      </c>
      <c r="C13" t="n" s="0">
        <v>882.0</v>
      </c>
      <c r="D13" t="n" s="0">
        <v>882.0</v>
      </c>
    </row>
    <row r="14" spans="1:4" x14ac:dyDescent="0.25">
      <c r="A14" s="0">
        <v>2021</v>
      </c>
      <c r="B14" t="n" s="0">
        <v>1005.0</v>
      </c>
      <c r="C14" t="n" s="0">
        <v>1005.0</v>
      </c>
      <c r="D14" t="n" s="0">
        <v>1005.0</v>
      </c>
    </row>
    <row r="15" spans="1:4" x14ac:dyDescent="0.25">
      <c r="A15" s="0">
        <v>2022</v>
      </c>
      <c r="B15" t="n" s="0">
        <v>1182.0</v>
      </c>
      <c r="C15" t="n" s="0">
        <v>1182.0</v>
      </c>
      <c r="D15" t="n" s="0">
        <v>1182.0</v>
      </c>
    </row>
    <row r="16" spans="1:4" x14ac:dyDescent="0.25">
      <c r="A16" s="0">
        <v>2023</v>
      </c>
      <c r="B16" t="n" s="0">
        <v>1327.0</v>
      </c>
      <c r="C16" t="n" s="0">
        <v>1327.0</v>
      </c>
      <c r="D16" t="n" s="0">
        <v>1327.0</v>
      </c>
    </row>
    <row r="17" spans="1:4" x14ac:dyDescent="0.25">
      <c r="A17" s="0">
        <v>2024</v>
      </c>
      <c r="B17" t="n" s="0">
        <v>1388.0</v>
      </c>
      <c r="C17" t="n" s="0">
        <v>1422.0</v>
      </c>
      <c r="D17" t="n" s="0">
        <v>1408.0</v>
      </c>
    </row>
    <row r="18" spans="1:4" x14ac:dyDescent="0.25">
      <c r="A18" s="0">
        <v>2025</v>
      </c>
      <c r="B18" t="n" s="0">
        <v>1487.0</v>
      </c>
      <c r="C18" t="n" s="0">
        <v>1577.0</v>
      </c>
      <c r="D18" t="n" s="0">
        <v>1523.0</v>
      </c>
    </row>
    <row r="19" spans="1:4" x14ac:dyDescent="0.25">
      <c r="A19" s="0">
        <v>2026</v>
      </c>
      <c r="B19" t="n" s="0">
        <v>1628.0</v>
      </c>
      <c r="C19" t="n" s="0">
        <v>1772.0</v>
      </c>
      <c r="D19" t="n" s="0">
        <v>1676.0</v>
      </c>
    </row>
    <row r="20" spans="1:4" x14ac:dyDescent="0.25">
      <c r="A20" s="0">
        <v>2027</v>
      </c>
      <c r="B20" t="n" s="0">
        <v>1782.0</v>
      </c>
      <c r="C20" t="n" s="0">
        <v>1977.0</v>
      </c>
      <c r="D20" t="n" s="0">
        <v>1848.0</v>
      </c>
    </row>
    <row r="21" spans="1:4" x14ac:dyDescent="0.25">
      <c r="A21" s="0">
        <v>2028</v>
      </c>
      <c r="B21" t="n" s="0">
        <v>1944.0</v>
      </c>
      <c r="C21" t="n" s="0">
        <v>2184.0</v>
      </c>
      <c r="D21" t="n" s="0">
        <v>2031.0</v>
      </c>
    </row>
    <row r="22" spans="1:4" x14ac:dyDescent="0.25">
      <c r="A22" s="0">
        <v>2029</v>
      </c>
      <c r="B22" t="n" s="0">
        <v>2117.0</v>
      </c>
      <c r="C22" t="n" s="0">
        <v>2401.0</v>
      </c>
      <c r="D22" t="n" s="0">
        <v>2217.0</v>
      </c>
    </row>
    <row r="23" spans="1:4" x14ac:dyDescent="0.25">
      <c r="A23" s="0">
        <v>2030</v>
      </c>
      <c r="B23" t="n" s="0">
        <v>2290.0</v>
      </c>
      <c r="C23" t="n" s="0">
        <v>2612.0</v>
      </c>
      <c r="D23" t="n" s="0">
        <v>2408.0</v>
      </c>
    </row>
    <row r="24" spans="1:4" x14ac:dyDescent="0.25">
      <c r="A24" s="0">
        <v>2031</v>
      </c>
      <c r="B24" t="n" s="0">
        <v>2463.0</v>
      </c>
      <c r="C24" t="n" s="0">
        <v>2834.0</v>
      </c>
      <c r="D24" t="n" s="0">
        <v>2602.0</v>
      </c>
    </row>
    <row r="25" spans="1:4" x14ac:dyDescent="0.25">
      <c r="A25" s="0">
        <v>2032</v>
      </c>
      <c r="B25" t="n" s="0">
        <v>2660.0</v>
      </c>
      <c r="C25" t="n" s="0">
        <v>3061.0</v>
      </c>
      <c r="D25" t="n" s="0">
        <v>2809.0</v>
      </c>
    </row>
    <row r="26" spans="1:4" x14ac:dyDescent="0.25">
      <c r="A26" s="0">
        <v>2033</v>
      </c>
      <c r="B26" t="n" s="0">
        <v>2850.0</v>
      </c>
      <c r="C26" t="n" s="0">
        <v>3300.0</v>
      </c>
      <c r="D26" t="n" s="0">
        <v>3018.0</v>
      </c>
    </row>
    <row r="27" spans="1:4" x14ac:dyDescent="0.25">
      <c r="A27" s="0">
        <v>2034</v>
      </c>
      <c r="B27" t="n" s="0">
        <v>3052.0</v>
      </c>
      <c r="C27" t="n" s="0">
        <v>3531.0</v>
      </c>
      <c r="D27" t="n" s="0">
        <v>3236.0</v>
      </c>
    </row>
    <row r="28" spans="1:4" x14ac:dyDescent="0.25">
      <c r="A28" s="0">
        <v>2035</v>
      </c>
      <c r="B28" t="n" s="0">
        <v>3244.0</v>
      </c>
      <c r="C28" t="n" s="0">
        <v>3768.0</v>
      </c>
      <c r="D28" t="n" s="0">
        <v>3454.0</v>
      </c>
    </row>
    <row r="29" spans="1:4" x14ac:dyDescent="0.25">
      <c r="A29" s="0">
        <v>2036</v>
      </c>
      <c r="B29" t="n" s="0">
        <v>3443.0</v>
      </c>
      <c r="C29" t="n" s="0">
        <v>3998.0</v>
      </c>
      <c r="D29" t="n" s="0">
        <v>3673.0</v>
      </c>
    </row>
    <row r="30" spans="1:4" x14ac:dyDescent="0.25">
      <c r="A30" s="0">
        <v>2037</v>
      </c>
      <c r="B30" t="n" s="0">
        <v>3644.0</v>
      </c>
      <c r="C30" t="n" s="0">
        <v>4249.0</v>
      </c>
      <c r="D30" t="n" s="0">
        <v>3888.0</v>
      </c>
    </row>
    <row r="31" spans="1:4" x14ac:dyDescent="0.25">
      <c r="A31" s="0">
        <v>2038</v>
      </c>
      <c r="B31" t="n" s="0">
        <v>3850.0</v>
      </c>
      <c r="C31" t="n" s="0">
        <v>4489.0</v>
      </c>
      <c r="D31" t="n" s="0">
        <v>4100.0</v>
      </c>
    </row>
    <row r="32" spans="1:4" x14ac:dyDescent="0.25">
      <c r="A32" s="0">
        <v>2039</v>
      </c>
      <c r="B32" t="n" s="0">
        <v>4043.0</v>
      </c>
      <c r="C32" t="n" s="0">
        <v>4729.0</v>
      </c>
      <c r="D32" t="n" s="0">
        <v>4318.0</v>
      </c>
    </row>
    <row r="33" spans="1:4" x14ac:dyDescent="0.25">
      <c r="A33" s="0">
        <v>2040</v>
      </c>
      <c r="B33" t="n" s="0">
        <v>4237.0</v>
      </c>
      <c r="C33" t="n" s="0">
        <v>4959.0</v>
      </c>
      <c r="D33" t="n" s="0">
        <v>4531.0</v>
      </c>
    </row>
    <row r="34" spans="1:4" x14ac:dyDescent="0.25">
      <c r="A34" s="0">
        <v>2041</v>
      </c>
      <c r="B34" t="n" s="0">
        <v>4432.0</v>
      </c>
      <c r="C34" t="n" s="0">
        <v>5185.0</v>
      </c>
      <c r="D34" t="n" s="0">
        <v>4748.0</v>
      </c>
    </row>
    <row r="35" spans="1:4" x14ac:dyDescent="0.25">
      <c r="A35" s="0">
        <v>2042</v>
      </c>
      <c r="B35" t="n" s="0">
        <v>4621.0</v>
      </c>
      <c r="C35" t="n" s="0">
        <v>5394.0</v>
      </c>
      <c r="D35" t="n" s="0">
        <v>4962.0</v>
      </c>
    </row>
    <row r="36" spans="1:4" x14ac:dyDescent="0.25">
      <c r="A36" s="0">
        <v>2043</v>
      </c>
      <c r="B36" t="n" s="0">
        <v>4809.0</v>
      </c>
      <c r="C36" t="n" s="0">
        <v>5596.0</v>
      </c>
      <c r="D36" t="n" s="0">
        <v>5170.0</v>
      </c>
    </row>
    <row r="37" spans="1:4" x14ac:dyDescent="0.25">
      <c r="A37" s="0">
        <v>2044</v>
      </c>
      <c r="B37" t="n" s="0">
        <v>4993.0</v>
      </c>
      <c r="C37" t="n" s="0">
        <v>5796.0</v>
      </c>
      <c r="D37" t="n" s="0">
        <v>5365.0</v>
      </c>
    </row>
    <row r="38" spans="1:4" x14ac:dyDescent="0.25">
      <c r="A38" s="0">
        <v>2045</v>
      </c>
      <c r="B38" t="n" s="0">
        <v>5171.0</v>
      </c>
      <c r="C38" t="n" s="0">
        <v>5989.0</v>
      </c>
      <c r="D38" t="n" s="0">
        <v>5562.0</v>
      </c>
    </row>
    <row r="39" spans="1:4" x14ac:dyDescent="0.25">
      <c r="A39" s="0">
        <v>2046</v>
      </c>
      <c r="B39" t="n" s="0">
        <v>5342.0</v>
      </c>
      <c r="C39" t="n" s="0">
        <v>6181.0</v>
      </c>
      <c r="D39" t="n" s="0">
        <v>5762.0</v>
      </c>
    </row>
    <row r="40" spans="1:4" x14ac:dyDescent="0.25">
      <c r="A40" s="0">
        <v>2047</v>
      </c>
      <c r="B40" t="n" s="0">
        <v>5506.0</v>
      </c>
      <c r="C40" t="n" s="0">
        <v>6352.0</v>
      </c>
      <c r="D40" t="n" s="0">
        <v>5940.0</v>
      </c>
    </row>
    <row r="41" spans="1:4" x14ac:dyDescent="0.25">
      <c r="A41" s="0">
        <v>2048</v>
      </c>
      <c r="B41" t="n" s="0">
        <v>5658.0</v>
      </c>
      <c r="C41" t="n" s="0">
        <v>6514.0</v>
      </c>
      <c r="D41" t="n" s="0">
        <v>6112.0</v>
      </c>
    </row>
    <row r="42" spans="1:4" x14ac:dyDescent="0.25">
      <c r="A42" s="0">
        <v>2049</v>
      </c>
      <c r="B42" t="n" s="0">
        <v>5799.0</v>
      </c>
      <c r="C42" t="n" s="0">
        <v>6681.0</v>
      </c>
      <c r="D42" t="n" s="0">
        <v>6279.0</v>
      </c>
    </row>
    <row r="43" spans="1:4" x14ac:dyDescent="0.25">
      <c r="A43" s="0">
        <v>2050</v>
      </c>
      <c r="B43" t="n" s="0">
        <v>5939.0</v>
      </c>
      <c r="C43" t="n" s="0">
        <v>6853.0</v>
      </c>
      <c r="D43" t="n" s="0">
        <v>6432.0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D43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28</v>
      </c>
      <c r="C1" t="s" s="0">
        <v>29</v>
      </c>
      <c r="D1" t="s" s="0">
        <v>30</v>
      </c>
    </row>
    <row r="2" spans="1:4" x14ac:dyDescent="0.25">
      <c r="A2" s="0">
        <v>2009</v>
      </c>
      <c r="B2" t="n" s="0">
        <v>17.0</v>
      </c>
      <c r="C2" t="n" s="0">
        <v>17.0</v>
      </c>
      <c r="D2" t="n" s="0">
        <v>17.0</v>
      </c>
    </row>
    <row r="3" spans="1:4" x14ac:dyDescent="0.25">
      <c r="A3" s="0">
        <v>2010</v>
      </c>
      <c r="B3" t="n" s="0">
        <v>22.0</v>
      </c>
      <c r="C3" t="n" s="0">
        <v>22.0</v>
      </c>
      <c r="D3" t="n" s="0">
        <v>22.0</v>
      </c>
    </row>
    <row r="4" spans="1:4" x14ac:dyDescent="0.25">
      <c r="A4" s="0">
        <v>2011</v>
      </c>
      <c r="B4" t="n" s="0">
        <v>32.0</v>
      </c>
      <c r="C4" t="n" s="0">
        <v>32.0</v>
      </c>
      <c r="D4" t="n" s="0">
        <v>32.0</v>
      </c>
    </row>
    <row r="5" spans="1:4" x14ac:dyDescent="0.25">
      <c r="A5" s="0">
        <v>2012</v>
      </c>
      <c r="B5" t="n" s="0">
        <v>55.0</v>
      </c>
      <c r="C5" t="n" s="0">
        <v>55.0</v>
      </c>
      <c r="D5" t="n" s="0">
        <v>55.0</v>
      </c>
    </row>
    <row r="6" spans="1:4" x14ac:dyDescent="0.25">
      <c r="A6" s="0">
        <v>2013</v>
      </c>
      <c r="B6" t="n" s="0">
        <v>108.0</v>
      </c>
      <c r="C6" t="n" s="0">
        <v>108.0</v>
      </c>
      <c r="D6" t="n" s="0">
        <v>108.0</v>
      </c>
    </row>
    <row r="7" spans="1:4" x14ac:dyDescent="0.25">
      <c r="A7" s="0">
        <v>2014</v>
      </c>
      <c r="B7" t="n" s="0">
        <v>155.0</v>
      </c>
      <c r="C7" t="n" s="0">
        <v>155.0</v>
      </c>
      <c r="D7" t="n" s="0">
        <v>155.0</v>
      </c>
    </row>
    <row r="8" spans="1:4" x14ac:dyDescent="0.25">
      <c r="A8" s="0">
        <v>2015</v>
      </c>
      <c r="B8" t="n" s="0">
        <v>206.0</v>
      </c>
      <c r="C8" t="n" s="0">
        <v>206.0</v>
      </c>
      <c r="D8" t="n" s="0">
        <v>206.0</v>
      </c>
    </row>
    <row r="9" spans="1:4" x14ac:dyDescent="0.25">
      <c r="A9" s="0">
        <v>2016</v>
      </c>
      <c r="B9" t="n" s="0">
        <v>258.0</v>
      </c>
      <c r="C9" t="n" s="0">
        <v>258.0</v>
      </c>
      <c r="D9" t="n" s="0">
        <v>258.0</v>
      </c>
    </row>
    <row r="10" spans="1:4" x14ac:dyDescent="0.25">
      <c r="A10" s="0">
        <v>2017</v>
      </c>
      <c r="B10" t="n" s="0">
        <v>310.0</v>
      </c>
      <c r="C10" t="n" s="0">
        <v>310.0</v>
      </c>
      <c r="D10" t="n" s="0">
        <v>310.0</v>
      </c>
    </row>
    <row r="11" spans="1:4" x14ac:dyDescent="0.25">
      <c r="A11" s="0">
        <v>2018</v>
      </c>
      <c r="B11" t="n" s="0">
        <v>382.0</v>
      </c>
      <c r="C11" t="n" s="0">
        <v>382.0</v>
      </c>
      <c r="D11" t="n" s="0">
        <v>382.0</v>
      </c>
    </row>
    <row r="12" spans="1:4" x14ac:dyDescent="0.25">
      <c r="A12" s="0">
        <v>2019</v>
      </c>
      <c r="B12" t="n" s="0">
        <v>448.0</v>
      </c>
      <c r="C12" t="n" s="0">
        <v>448.0</v>
      </c>
      <c r="D12" t="n" s="0">
        <v>448.0</v>
      </c>
    </row>
    <row r="13" spans="1:4" x14ac:dyDescent="0.25">
      <c r="A13" s="0">
        <v>2020</v>
      </c>
      <c r="B13" t="n" s="0">
        <v>501.0</v>
      </c>
      <c r="C13" t="n" s="0">
        <v>501.0</v>
      </c>
      <c r="D13" t="n" s="0">
        <v>501.0</v>
      </c>
    </row>
    <row r="14" spans="1:4" x14ac:dyDescent="0.25">
      <c r="A14" s="0">
        <v>2021</v>
      </c>
      <c r="B14" t="n" s="0">
        <v>541.0</v>
      </c>
      <c r="C14" t="n" s="0">
        <v>541.0</v>
      </c>
      <c r="D14" t="n" s="0">
        <v>541.0</v>
      </c>
    </row>
    <row r="15" spans="1:4" x14ac:dyDescent="0.25">
      <c r="A15" s="0">
        <v>2022</v>
      </c>
      <c r="B15" t="n" s="0">
        <v>564.0</v>
      </c>
      <c r="C15" t="n" s="0">
        <v>564.0</v>
      </c>
      <c r="D15" t="n" s="0">
        <v>564.0</v>
      </c>
    </row>
    <row r="16" spans="1:4" x14ac:dyDescent="0.25">
      <c r="A16" s="0">
        <v>2023</v>
      </c>
      <c r="B16" t="n" s="0">
        <v>575.0</v>
      </c>
      <c r="C16" t="n" s="0">
        <v>575.0</v>
      </c>
      <c r="D16" t="n" s="0">
        <v>575.0</v>
      </c>
    </row>
    <row r="17" spans="1:4" x14ac:dyDescent="0.25">
      <c r="A17" s="0">
        <v>2024</v>
      </c>
      <c r="B17" t="n" s="0">
        <v>575.0</v>
      </c>
      <c r="C17" t="n" s="0">
        <v>586.0</v>
      </c>
      <c r="D17" t="n" s="0">
        <v>597.0</v>
      </c>
    </row>
    <row r="18" spans="1:4" x14ac:dyDescent="0.25">
      <c r="A18" s="0">
        <v>2025</v>
      </c>
      <c r="B18" t="n" s="0">
        <v>579.0</v>
      </c>
      <c r="C18" t="n" s="0">
        <v>607.0</v>
      </c>
      <c r="D18" t="n" s="0">
        <v>620.0</v>
      </c>
    </row>
    <row r="19" spans="1:4" x14ac:dyDescent="0.25">
      <c r="A19" s="0">
        <v>2026</v>
      </c>
      <c r="B19" t="n" s="0">
        <v>595.0</v>
      </c>
      <c r="C19" t="n" s="0">
        <v>628.0</v>
      </c>
      <c r="D19" t="n" s="0">
        <v>644.0</v>
      </c>
    </row>
    <row r="20" spans="1:4" x14ac:dyDescent="0.25">
      <c r="A20" s="0">
        <v>2027</v>
      </c>
      <c r="B20" t="n" s="0">
        <v>611.0</v>
      </c>
      <c r="C20" t="n" s="0">
        <v>653.0</v>
      </c>
      <c r="D20" t="n" s="0">
        <v>670.0</v>
      </c>
    </row>
    <row r="21" spans="1:4" x14ac:dyDescent="0.25">
      <c r="A21" s="0">
        <v>2028</v>
      </c>
      <c r="B21" t="n" s="0">
        <v>637.0</v>
      </c>
      <c r="C21" t="n" s="0">
        <v>667.0</v>
      </c>
      <c r="D21" t="n" s="0">
        <v>693.0</v>
      </c>
    </row>
    <row r="22" spans="1:4" x14ac:dyDescent="0.25">
      <c r="A22" s="0">
        <v>2029</v>
      </c>
      <c r="B22" t="n" s="0">
        <v>653.0</v>
      </c>
      <c r="C22" t="n" s="0">
        <v>694.0</v>
      </c>
      <c r="D22" t="n" s="0">
        <v>706.0</v>
      </c>
    </row>
    <row r="23" spans="1:4" x14ac:dyDescent="0.25">
      <c r="A23" s="0">
        <v>2030</v>
      </c>
      <c r="B23" t="n" s="0">
        <v>690.0</v>
      </c>
      <c r="C23" t="n" s="0">
        <v>718.0</v>
      </c>
      <c r="D23" t="n" s="0">
        <v>715.0</v>
      </c>
    </row>
    <row r="24" spans="1:4" x14ac:dyDescent="0.25">
      <c r="A24" s="0">
        <v>2031</v>
      </c>
      <c r="B24" t="n" s="0">
        <v>707.0</v>
      </c>
      <c r="C24" t="n" s="0">
        <v>725.0</v>
      </c>
      <c r="D24" t="n" s="0">
        <v>729.0</v>
      </c>
    </row>
    <row r="25" spans="1:4" x14ac:dyDescent="0.25">
      <c r="A25" s="0">
        <v>2032</v>
      </c>
      <c r="B25" t="n" s="0">
        <v>722.0</v>
      </c>
      <c r="C25" t="n" s="0">
        <v>742.0</v>
      </c>
      <c r="D25" t="n" s="0">
        <v>747.0</v>
      </c>
    </row>
    <row r="26" spans="1:4" x14ac:dyDescent="0.25">
      <c r="A26" s="0">
        <v>2033</v>
      </c>
      <c r="B26" t="n" s="0">
        <v>732.0</v>
      </c>
      <c r="C26" t="n" s="0">
        <v>751.0</v>
      </c>
      <c r="D26" t="n" s="0">
        <v>757.0</v>
      </c>
    </row>
    <row r="27" spans="1:4" x14ac:dyDescent="0.25">
      <c r="A27" s="0">
        <v>2034</v>
      </c>
      <c r="B27" t="n" s="0">
        <v>744.0</v>
      </c>
      <c r="C27" t="n" s="0">
        <v>766.0</v>
      </c>
      <c r="D27" t="n" s="0">
        <v>766.0</v>
      </c>
    </row>
    <row r="28" spans="1:4" x14ac:dyDescent="0.25">
      <c r="A28" s="0">
        <v>2035</v>
      </c>
      <c r="B28" t="n" s="0">
        <v>756.0</v>
      </c>
      <c r="C28" t="n" s="0">
        <v>778.0</v>
      </c>
      <c r="D28" t="n" s="0">
        <v>774.0</v>
      </c>
    </row>
    <row r="29" spans="1:4" x14ac:dyDescent="0.25">
      <c r="A29" s="0">
        <v>2036</v>
      </c>
      <c r="B29" t="n" s="0">
        <v>765.0</v>
      </c>
      <c r="C29" t="n" s="0">
        <v>787.0</v>
      </c>
      <c r="D29" t="n" s="0">
        <v>782.0</v>
      </c>
    </row>
    <row r="30" spans="1:4" x14ac:dyDescent="0.25">
      <c r="A30" s="0">
        <v>2037</v>
      </c>
      <c r="B30" t="n" s="0">
        <v>773.0</v>
      </c>
      <c r="C30" t="n" s="0">
        <v>799.0</v>
      </c>
      <c r="D30" t="n" s="0">
        <v>792.0</v>
      </c>
    </row>
    <row r="31" spans="1:4" x14ac:dyDescent="0.25">
      <c r="A31" s="0">
        <v>2038</v>
      </c>
      <c r="B31" t="n" s="0">
        <v>777.0</v>
      </c>
      <c r="C31" t="n" s="0">
        <v>808.0</v>
      </c>
      <c r="D31" t="n" s="0">
        <v>800.0</v>
      </c>
    </row>
    <row r="32" spans="1:4" x14ac:dyDescent="0.25">
      <c r="A32" s="0">
        <v>2039</v>
      </c>
      <c r="B32" t="n" s="0">
        <v>784.0</v>
      </c>
      <c r="C32" t="n" s="0">
        <v>816.0</v>
      </c>
      <c r="D32" t="n" s="0">
        <v>807.0</v>
      </c>
    </row>
    <row r="33" spans="1:4" x14ac:dyDescent="0.25">
      <c r="A33" s="0">
        <v>2040</v>
      </c>
      <c r="B33" t="n" s="0">
        <v>794.0</v>
      </c>
      <c r="C33" t="n" s="0">
        <v>825.0</v>
      </c>
      <c r="D33" t="n" s="0">
        <v>816.0</v>
      </c>
    </row>
    <row r="34" spans="1:4" x14ac:dyDescent="0.25">
      <c r="A34" s="0">
        <v>2041</v>
      </c>
      <c r="B34" t="n" s="0">
        <v>803.0</v>
      </c>
      <c r="C34" t="n" s="0">
        <v>829.0</v>
      </c>
      <c r="D34" t="n" s="0">
        <v>823.0</v>
      </c>
    </row>
    <row r="35" spans="1:4" x14ac:dyDescent="0.25">
      <c r="A35" s="0">
        <v>2042</v>
      </c>
      <c r="B35" t="n" s="0">
        <v>809.0</v>
      </c>
      <c r="C35" t="n" s="0">
        <v>833.0</v>
      </c>
      <c r="D35" t="n" s="0">
        <v>830.0</v>
      </c>
    </row>
    <row r="36" spans="1:4" x14ac:dyDescent="0.25">
      <c r="A36" s="0">
        <v>2043</v>
      </c>
      <c r="B36" t="n" s="0">
        <v>820.0</v>
      </c>
      <c r="C36" t="n" s="0">
        <v>840.0</v>
      </c>
      <c r="D36" t="n" s="0">
        <v>832.0</v>
      </c>
    </row>
    <row r="37" spans="1:4" x14ac:dyDescent="0.25">
      <c r="A37" s="0">
        <v>2044</v>
      </c>
      <c r="B37" t="n" s="0">
        <v>828.0</v>
      </c>
      <c r="C37" t="n" s="0">
        <v>843.0</v>
      </c>
      <c r="D37" t="n" s="0">
        <v>836.0</v>
      </c>
    </row>
    <row r="38" spans="1:4" x14ac:dyDescent="0.25">
      <c r="A38" s="0">
        <v>2045</v>
      </c>
      <c r="B38" t="n" s="0">
        <v>833.0</v>
      </c>
      <c r="C38" t="n" s="0">
        <v>846.0</v>
      </c>
      <c r="D38" t="n" s="0">
        <v>838.0</v>
      </c>
    </row>
    <row r="39" spans="1:4" x14ac:dyDescent="0.25">
      <c r="A39" s="0">
        <v>2046</v>
      </c>
      <c r="B39" t="n" s="0">
        <v>836.0</v>
      </c>
      <c r="C39" t="n" s="0">
        <v>846.0</v>
      </c>
      <c r="D39" t="n" s="0">
        <v>845.0</v>
      </c>
    </row>
    <row r="40" spans="1:4" x14ac:dyDescent="0.25">
      <c r="A40" s="0">
        <v>2047</v>
      </c>
      <c r="B40" t="n" s="0">
        <v>841.0</v>
      </c>
      <c r="C40" t="n" s="0">
        <v>849.0</v>
      </c>
      <c r="D40" t="n" s="0">
        <v>848.0</v>
      </c>
    </row>
    <row r="41" spans="1:4" x14ac:dyDescent="0.25">
      <c r="A41" s="0">
        <v>2048</v>
      </c>
      <c r="B41" t="n" s="0">
        <v>845.0</v>
      </c>
      <c r="C41" t="n" s="0">
        <v>853.0</v>
      </c>
      <c r="D41" t="n" s="0">
        <v>850.0</v>
      </c>
    </row>
    <row r="42" spans="1:4" x14ac:dyDescent="0.25">
      <c r="A42" s="0">
        <v>2049</v>
      </c>
      <c r="B42" t="n" s="0">
        <v>847.0</v>
      </c>
      <c r="C42" t="n" s="0">
        <v>855.0</v>
      </c>
      <c r="D42" t="n" s="0">
        <v>850.0</v>
      </c>
    </row>
    <row r="43" spans="1:4" x14ac:dyDescent="0.25">
      <c r="A43" s="0">
        <v>2050</v>
      </c>
      <c r="B43" t="n" s="0">
        <v>853.0</v>
      </c>
      <c r="C43" t="n" s="0">
        <v>857.0</v>
      </c>
      <c r="D43" t="n" s="0">
        <v>854.0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D43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28</v>
      </c>
      <c r="C1" t="s" s="0">
        <v>29</v>
      </c>
      <c r="D1" t="s" s="0">
        <v>30</v>
      </c>
    </row>
    <row r="2" spans="1:4" x14ac:dyDescent="0.25">
      <c r="A2" s="0">
        <v>2009</v>
      </c>
      <c r="B2" t="n" s="0">
        <v>20.0</v>
      </c>
      <c r="C2" t="n" s="0">
        <v>20.0</v>
      </c>
      <c r="D2" t="n" s="0">
        <v>20.0</v>
      </c>
    </row>
    <row r="3" spans="1:4" x14ac:dyDescent="0.25">
      <c r="A3" s="0">
        <v>2010</v>
      </c>
      <c r="B3" t="n" s="0">
        <v>21.0</v>
      </c>
      <c r="C3" t="n" s="0">
        <v>21.0</v>
      </c>
      <c r="D3" t="n" s="0">
        <v>21.0</v>
      </c>
    </row>
    <row r="4" spans="1:4" x14ac:dyDescent="0.25">
      <c r="A4" s="0">
        <v>2011</v>
      </c>
      <c r="B4" t="n" s="0">
        <v>23.0</v>
      </c>
      <c r="C4" t="n" s="0">
        <v>23.0</v>
      </c>
      <c r="D4" t="n" s="0">
        <v>23.0</v>
      </c>
    </row>
    <row r="5" spans="1:4" x14ac:dyDescent="0.25">
      <c r="A5" s="0">
        <v>2012</v>
      </c>
      <c r="B5" t="n" s="0">
        <v>43.0</v>
      </c>
      <c r="C5" t="n" s="0">
        <v>43.0</v>
      </c>
      <c r="D5" t="n" s="0">
        <v>43.0</v>
      </c>
    </row>
    <row r="6" spans="1:4" x14ac:dyDescent="0.25">
      <c r="A6" s="0">
        <v>2013</v>
      </c>
      <c r="B6" t="n" s="0">
        <v>63.0</v>
      </c>
      <c r="C6" t="n" s="0">
        <v>63.0</v>
      </c>
      <c r="D6" t="n" s="0">
        <v>63.0</v>
      </c>
    </row>
    <row r="7" spans="1:4" x14ac:dyDescent="0.25">
      <c r="A7" s="0">
        <v>2014</v>
      </c>
      <c r="B7" t="n" s="0">
        <v>90.0</v>
      </c>
      <c r="C7" t="n" s="0">
        <v>90.0</v>
      </c>
      <c r="D7" t="n" s="0">
        <v>90.0</v>
      </c>
    </row>
    <row r="8" spans="1:4" x14ac:dyDescent="0.25">
      <c r="A8" s="0">
        <v>2015</v>
      </c>
      <c r="B8" t="n" s="0">
        <v>144.0</v>
      </c>
      <c r="C8" t="n" s="0">
        <v>144.0</v>
      </c>
      <c r="D8" t="n" s="0">
        <v>144.0</v>
      </c>
    </row>
    <row r="9" spans="1:4" x14ac:dyDescent="0.25">
      <c r="A9" s="0">
        <v>2016</v>
      </c>
      <c r="B9" t="n" s="0">
        <v>215.0</v>
      </c>
      <c r="C9" t="n" s="0">
        <v>215.0</v>
      </c>
      <c r="D9" t="n" s="0">
        <v>215.0</v>
      </c>
    </row>
    <row r="10" spans="1:4" x14ac:dyDescent="0.25">
      <c r="A10" s="0">
        <v>2017</v>
      </c>
      <c r="B10" t="n" s="0">
        <v>326.0</v>
      </c>
      <c r="C10" t="n" s="0">
        <v>326.0</v>
      </c>
      <c r="D10" t="n" s="0">
        <v>326.0</v>
      </c>
    </row>
    <row r="11" spans="1:4" x14ac:dyDescent="0.25">
      <c r="A11" s="0">
        <v>2018</v>
      </c>
      <c r="B11" t="n" s="0">
        <v>514.0</v>
      </c>
      <c r="C11" t="n" s="0">
        <v>514.0</v>
      </c>
      <c r="D11" t="n" s="0">
        <v>514.0</v>
      </c>
    </row>
    <row r="12" spans="1:4" x14ac:dyDescent="0.25">
      <c r="A12" s="0">
        <v>2019</v>
      </c>
      <c r="B12" t="n" s="0">
        <v>713.0</v>
      </c>
      <c r="C12" t="n" s="0">
        <v>713.0</v>
      </c>
      <c r="D12" t="n" s="0">
        <v>713.0</v>
      </c>
    </row>
    <row r="13" spans="1:4" x14ac:dyDescent="0.25">
      <c r="A13" s="0">
        <v>2020</v>
      </c>
      <c r="B13" t="n" s="0">
        <v>882.0</v>
      </c>
      <c r="C13" t="n" s="0">
        <v>882.0</v>
      </c>
      <c r="D13" t="n" s="0">
        <v>882.0</v>
      </c>
    </row>
    <row r="14" spans="1:4" x14ac:dyDescent="0.25">
      <c r="A14" s="0">
        <v>2021</v>
      </c>
      <c r="B14" t="n" s="0">
        <v>1005.0</v>
      </c>
      <c r="C14" t="n" s="0">
        <v>1005.0</v>
      </c>
      <c r="D14" t="n" s="0">
        <v>1005.0</v>
      </c>
    </row>
    <row r="15" spans="1:4" x14ac:dyDescent="0.25">
      <c r="A15" s="0">
        <v>2022</v>
      </c>
      <c r="B15" t="n" s="0">
        <v>1182.0</v>
      </c>
      <c r="C15" t="n" s="0">
        <v>1182.0</v>
      </c>
      <c r="D15" t="n" s="0">
        <v>1182.0</v>
      </c>
    </row>
    <row r="16" spans="1:4" x14ac:dyDescent="0.25">
      <c r="A16" s="0">
        <v>2023</v>
      </c>
      <c r="B16" t="n" s="0">
        <v>1327.0</v>
      </c>
      <c r="C16" t="n" s="0">
        <v>1327.0</v>
      </c>
      <c r="D16" t="n" s="0">
        <v>1327.0</v>
      </c>
    </row>
    <row r="17" spans="1:4" x14ac:dyDescent="0.25">
      <c r="A17" s="0">
        <v>2024</v>
      </c>
      <c r="B17" t="n" s="0">
        <v>1414.0</v>
      </c>
      <c r="C17" t="n" s="0">
        <v>1413.0</v>
      </c>
      <c r="D17" t="n" s="0">
        <v>1431.0</v>
      </c>
    </row>
    <row r="18" spans="1:4" x14ac:dyDescent="0.25">
      <c r="A18" s="0">
        <v>2025</v>
      </c>
      <c r="B18" t="n" s="0">
        <v>1499.0</v>
      </c>
      <c r="C18" t="n" s="0">
        <v>1510.0</v>
      </c>
      <c r="D18" t="n" s="0">
        <v>1552.0</v>
      </c>
    </row>
    <row r="19" spans="1:4" x14ac:dyDescent="0.25">
      <c r="A19" s="0">
        <v>2026</v>
      </c>
      <c r="B19" t="n" s="0">
        <v>1597.0</v>
      </c>
      <c r="C19" t="n" s="0">
        <v>1617.0</v>
      </c>
      <c r="D19" t="n" s="0">
        <v>1690.0</v>
      </c>
    </row>
    <row r="20" spans="1:4" x14ac:dyDescent="0.25">
      <c r="A20" s="0">
        <v>2027</v>
      </c>
      <c r="B20" t="n" s="0">
        <v>1711.0</v>
      </c>
      <c r="C20" t="n" s="0">
        <v>1746.0</v>
      </c>
      <c r="D20" t="n" s="0">
        <v>1836.0</v>
      </c>
    </row>
    <row r="21" spans="1:4" x14ac:dyDescent="0.25">
      <c r="A21" s="0">
        <v>2028</v>
      </c>
      <c r="B21" t="n" s="0">
        <v>1829.0</v>
      </c>
      <c r="C21" t="n" s="0">
        <v>1871.0</v>
      </c>
      <c r="D21" t="n" s="0">
        <v>1992.0</v>
      </c>
    </row>
    <row r="22" spans="1:4" x14ac:dyDescent="0.25">
      <c r="A22" s="0">
        <v>2029</v>
      </c>
      <c r="B22" t="n" s="0">
        <v>1964.0</v>
      </c>
      <c r="C22" t="n" s="0">
        <v>2007.0</v>
      </c>
      <c r="D22" t="n" s="0">
        <v>2157.0</v>
      </c>
    </row>
    <row r="23" spans="1:4" x14ac:dyDescent="0.25">
      <c r="A23" s="0">
        <v>2030</v>
      </c>
      <c r="B23" t="n" s="0">
        <v>2101.0</v>
      </c>
      <c r="C23" t="n" s="0">
        <v>2141.0</v>
      </c>
      <c r="D23" t="n" s="0">
        <v>2326.0</v>
      </c>
    </row>
    <row r="24" spans="1:4" x14ac:dyDescent="0.25">
      <c r="A24" s="0">
        <v>2031</v>
      </c>
      <c r="B24" t="n" s="0">
        <v>2251.0</v>
      </c>
      <c r="C24" t="n" s="0">
        <v>2291.0</v>
      </c>
      <c r="D24" t="n" s="0">
        <v>2495.0</v>
      </c>
    </row>
    <row r="25" spans="1:4" x14ac:dyDescent="0.25">
      <c r="A25" s="0">
        <v>2032</v>
      </c>
      <c r="B25" t="n" s="0">
        <v>2402.0</v>
      </c>
      <c r="C25" t="n" s="0">
        <v>2434.0</v>
      </c>
      <c r="D25" t="n" s="0">
        <v>2663.0</v>
      </c>
    </row>
    <row r="26" spans="1:4" x14ac:dyDescent="0.25">
      <c r="A26" s="0">
        <v>2033</v>
      </c>
      <c r="B26" t="n" s="0">
        <v>2558.0</v>
      </c>
      <c r="C26" t="n" s="0">
        <v>2592.0</v>
      </c>
      <c r="D26" t="n" s="0">
        <v>2842.0</v>
      </c>
    </row>
    <row r="27" spans="1:4" x14ac:dyDescent="0.25">
      <c r="A27" s="0">
        <v>2034</v>
      </c>
      <c r="B27" t="n" s="0">
        <v>2722.0</v>
      </c>
      <c r="C27" t="n" s="0">
        <v>2732.0</v>
      </c>
      <c r="D27" t="n" s="0">
        <v>3013.0</v>
      </c>
    </row>
    <row r="28" spans="1:4" x14ac:dyDescent="0.25">
      <c r="A28" s="0">
        <v>2035</v>
      </c>
      <c r="B28" t="n" s="0">
        <v>2887.0</v>
      </c>
      <c r="C28" t="n" s="0">
        <v>2879.0</v>
      </c>
      <c r="D28" t="n" s="0">
        <v>3185.0</v>
      </c>
    </row>
    <row r="29" spans="1:4" x14ac:dyDescent="0.25">
      <c r="A29" s="0">
        <v>2036</v>
      </c>
      <c r="B29" t="n" s="0">
        <v>3052.0</v>
      </c>
      <c r="C29" t="n" s="0">
        <v>3027.0</v>
      </c>
      <c r="D29" t="n" s="0">
        <v>3369.0</v>
      </c>
    </row>
    <row r="30" spans="1:4" x14ac:dyDescent="0.25">
      <c r="A30" s="0">
        <v>2037</v>
      </c>
      <c r="B30" t="n" s="0">
        <v>3234.0</v>
      </c>
      <c r="C30" t="n" s="0">
        <v>3194.0</v>
      </c>
      <c r="D30" t="n" s="0">
        <v>3550.0</v>
      </c>
    </row>
    <row r="31" spans="1:4" x14ac:dyDescent="0.25">
      <c r="A31" s="0">
        <v>2038</v>
      </c>
      <c r="B31" t="n" s="0">
        <v>3432.0</v>
      </c>
      <c r="C31" t="n" s="0">
        <v>3365.0</v>
      </c>
      <c r="D31" t="n" s="0">
        <v>3765.0</v>
      </c>
    </row>
    <row r="32" spans="1:4" x14ac:dyDescent="0.25">
      <c r="A32" s="0">
        <v>2039</v>
      </c>
      <c r="B32" t="n" s="0">
        <v>3657.0</v>
      </c>
      <c r="C32" t="n" s="0">
        <v>3582.0</v>
      </c>
      <c r="D32" t="n" s="0">
        <v>3991.0</v>
      </c>
    </row>
    <row r="33" spans="1:4" x14ac:dyDescent="0.25">
      <c r="A33" s="0">
        <v>2040</v>
      </c>
      <c r="B33" t="n" s="0">
        <v>3913.0</v>
      </c>
      <c r="C33" t="n" s="0">
        <v>3839.0</v>
      </c>
      <c r="D33" t="n" s="0">
        <v>4270.0</v>
      </c>
    </row>
    <row r="34" spans="1:4" x14ac:dyDescent="0.25">
      <c r="A34" s="0">
        <v>2041</v>
      </c>
      <c r="B34" t="n" s="0">
        <v>4187.0</v>
      </c>
      <c r="C34" t="n" s="0">
        <v>4126.0</v>
      </c>
      <c r="D34" t="n" s="0">
        <v>4572.0</v>
      </c>
    </row>
    <row r="35" spans="1:4" x14ac:dyDescent="0.25">
      <c r="A35" s="0">
        <v>2042</v>
      </c>
      <c r="B35" t="n" s="0">
        <v>4479.0</v>
      </c>
      <c r="C35" t="n" s="0">
        <v>4454.0</v>
      </c>
      <c r="D35" t="n" s="0">
        <v>4907.0</v>
      </c>
    </row>
    <row r="36" spans="1:4" x14ac:dyDescent="0.25">
      <c r="A36" s="0">
        <v>2043</v>
      </c>
      <c r="B36" t="n" s="0">
        <v>4805.0</v>
      </c>
      <c r="C36" t="n" s="0">
        <v>4801.0</v>
      </c>
      <c r="D36" t="n" s="0">
        <v>5268.0</v>
      </c>
    </row>
    <row r="37" spans="1:4" x14ac:dyDescent="0.25">
      <c r="A37" s="0">
        <v>2044</v>
      </c>
      <c r="B37" t="n" s="0">
        <v>5162.0</v>
      </c>
      <c r="C37" t="n" s="0">
        <v>5159.0</v>
      </c>
      <c r="D37" t="n" s="0">
        <v>5659.0</v>
      </c>
    </row>
    <row r="38" spans="1:4" x14ac:dyDescent="0.25">
      <c r="A38" s="0">
        <v>2045</v>
      </c>
      <c r="B38" t="n" s="0">
        <v>5507.0</v>
      </c>
      <c r="C38" t="n" s="0">
        <v>5528.0</v>
      </c>
      <c r="D38" t="n" s="0">
        <v>6062.0</v>
      </c>
    </row>
    <row r="39" spans="1:4" x14ac:dyDescent="0.25">
      <c r="A39" s="0">
        <v>2046</v>
      </c>
      <c r="B39" t="n" s="0">
        <v>5853.0</v>
      </c>
      <c r="C39" t="n" s="0">
        <v>5904.0</v>
      </c>
      <c r="D39" t="n" s="0">
        <v>6461.0</v>
      </c>
    </row>
    <row r="40" spans="1:4" x14ac:dyDescent="0.25">
      <c r="A40" s="0">
        <v>2047</v>
      </c>
      <c r="B40" t="n" s="0">
        <v>6212.0</v>
      </c>
      <c r="C40" t="n" s="0">
        <v>6283.0</v>
      </c>
      <c r="D40" t="n" s="0">
        <v>6860.0</v>
      </c>
    </row>
    <row r="41" spans="1:4" x14ac:dyDescent="0.25">
      <c r="A41" s="0">
        <v>2048</v>
      </c>
      <c r="B41" t="n" s="0">
        <v>6565.0</v>
      </c>
      <c r="C41" t="n" s="0">
        <v>6658.0</v>
      </c>
      <c r="D41" t="n" s="0">
        <v>7258.0</v>
      </c>
    </row>
    <row r="42" spans="1:4" x14ac:dyDescent="0.25">
      <c r="A42" s="0">
        <v>2049</v>
      </c>
      <c r="B42" t="n" s="0">
        <v>6928.0</v>
      </c>
      <c r="C42" t="n" s="0">
        <v>7035.0</v>
      </c>
      <c r="D42" t="n" s="0">
        <v>7675.0</v>
      </c>
    </row>
    <row r="43" spans="1:4" x14ac:dyDescent="0.25">
      <c r="A43" s="0">
        <v>2050</v>
      </c>
      <c r="B43" t="n" s="0">
        <v>7298.0</v>
      </c>
      <c r="C43" t="n" s="0">
        <v>7438.0</v>
      </c>
      <c r="D43" t="n" s="0">
        <v>8073.0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D43"/>
  <sheetViews>
    <sheetView topLeftCell="A37" workbookViewId="0">
      <selection activeCell="E37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31</v>
      </c>
      <c r="C1" t="s" s="0">
        <v>32</v>
      </c>
      <c r="D1" t="s" s="0">
        <v>33</v>
      </c>
    </row>
    <row r="2" spans="1:4" x14ac:dyDescent="0.25">
      <c r="A2" s="0">
        <v>2009</v>
      </c>
      <c r="B2" t="n" s="0">
        <v>17.0</v>
      </c>
      <c r="C2" t="n" s="0">
        <v>17.0</v>
      </c>
      <c r="D2" t="n" s="0">
        <v>17.0</v>
      </c>
    </row>
    <row r="3" spans="1:4" x14ac:dyDescent="0.25">
      <c r="A3" s="0">
        <v>2010</v>
      </c>
      <c r="B3" t="n" s="0">
        <v>22.0</v>
      </c>
      <c r="C3" t="n" s="0">
        <v>22.0</v>
      </c>
      <c r="D3" t="n" s="0">
        <v>22.0</v>
      </c>
    </row>
    <row r="4" spans="1:4" x14ac:dyDescent="0.25">
      <c r="A4" s="0">
        <v>2011</v>
      </c>
      <c r="B4" t="n" s="0">
        <v>32.0</v>
      </c>
      <c r="C4" t="n" s="0">
        <v>32.0</v>
      </c>
      <c r="D4" t="n" s="0">
        <v>32.0</v>
      </c>
    </row>
    <row r="5" spans="1:4" x14ac:dyDescent="0.25">
      <c r="A5" s="0">
        <v>2012</v>
      </c>
      <c r="B5" t="n" s="0">
        <v>55.0</v>
      </c>
      <c r="C5" t="n" s="0">
        <v>55.0</v>
      </c>
      <c r="D5" t="n" s="0">
        <v>55.0</v>
      </c>
    </row>
    <row r="6" spans="1:4" x14ac:dyDescent="0.25">
      <c r="A6" s="0">
        <v>2013</v>
      </c>
      <c r="B6" t="n" s="0">
        <v>108.0</v>
      </c>
      <c r="C6" t="n" s="0">
        <v>108.0</v>
      </c>
      <c r="D6" t="n" s="0">
        <v>108.0</v>
      </c>
    </row>
    <row r="7" spans="1:4" x14ac:dyDescent="0.25">
      <c r="A7" s="0">
        <v>2014</v>
      </c>
      <c r="B7" t="n" s="0">
        <v>155.0</v>
      </c>
      <c r="C7" t="n" s="0">
        <v>155.0</v>
      </c>
      <c r="D7" t="n" s="0">
        <v>155.0</v>
      </c>
    </row>
    <row r="8" spans="1:4" x14ac:dyDescent="0.25">
      <c r="A8" s="0">
        <v>2015</v>
      </c>
      <c r="B8" t="n" s="0">
        <v>206.0</v>
      </c>
      <c r="C8" t="n" s="0">
        <v>206.0</v>
      </c>
      <c r="D8" t="n" s="0">
        <v>206.0</v>
      </c>
    </row>
    <row r="9" spans="1:4" x14ac:dyDescent="0.25">
      <c r="A9" s="0">
        <v>2016</v>
      </c>
      <c r="B9" t="n" s="0">
        <v>258.0</v>
      </c>
      <c r="C9" t="n" s="0">
        <v>258.0</v>
      </c>
      <c r="D9" t="n" s="0">
        <v>258.0</v>
      </c>
    </row>
    <row r="10" spans="1:4" x14ac:dyDescent="0.25">
      <c r="A10" s="0">
        <v>2017</v>
      </c>
      <c r="B10" t="n" s="0">
        <v>310.0</v>
      </c>
      <c r="C10" t="n" s="0">
        <v>310.0</v>
      </c>
      <c r="D10" t="n" s="0">
        <v>310.0</v>
      </c>
    </row>
    <row r="11" spans="1:4" x14ac:dyDescent="0.25">
      <c r="A11" s="0">
        <v>2018</v>
      </c>
      <c r="B11" t="n" s="0">
        <v>382.0</v>
      </c>
      <c r="C11" t="n" s="0">
        <v>382.0</v>
      </c>
      <c r="D11" t="n" s="0">
        <v>382.0</v>
      </c>
    </row>
    <row r="12" spans="1:4" x14ac:dyDescent="0.25">
      <c r="A12" s="0">
        <v>2019</v>
      </c>
      <c r="B12" t="n" s="0">
        <v>448.0</v>
      </c>
      <c r="C12" t="n" s="0">
        <v>448.0</v>
      </c>
      <c r="D12" t="n" s="0">
        <v>448.0</v>
      </c>
    </row>
    <row r="13" spans="1:4" x14ac:dyDescent="0.25">
      <c r="A13" s="0">
        <v>2020</v>
      </c>
      <c r="B13" t="n" s="0">
        <v>501.0</v>
      </c>
      <c r="C13" t="n" s="0">
        <v>501.0</v>
      </c>
      <c r="D13" t="n" s="0">
        <v>501.0</v>
      </c>
    </row>
    <row r="14" spans="1:4" x14ac:dyDescent="0.25">
      <c r="A14" s="0">
        <v>2021</v>
      </c>
      <c r="B14" t="n" s="0">
        <v>541.0</v>
      </c>
      <c r="C14" t="n" s="0">
        <v>541.0</v>
      </c>
      <c r="D14" t="n" s="0">
        <v>541.0</v>
      </c>
    </row>
    <row r="15" spans="1:4" x14ac:dyDescent="0.25">
      <c r="A15" s="0">
        <v>2022</v>
      </c>
      <c r="B15" t="n" s="0">
        <v>564.0</v>
      </c>
      <c r="C15" t="n" s="0">
        <v>564.0</v>
      </c>
      <c r="D15" t="n" s="0">
        <v>564.0</v>
      </c>
    </row>
    <row r="16" spans="1:4" x14ac:dyDescent="0.25">
      <c r="A16" s="0">
        <v>2023</v>
      </c>
      <c r="B16" t="n" s="0">
        <v>575.0</v>
      </c>
      <c r="C16" t="n" s="0">
        <v>575.0</v>
      </c>
      <c r="D16" t="n" s="0">
        <v>575.0</v>
      </c>
    </row>
    <row r="17" spans="1:4" x14ac:dyDescent="0.25">
      <c r="A17" s="0">
        <v>2024</v>
      </c>
      <c r="B17" t="n" s="0">
        <v>575.0</v>
      </c>
      <c r="C17" t="n" s="0">
        <v>575.0</v>
      </c>
      <c r="D17" t="n" s="0">
        <v>594.0</v>
      </c>
    </row>
    <row r="18" spans="1:4" x14ac:dyDescent="0.25">
      <c r="A18" s="0">
        <v>2025</v>
      </c>
      <c r="B18" t="n" s="0">
        <v>591.0</v>
      </c>
      <c r="C18" t="n" s="0">
        <v>590.0</v>
      </c>
      <c r="D18" t="n" s="0">
        <v>639.0</v>
      </c>
    </row>
    <row r="19" spans="1:4" x14ac:dyDescent="0.25">
      <c r="A19" s="0">
        <v>2026</v>
      </c>
      <c r="B19" t="n" s="0">
        <v>629.0</v>
      </c>
      <c r="C19" t="n" s="0">
        <v>628.0</v>
      </c>
      <c r="D19" t="n" s="0">
        <v>677.0</v>
      </c>
    </row>
    <row r="20" spans="1:4" x14ac:dyDescent="0.25">
      <c r="A20" s="0">
        <v>2027</v>
      </c>
      <c r="B20" t="n" s="0">
        <v>669.0</v>
      </c>
      <c r="C20" t="n" s="0">
        <v>668.0</v>
      </c>
      <c r="D20" t="n" s="0">
        <v>725.0</v>
      </c>
    </row>
    <row r="21" spans="1:4" x14ac:dyDescent="0.25">
      <c r="A21" s="0">
        <v>2028</v>
      </c>
      <c r="B21" t="n" s="0">
        <v>701.0</v>
      </c>
      <c r="C21" t="n" s="0">
        <v>711.0</v>
      </c>
      <c r="D21" t="n" s="0">
        <v>746.0</v>
      </c>
    </row>
    <row r="22" spans="1:4" x14ac:dyDescent="0.25">
      <c r="A22" s="0">
        <v>2029</v>
      </c>
      <c r="B22" t="n" s="0">
        <v>727.0</v>
      </c>
      <c r="C22" t="n" s="0">
        <v>736.0</v>
      </c>
      <c r="D22" t="n" s="0">
        <v>768.0</v>
      </c>
    </row>
    <row r="23" spans="1:4" x14ac:dyDescent="0.25">
      <c r="A23" s="0">
        <v>2030</v>
      </c>
      <c r="B23" t="n" s="0">
        <v>757.0</v>
      </c>
      <c r="C23" t="n" s="0">
        <v>755.0</v>
      </c>
      <c r="D23" t="n" s="0">
        <v>793.0</v>
      </c>
    </row>
    <row r="24" spans="1:4" x14ac:dyDescent="0.25">
      <c r="A24" s="0">
        <v>2031</v>
      </c>
      <c r="B24" t="n" s="0">
        <v>774.0</v>
      </c>
      <c r="C24" t="n" s="0">
        <v>776.0</v>
      </c>
      <c r="D24" t="n" s="0">
        <v>812.0</v>
      </c>
    </row>
    <row r="25" spans="1:4" x14ac:dyDescent="0.25">
      <c r="A25" s="0">
        <v>2032</v>
      </c>
      <c r="B25" t="n" s="0">
        <v>794.0</v>
      </c>
      <c r="C25" t="n" s="0">
        <v>796.0</v>
      </c>
      <c r="D25" t="n" s="0">
        <v>820.0</v>
      </c>
    </row>
    <row r="26" spans="1:4" x14ac:dyDescent="0.25">
      <c r="A26" s="0">
        <v>2033</v>
      </c>
      <c r="B26" t="n" s="0">
        <v>806.0</v>
      </c>
      <c r="C26" t="n" s="0">
        <v>800.0</v>
      </c>
      <c r="D26" t="n" s="0">
        <v>825.0</v>
      </c>
    </row>
    <row r="27" spans="1:4" x14ac:dyDescent="0.25">
      <c r="A27" s="0">
        <v>2034</v>
      </c>
      <c r="B27" t="n" s="0">
        <v>815.0</v>
      </c>
      <c r="C27" t="n" s="0">
        <v>812.0</v>
      </c>
      <c r="D27" t="n" s="0">
        <v>836.0</v>
      </c>
    </row>
    <row r="28" spans="1:4" x14ac:dyDescent="0.25">
      <c r="A28" s="0">
        <v>2035</v>
      </c>
      <c r="B28" t="n" s="0">
        <v>824.0</v>
      </c>
      <c r="C28" t="n" s="0">
        <v>821.0</v>
      </c>
      <c r="D28" t="n" s="0">
        <v>844.0</v>
      </c>
    </row>
    <row r="29" spans="1:4" x14ac:dyDescent="0.25">
      <c r="A29" s="0">
        <v>2036</v>
      </c>
      <c r="B29" t="n" s="0">
        <v>829.0</v>
      </c>
      <c r="C29" t="n" s="0">
        <v>834.0</v>
      </c>
      <c r="D29" t="n" s="0">
        <v>845.0</v>
      </c>
    </row>
    <row r="30" spans="1:4" x14ac:dyDescent="0.25">
      <c r="A30" s="0">
        <v>2037</v>
      </c>
      <c r="B30" t="n" s="0">
        <v>831.0</v>
      </c>
      <c r="C30" t="n" s="0">
        <v>839.0</v>
      </c>
      <c r="D30" t="n" s="0">
        <v>849.0</v>
      </c>
    </row>
    <row r="31" spans="1:4" x14ac:dyDescent="0.25">
      <c r="A31" s="0">
        <v>2038</v>
      </c>
      <c r="B31" t="n" s="0">
        <v>838.0</v>
      </c>
      <c r="C31" t="n" s="0">
        <v>846.0</v>
      </c>
      <c r="D31" t="n" s="0">
        <v>851.0</v>
      </c>
    </row>
    <row r="32" spans="1:4" x14ac:dyDescent="0.25">
      <c r="A32" s="0">
        <v>2039</v>
      </c>
      <c r="B32" t="n" s="0">
        <v>839.0</v>
      </c>
      <c r="C32" t="n" s="0">
        <v>850.0</v>
      </c>
      <c r="D32" t="n" s="0">
        <v>853.0</v>
      </c>
    </row>
    <row r="33" spans="1:4" x14ac:dyDescent="0.25">
      <c r="A33" s="0">
        <v>2040</v>
      </c>
      <c r="B33" t="n" s="0">
        <v>842.0</v>
      </c>
      <c r="C33" t="n" s="0">
        <v>855.0</v>
      </c>
      <c r="D33" t="n" s="0">
        <v>859.0</v>
      </c>
    </row>
    <row r="34" spans="1:4" x14ac:dyDescent="0.25">
      <c r="A34" s="0">
        <v>2041</v>
      </c>
      <c r="B34" t="n" s="0">
        <v>847.0</v>
      </c>
      <c r="C34" t="n" s="0">
        <v>857.0</v>
      </c>
      <c r="D34" t="n" s="0">
        <v>861.0</v>
      </c>
    </row>
    <row r="35" spans="1:4" x14ac:dyDescent="0.25">
      <c r="A35" s="0">
        <v>2042</v>
      </c>
      <c r="B35" t="n" s="0">
        <v>850.0</v>
      </c>
      <c r="C35" t="n" s="0">
        <v>864.0</v>
      </c>
      <c r="D35" t="n" s="0">
        <v>868.0</v>
      </c>
    </row>
    <row r="36" spans="1:4" x14ac:dyDescent="0.25">
      <c r="A36" s="0">
        <v>2043</v>
      </c>
      <c r="B36" t="n" s="0">
        <v>852.0</v>
      </c>
      <c r="C36" t="n" s="0">
        <v>869.0</v>
      </c>
      <c r="D36" t="n" s="0">
        <v>869.0</v>
      </c>
    </row>
    <row r="37" spans="1:4" x14ac:dyDescent="0.25">
      <c r="A37" s="0">
        <v>2044</v>
      </c>
      <c r="B37" t="n" s="0">
        <v>854.0</v>
      </c>
      <c r="C37" t="n" s="0">
        <v>870.0</v>
      </c>
      <c r="D37" t="n" s="0">
        <v>874.0</v>
      </c>
    </row>
    <row r="38" spans="1:4" x14ac:dyDescent="0.25">
      <c r="A38" s="0">
        <v>2045</v>
      </c>
      <c r="B38" t="n" s="0">
        <v>856.0</v>
      </c>
      <c r="C38" t="n" s="0">
        <v>872.0</v>
      </c>
      <c r="D38" t="n" s="0">
        <v>875.0</v>
      </c>
    </row>
    <row r="39" spans="1:4" x14ac:dyDescent="0.25">
      <c r="A39" s="0">
        <v>2046</v>
      </c>
      <c r="B39" t="n" s="0">
        <v>858.0</v>
      </c>
      <c r="C39" t="n" s="0">
        <v>875.0</v>
      </c>
      <c r="D39" t="n" s="0">
        <v>878.0</v>
      </c>
    </row>
    <row r="40" spans="1:4" x14ac:dyDescent="0.25">
      <c r="A40" s="0">
        <v>2047</v>
      </c>
      <c r="B40" t="n" s="0">
        <v>860.0</v>
      </c>
      <c r="C40" t="n" s="0">
        <v>876.0</v>
      </c>
      <c r="D40" t="n" s="0">
        <v>882.0</v>
      </c>
    </row>
    <row r="41" spans="1:4" x14ac:dyDescent="0.25">
      <c r="A41" s="0">
        <v>2048</v>
      </c>
      <c r="B41" t="n" s="0">
        <v>860.0</v>
      </c>
      <c r="C41" t="n" s="0">
        <v>879.0</v>
      </c>
      <c r="D41" t="n" s="0">
        <v>884.0</v>
      </c>
    </row>
    <row r="42" spans="1:4" x14ac:dyDescent="0.25">
      <c r="A42" s="0">
        <v>2049</v>
      </c>
      <c r="B42" t="n" s="0">
        <v>864.0</v>
      </c>
      <c r="C42" t="n" s="0">
        <v>880.0</v>
      </c>
      <c r="D42" t="n" s="0">
        <v>888.0</v>
      </c>
    </row>
    <row r="43" spans="1:4" x14ac:dyDescent="0.25">
      <c r="A43" s="0">
        <v>2050</v>
      </c>
      <c r="B43" t="n" s="0">
        <v>867.0</v>
      </c>
      <c r="C43" t="n" s="0">
        <v>882.0</v>
      </c>
      <c r="D43" t="n" s="0">
        <v>891.0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D43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 s="0">
        <v>0</v>
      </c>
      <c r="B1" t="s" s="0">
        <v>31</v>
      </c>
      <c r="C1" t="s" s="0">
        <v>32</v>
      </c>
      <c r="D1" t="s" s="0">
        <v>33</v>
      </c>
    </row>
    <row r="2" spans="1:4" x14ac:dyDescent="0.25">
      <c r="A2" s="0">
        <v>2009</v>
      </c>
      <c r="B2" t="n" s="0">
        <v>20.0</v>
      </c>
      <c r="C2" t="n" s="0">
        <v>20.0</v>
      </c>
      <c r="D2" t="n" s="0">
        <v>20.0</v>
      </c>
    </row>
    <row r="3" spans="1:4" x14ac:dyDescent="0.25">
      <c r="A3" s="0">
        <v>2010</v>
      </c>
      <c r="B3" t="n" s="0">
        <v>21.0</v>
      </c>
      <c r="C3" t="n" s="0">
        <v>21.0</v>
      </c>
      <c r="D3" t="n" s="0">
        <v>21.0</v>
      </c>
    </row>
    <row r="4" spans="1:4" x14ac:dyDescent="0.25">
      <c r="A4" s="0">
        <v>2011</v>
      </c>
      <c r="B4" t="n" s="0">
        <v>23.0</v>
      </c>
      <c r="C4" t="n" s="0">
        <v>23.0</v>
      </c>
      <c r="D4" t="n" s="0">
        <v>23.0</v>
      </c>
    </row>
    <row r="5" spans="1:4" x14ac:dyDescent="0.25">
      <c r="A5" s="0">
        <v>2012</v>
      </c>
      <c r="B5" t="n" s="0">
        <v>43.0</v>
      </c>
      <c r="C5" t="n" s="0">
        <v>43.0</v>
      </c>
      <c r="D5" t="n" s="0">
        <v>43.0</v>
      </c>
    </row>
    <row r="6" spans="1:4" x14ac:dyDescent="0.25">
      <c r="A6" s="0">
        <v>2013</v>
      </c>
      <c r="B6" t="n" s="0">
        <v>63.0</v>
      </c>
      <c r="C6" t="n" s="0">
        <v>63.0</v>
      </c>
      <c r="D6" t="n" s="0">
        <v>63.0</v>
      </c>
    </row>
    <row r="7" spans="1:4" x14ac:dyDescent="0.25">
      <c r="A7" s="0">
        <v>2014</v>
      </c>
      <c r="B7" t="n" s="0">
        <v>90.0</v>
      </c>
      <c r="C7" t="n" s="0">
        <v>90.0</v>
      </c>
      <c r="D7" t="n" s="0">
        <v>90.0</v>
      </c>
    </row>
    <row r="8" spans="1:4" x14ac:dyDescent="0.25">
      <c r="A8" s="0">
        <v>2015</v>
      </c>
      <c r="B8" t="n" s="0">
        <v>144.0</v>
      </c>
      <c r="C8" t="n" s="0">
        <v>144.0</v>
      </c>
      <c r="D8" t="n" s="0">
        <v>144.0</v>
      </c>
    </row>
    <row r="9" spans="1:4" x14ac:dyDescent="0.25">
      <c r="A9" s="0">
        <v>2016</v>
      </c>
      <c r="B9" t="n" s="0">
        <v>215.0</v>
      </c>
      <c r="C9" t="n" s="0">
        <v>215.0</v>
      </c>
      <c r="D9" t="n" s="0">
        <v>215.0</v>
      </c>
    </row>
    <row r="10" spans="1:4" x14ac:dyDescent="0.25">
      <c r="A10" s="0">
        <v>2017</v>
      </c>
      <c r="B10" t="n" s="0">
        <v>326.0</v>
      </c>
      <c r="C10" t="n" s="0">
        <v>326.0</v>
      </c>
      <c r="D10" t="n" s="0">
        <v>326.0</v>
      </c>
    </row>
    <row r="11" spans="1:4" x14ac:dyDescent="0.25">
      <c r="A11" s="0">
        <v>2018</v>
      </c>
      <c r="B11" t="n" s="0">
        <v>514.0</v>
      </c>
      <c r="C11" t="n" s="0">
        <v>514.0</v>
      </c>
      <c r="D11" t="n" s="0">
        <v>514.0</v>
      </c>
    </row>
    <row r="12" spans="1:4" x14ac:dyDescent="0.25">
      <c r="A12" s="0">
        <v>2019</v>
      </c>
      <c r="B12" t="n" s="0">
        <v>713.0</v>
      </c>
      <c r="C12" t="n" s="0">
        <v>713.0</v>
      </c>
      <c r="D12" t="n" s="0">
        <v>713.0</v>
      </c>
    </row>
    <row r="13" spans="1:4" x14ac:dyDescent="0.25">
      <c r="A13" s="0">
        <v>2020</v>
      </c>
      <c r="B13" t="n" s="0">
        <v>882.0</v>
      </c>
      <c r="C13" t="n" s="0">
        <v>882.0</v>
      </c>
      <c r="D13" t="n" s="0">
        <v>882.0</v>
      </c>
    </row>
    <row r="14" spans="1:4" x14ac:dyDescent="0.25">
      <c r="A14" s="0">
        <v>2021</v>
      </c>
      <c r="B14" t="n" s="0">
        <v>1005.0</v>
      </c>
      <c r="C14" t="n" s="0">
        <v>1005.0</v>
      </c>
      <c r="D14" t="n" s="0">
        <v>1005.0</v>
      </c>
    </row>
    <row r="15" spans="1:4" x14ac:dyDescent="0.25">
      <c r="A15" s="0">
        <v>2022</v>
      </c>
      <c r="B15" t="n" s="0">
        <v>1182.0</v>
      </c>
      <c r="C15" t="n" s="0">
        <v>1182.0</v>
      </c>
      <c r="D15" t="n" s="0">
        <v>1182.0</v>
      </c>
    </row>
    <row r="16" spans="1:4" x14ac:dyDescent="0.25">
      <c r="A16" s="0">
        <v>2023</v>
      </c>
      <c r="B16" t="n" s="0">
        <v>1327.0</v>
      </c>
      <c r="C16" t="n" s="0">
        <v>1327.0</v>
      </c>
      <c r="D16" t="n" s="0">
        <v>1327.0</v>
      </c>
    </row>
    <row r="17" spans="1:4" x14ac:dyDescent="0.25">
      <c r="A17" s="0">
        <v>2024</v>
      </c>
      <c r="B17" t="n" s="0">
        <v>1397.0</v>
      </c>
      <c r="C17" t="n" s="0">
        <v>1406.0</v>
      </c>
      <c r="D17" t="n" s="0">
        <v>1423.0</v>
      </c>
    </row>
    <row r="18" spans="1:4" x14ac:dyDescent="0.25">
      <c r="A18" s="0">
        <v>2025</v>
      </c>
      <c r="B18" t="n" s="0">
        <v>1502.0</v>
      </c>
      <c r="C18" t="n" s="0">
        <v>1519.0</v>
      </c>
      <c r="D18" t="n" s="0">
        <v>1600.0</v>
      </c>
    </row>
    <row r="19" spans="1:4" x14ac:dyDescent="0.25">
      <c r="A19" s="0">
        <v>2026</v>
      </c>
      <c r="B19" t="n" s="0">
        <v>1653.0</v>
      </c>
      <c r="C19" t="n" s="0">
        <v>1661.0</v>
      </c>
      <c r="D19" t="n" s="0">
        <v>1812.0</v>
      </c>
    </row>
    <row r="20" spans="1:4" x14ac:dyDescent="0.25">
      <c r="A20" s="0">
        <v>2027</v>
      </c>
      <c r="B20" t="n" s="0">
        <v>1821.0</v>
      </c>
      <c r="C20" t="n" s="0">
        <v>1834.0</v>
      </c>
      <c r="D20" t="n" s="0">
        <v>2047.0</v>
      </c>
    </row>
    <row r="21" spans="1:4" x14ac:dyDescent="0.25">
      <c r="A21" s="0">
        <v>2028</v>
      </c>
      <c r="B21" t="n" s="0">
        <v>1996.0</v>
      </c>
      <c r="C21" t="n" s="0">
        <v>2020.0</v>
      </c>
      <c r="D21" t="n" s="0">
        <v>2262.0</v>
      </c>
    </row>
    <row r="22" spans="1:4" x14ac:dyDescent="0.25">
      <c r="A22" s="0">
        <v>2029</v>
      </c>
      <c r="B22" t="n" s="0">
        <v>2172.0</v>
      </c>
      <c r="C22" t="n" s="0">
        <v>2208.0</v>
      </c>
      <c r="D22" t="n" s="0">
        <v>2499.0</v>
      </c>
    </row>
    <row r="23" spans="1:4" x14ac:dyDescent="0.25">
      <c r="A23" s="0">
        <v>2030</v>
      </c>
      <c r="B23" t="n" s="0">
        <v>2370.0</v>
      </c>
      <c r="C23" t="n" s="0">
        <v>2412.0</v>
      </c>
      <c r="D23" t="n" s="0">
        <v>2729.0</v>
      </c>
    </row>
    <row r="24" spans="1:4" x14ac:dyDescent="0.25">
      <c r="A24" s="0">
        <v>2031</v>
      </c>
      <c r="B24" t="n" s="0">
        <v>2565.0</v>
      </c>
      <c r="C24" t="n" s="0">
        <v>2614.0</v>
      </c>
      <c r="D24" t="n" s="0">
        <v>2973.0</v>
      </c>
    </row>
    <row r="25" spans="1:4" x14ac:dyDescent="0.25">
      <c r="A25" s="0">
        <v>2032</v>
      </c>
      <c r="B25" t="n" s="0">
        <v>2764.0</v>
      </c>
      <c r="C25" t="n" s="0">
        <v>2813.0</v>
      </c>
      <c r="D25" t="n" s="0">
        <v>3220.0</v>
      </c>
    </row>
    <row r="26" spans="1:4" x14ac:dyDescent="0.25">
      <c r="A26" s="0">
        <v>2033</v>
      </c>
      <c r="B26" t="n" s="0">
        <v>2982.0</v>
      </c>
      <c r="C26" t="n" s="0">
        <v>3033.0</v>
      </c>
      <c r="D26" t="n" s="0">
        <v>3464.0</v>
      </c>
    </row>
    <row r="27" spans="1:4" x14ac:dyDescent="0.25">
      <c r="A27" s="0">
        <v>2034</v>
      </c>
      <c r="B27" t="n" s="0">
        <v>3192.0</v>
      </c>
      <c r="C27" t="n" s="0">
        <v>3244.0</v>
      </c>
      <c r="D27" t="n" s="0">
        <v>3717.0</v>
      </c>
    </row>
    <row r="28" spans="1:4" x14ac:dyDescent="0.25">
      <c r="A28" s="0">
        <v>2035</v>
      </c>
      <c r="B28" t="n" s="0">
        <v>3414.0</v>
      </c>
      <c r="C28" t="n" s="0">
        <v>3460.0</v>
      </c>
      <c r="D28" t="n" s="0">
        <v>3977.0</v>
      </c>
    </row>
    <row r="29" spans="1:4" x14ac:dyDescent="0.25">
      <c r="A29" s="0">
        <v>2036</v>
      </c>
      <c r="B29" t="n" s="0">
        <v>3641.0</v>
      </c>
      <c r="C29" t="n" s="0">
        <v>3676.0</v>
      </c>
      <c r="D29" t="n" s="0">
        <v>4236.0</v>
      </c>
    </row>
    <row r="30" spans="1:4" x14ac:dyDescent="0.25">
      <c r="A30" s="0">
        <v>2037</v>
      </c>
      <c r="B30" t="n" s="0">
        <v>3862.0</v>
      </c>
      <c r="C30" t="n" s="0">
        <v>3904.0</v>
      </c>
      <c r="D30" t="n" s="0">
        <v>4492.0</v>
      </c>
    </row>
    <row r="31" spans="1:4" x14ac:dyDescent="0.25">
      <c r="A31" s="0">
        <v>2038</v>
      </c>
      <c r="B31" t="n" s="0">
        <v>4099.0</v>
      </c>
      <c r="C31" t="n" s="0">
        <v>4152.0</v>
      </c>
      <c r="D31" t="n" s="0">
        <v>4756.0</v>
      </c>
    </row>
    <row r="32" spans="1:4" x14ac:dyDescent="0.25">
      <c r="A32" s="0">
        <v>2039</v>
      </c>
      <c r="B32" t="n" s="0">
        <v>4359.0</v>
      </c>
      <c r="C32" t="n" s="0">
        <v>4417.0</v>
      </c>
      <c r="D32" t="n" s="0">
        <v>5035.0</v>
      </c>
    </row>
    <row r="33" spans="1:4" x14ac:dyDescent="0.25">
      <c r="A33" s="0">
        <v>2040</v>
      </c>
      <c r="B33" t="n" s="0">
        <v>4644.0</v>
      </c>
      <c r="C33" t="n" s="0">
        <v>4705.0</v>
      </c>
      <c r="D33" t="n" s="0">
        <v>5325.0</v>
      </c>
    </row>
    <row r="34" spans="1:4" x14ac:dyDescent="0.25">
      <c r="A34" s="0">
        <v>2041</v>
      </c>
      <c r="B34" t="n" s="0">
        <v>4959.0</v>
      </c>
      <c r="C34" t="n" s="0">
        <v>5023.0</v>
      </c>
      <c r="D34" t="n" s="0">
        <v>5633.0</v>
      </c>
    </row>
    <row r="35" spans="1:4" x14ac:dyDescent="0.25">
      <c r="A35" s="0">
        <v>2042</v>
      </c>
      <c r="B35" t="n" s="0">
        <v>5292.0</v>
      </c>
      <c r="C35" t="n" s="0">
        <v>5376.0</v>
      </c>
      <c r="D35" t="n" s="0">
        <v>5973.0</v>
      </c>
    </row>
    <row r="36" spans="1:4" x14ac:dyDescent="0.25">
      <c r="A36" s="0">
        <v>2043</v>
      </c>
      <c r="B36" t="n" s="0">
        <v>5655.0</v>
      </c>
      <c r="C36" t="n" s="0">
        <v>5734.0</v>
      </c>
      <c r="D36" t="n" s="0">
        <v>6317.0</v>
      </c>
    </row>
    <row r="37" spans="1:4" x14ac:dyDescent="0.25">
      <c r="A37" s="0">
        <v>2044</v>
      </c>
      <c r="B37" t="n" s="0">
        <v>6035.0</v>
      </c>
      <c r="C37" t="n" s="0">
        <v>6110.0</v>
      </c>
      <c r="D37" t="n" s="0">
        <v>6675.0</v>
      </c>
    </row>
    <row r="38" spans="1:4" x14ac:dyDescent="0.25">
      <c r="A38" s="0">
        <v>2045</v>
      </c>
      <c r="B38" t="n" s="0">
        <v>6413.0</v>
      </c>
      <c r="C38" t="n" s="0">
        <v>6478.0</v>
      </c>
      <c r="D38" t="n" s="0">
        <v>7032.0</v>
      </c>
    </row>
    <row r="39" spans="1:4" x14ac:dyDescent="0.25">
      <c r="A39" s="0">
        <v>2046</v>
      </c>
      <c r="B39" t="n" s="0">
        <v>6780.0</v>
      </c>
      <c r="C39" t="n" s="0">
        <v>6842.0</v>
      </c>
      <c r="D39" t="n" s="0">
        <v>7390.0</v>
      </c>
    </row>
    <row r="40" spans="1:4" x14ac:dyDescent="0.25">
      <c r="A40" s="0">
        <v>2047</v>
      </c>
      <c r="B40" t="n" s="0">
        <v>7157.0</v>
      </c>
      <c r="C40" t="n" s="0">
        <v>7201.0</v>
      </c>
      <c r="D40" t="n" s="0">
        <v>7754.0</v>
      </c>
    </row>
    <row r="41" spans="1:4" x14ac:dyDescent="0.25">
      <c r="A41" s="0">
        <v>2048</v>
      </c>
      <c r="B41" t="n" s="0">
        <v>7525.0</v>
      </c>
      <c r="C41" t="n" s="0">
        <v>7570.0</v>
      </c>
      <c r="D41" t="n" s="0">
        <v>8129.0</v>
      </c>
    </row>
    <row r="42" spans="1:4" x14ac:dyDescent="0.25">
      <c r="A42" s="0">
        <v>2049</v>
      </c>
      <c r="B42" t="n" s="0">
        <v>7916.0</v>
      </c>
      <c r="C42" t="n" s="0">
        <v>7947.0</v>
      </c>
      <c r="D42" t="n" s="0">
        <v>8514.0</v>
      </c>
    </row>
    <row r="43" spans="1:4" x14ac:dyDescent="0.25">
      <c r="A43" s="0">
        <v>2050</v>
      </c>
      <c r="B43" t="n" s="0">
        <v>8297.0</v>
      </c>
      <c r="C43" t="n" s="0">
        <v>8332.0</v>
      </c>
      <c r="D43" t="n" s="0">
        <v>8894.0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 Naud</cp:lastModifiedBy>
  <dcterms:modified xsi:type="dcterms:W3CDTF">2024-09-25T19:29:11Z</dcterms:modified>
</cp:coreProperties>
</file>