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\"/>
    </mc:Choice>
  </mc:AlternateContent>
  <xr:revisionPtr revIDLastSave="0" documentId="13_ncr:1_{09AFAEE2-3FF7-4862-82F1-A0BC17E239A7}" xr6:coauthVersionLast="47" xr6:coauthVersionMax="47" xr10:uidLastSave="{00000000-0000-0000-0000-000000000000}"/>
  <bookViews>
    <workbookView xWindow="-120" yWindow="-120" windowWidth="29040" windowHeight="17640" xr2:uid="{C9885265-92F8-4143-8AA0-FF6432230651}"/>
  </bookViews>
  <sheets>
    <sheet name="assumptions" sheetId="1" r:id="rId1"/>
    <sheet name="baseCase_ECs" sheetId="3" r:id="rId2"/>
    <sheet name="baseCase_projects" sheetId="2" r:id="rId3"/>
    <sheet name="highContagion_ECs" sheetId="4" r:id="rId4"/>
    <sheet name="highContagion_projects" sheetId="5" r:id="rId5"/>
    <sheet name="highProf_ECs" sheetId="6" r:id="rId6"/>
    <sheet name="highProf_projects" sheetId="7" r:id="rId7"/>
    <sheet name="combined_ECs" sheetId="8" r:id="rId8"/>
    <sheet name="combined_project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N4" i="1"/>
  <c r="O4" i="1"/>
  <c r="P4" i="1"/>
  <c r="M5" i="1"/>
  <c r="N5" i="1"/>
  <c r="O5" i="1"/>
  <c r="P5" i="1"/>
  <c r="M6" i="1"/>
  <c r="N6" i="1"/>
  <c r="O6" i="1"/>
  <c r="P6" i="1"/>
  <c r="U6" i="1" s="1"/>
  <c r="M7" i="1"/>
  <c r="N7" i="1"/>
  <c r="O7" i="1"/>
  <c r="P7" i="1"/>
  <c r="M8" i="1"/>
  <c r="N8" i="1"/>
  <c r="O8" i="1"/>
  <c r="P8" i="1"/>
  <c r="M9" i="1"/>
  <c r="N9" i="1"/>
  <c r="O9" i="1"/>
  <c r="P9" i="1"/>
  <c r="U9" i="1" s="1"/>
  <c r="M10" i="1"/>
  <c r="N10" i="1"/>
  <c r="O10" i="1"/>
  <c r="P10" i="1"/>
  <c r="M11" i="1"/>
  <c r="N11" i="1"/>
  <c r="O11" i="1"/>
  <c r="P11" i="1"/>
  <c r="M12" i="1"/>
  <c r="N12" i="1"/>
  <c r="O12" i="1"/>
  <c r="P12" i="1"/>
  <c r="U12" i="1" s="1"/>
  <c r="M13" i="1"/>
  <c r="N13" i="1"/>
  <c r="O13" i="1"/>
  <c r="P13" i="1"/>
  <c r="M14" i="1"/>
  <c r="N14" i="1"/>
  <c r="O14" i="1"/>
  <c r="P14" i="1"/>
  <c r="M15" i="1"/>
  <c r="N15" i="1"/>
  <c r="O15" i="1"/>
  <c r="P15" i="1"/>
  <c r="U15" i="1" s="1"/>
  <c r="M16" i="1"/>
  <c r="N16" i="1"/>
  <c r="O16" i="1"/>
  <c r="P16" i="1"/>
  <c r="M17" i="1"/>
  <c r="N17" i="1"/>
  <c r="O17" i="1"/>
  <c r="P17" i="1"/>
  <c r="M18" i="1"/>
  <c r="N18" i="1"/>
  <c r="O18" i="1"/>
  <c r="P18" i="1"/>
  <c r="U18" i="1" s="1"/>
  <c r="M19" i="1"/>
  <c r="N19" i="1"/>
  <c r="O19" i="1"/>
  <c r="P19" i="1"/>
  <c r="M20" i="1"/>
  <c r="N20" i="1"/>
  <c r="O20" i="1"/>
  <c r="P20" i="1"/>
  <c r="M21" i="1"/>
  <c r="N21" i="1"/>
  <c r="O21" i="1"/>
  <c r="P21" i="1"/>
  <c r="U21" i="1" s="1"/>
  <c r="M22" i="1"/>
  <c r="N22" i="1"/>
  <c r="O22" i="1"/>
  <c r="P22" i="1"/>
  <c r="M23" i="1"/>
  <c r="N23" i="1"/>
  <c r="O23" i="1"/>
  <c r="P23" i="1"/>
  <c r="M24" i="1"/>
  <c r="N24" i="1"/>
  <c r="O24" i="1"/>
  <c r="P24" i="1"/>
  <c r="U24" i="1" s="1"/>
  <c r="M25" i="1"/>
  <c r="N25" i="1"/>
  <c r="O25" i="1"/>
  <c r="P25" i="1"/>
  <c r="M26" i="1"/>
  <c r="N26" i="1"/>
  <c r="O26" i="1"/>
  <c r="P26" i="1"/>
  <c r="M27" i="1"/>
  <c r="N27" i="1"/>
  <c r="O27" i="1"/>
  <c r="P27" i="1"/>
  <c r="U27" i="1" s="1"/>
  <c r="M28" i="1"/>
  <c r="N28" i="1"/>
  <c r="O28" i="1"/>
  <c r="P28" i="1"/>
  <c r="M29" i="1"/>
  <c r="N29" i="1"/>
  <c r="O29" i="1"/>
  <c r="P29" i="1"/>
  <c r="M30" i="1"/>
  <c r="N30" i="1"/>
  <c r="O30" i="1"/>
  <c r="P30" i="1"/>
  <c r="U30" i="1" s="1"/>
  <c r="M31" i="1"/>
  <c r="N31" i="1"/>
  <c r="O31" i="1"/>
  <c r="P31" i="1"/>
  <c r="M32" i="1"/>
  <c r="N32" i="1"/>
  <c r="O32" i="1"/>
  <c r="P32" i="1"/>
  <c r="M33" i="1"/>
  <c r="N33" i="1"/>
  <c r="O33" i="1"/>
  <c r="P33" i="1"/>
  <c r="U33" i="1" s="1"/>
  <c r="M34" i="1"/>
  <c r="N34" i="1"/>
  <c r="O34" i="1"/>
  <c r="P34" i="1"/>
  <c r="M35" i="1"/>
  <c r="N35" i="1"/>
  <c r="O35" i="1"/>
  <c r="P35" i="1"/>
  <c r="M36" i="1"/>
  <c r="N36" i="1"/>
  <c r="O36" i="1"/>
  <c r="P36" i="1"/>
  <c r="U36" i="1" s="1"/>
  <c r="M37" i="1"/>
  <c r="N37" i="1"/>
  <c r="O37" i="1"/>
  <c r="P37" i="1"/>
  <c r="M38" i="1"/>
  <c r="N38" i="1"/>
  <c r="O38" i="1"/>
  <c r="P38" i="1"/>
  <c r="M39" i="1"/>
  <c r="N39" i="1"/>
  <c r="O39" i="1"/>
  <c r="P39" i="1"/>
  <c r="U39" i="1" s="1"/>
  <c r="M40" i="1"/>
  <c r="N40" i="1"/>
  <c r="O40" i="1"/>
  <c r="P40" i="1"/>
  <c r="M41" i="1"/>
  <c r="N41" i="1"/>
  <c r="O41" i="1"/>
  <c r="P41" i="1"/>
  <c r="M42" i="1"/>
  <c r="N42" i="1"/>
  <c r="O42" i="1"/>
  <c r="P42" i="1"/>
  <c r="U42" i="1" s="1"/>
  <c r="M43" i="1"/>
  <c r="N43" i="1"/>
  <c r="O43" i="1"/>
  <c r="P43" i="1"/>
  <c r="M44" i="1"/>
  <c r="N44" i="1"/>
  <c r="O44" i="1"/>
  <c r="P44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P3" i="1"/>
  <c r="O3" i="1"/>
  <c r="N3" i="1"/>
  <c r="M3" i="1"/>
  <c r="K3" i="1"/>
  <c r="J3" i="1"/>
  <c r="I3" i="1"/>
  <c r="H3" i="1"/>
  <c r="AG4" i="1"/>
  <c r="AL4" i="1" s="1"/>
  <c r="AH4" i="1"/>
  <c r="AM4" i="1" s="1"/>
  <c r="AI4" i="1"/>
  <c r="AN4" i="1" s="1"/>
  <c r="AJ4" i="1"/>
  <c r="AO4" i="1" s="1"/>
  <c r="AG5" i="1"/>
  <c r="AL5" i="1" s="1"/>
  <c r="AH5" i="1"/>
  <c r="AM5" i="1" s="1"/>
  <c r="AI5" i="1"/>
  <c r="AN5" i="1" s="1"/>
  <c r="AJ5" i="1"/>
  <c r="AO5" i="1" s="1"/>
  <c r="AG6" i="1"/>
  <c r="AL6" i="1" s="1"/>
  <c r="AH6" i="1"/>
  <c r="AM6" i="1" s="1"/>
  <c r="AI6" i="1"/>
  <c r="AN6" i="1" s="1"/>
  <c r="AJ6" i="1"/>
  <c r="AO6" i="1" s="1"/>
  <c r="AG7" i="1"/>
  <c r="AL7" i="1" s="1"/>
  <c r="AH7" i="1"/>
  <c r="AM7" i="1" s="1"/>
  <c r="AI7" i="1"/>
  <c r="AN7" i="1" s="1"/>
  <c r="AJ7" i="1"/>
  <c r="AO7" i="1" s="1"/>
  <c r="AG8" i="1"/>
  <c r="AL8" i="1" s="1"/>
  <c r="AH8" i="1"/>
  <c r="AM8" i="1" s="1"/>
  <c r="AI8" i="1"/>
  <c r="AN8" i="1" s="1"/>
  <c r="AJ8" i="1"/>
  <c r="AO8" i="1" s="1"/>
  <c r="AG9" i="1"/>
  <c r="AL9" i="1" s="1"/>
  <c r="AH9" i="1"/>
  <c r="AM9" i="1" s="1"/>
  <c r="AI9" i="1"/>
  <c r="AN9" i="1" s="1"/>
  <c r="AJ9" i="1"/>
  <c r="AO9" i="1" s="1"/>
  <c r="AG10" i="1"/>
  <c r="AL10" i="1" s="1"/>
  <c r="AH10" i="1"/>
  <c r="AM10" i="1" s="1"/>
  <c r="AI10" i="1"/>
  <c r="AN10" i="1" s="1"/>
  <c r="AJ10" i="1"/>
  <c r="AO10" i="1" s="1"/>
  <c r="AG11" i="1"/>
  <c r="AL11" i="1" s="1"/>
  <c r="AH11" i="1"/>
  <c r="AM11" i="1" s="1"/>
  <c r="AI11" i="1"/>
  <c r="AN11" i="1" s="1"/>
  <c r="AJ11" i="1"/>
  <c r="AO11" i="1" s="1"/>
  <c r="AG12" i="1"/>
  <c r="AL12" i="1" s="1"/>
  <c r="AH12" i="1"/>
  <c r="AM12" i="1" s="1"/>
  <c r="AI12" i="1"/>
  <c r="AN12" i="1" s="1"/>
  <c r="AJ12" i="1"/>
  <c r="AO12" i="1" s="1"/>
  <c r="AG13" i="1"/>
  <c r="AL13" i="1" s="1"/>
  <c r="AH13" i="1"/>
  <c r="AM13" i="1" s="1"/>
  <c r="AI13" i="1"/>
  <c r="AN13" i="1" s="1"/>
  <c r="AJ13" i="1"/>
  <c r="AO13" i="1" s="1"/>
  <c r="AG14" i="1"/>
  <c r="AL14" i="1" s="1"/>
  <c r="AH14" i="1"/>
  <c r="AM14" i="1" s="1"/>
  <c r="AI14" i="1"/>
  <c r="AN14" i="1" s="1"/>
  <c r="AJ14" i="1"/>
  <c r="AO14" i="1" s="1"/>
  <c r="AG15" i="1"/>
  <c r="AL15" i="1" s="1"/>
  <c r="AH15" i="1"/>
  <c r="AM15" i="1" s="1"/>
  <c r="AI15" i="1"/>
  <c r="AN15" i="1" s="1"/>
  <c r="AJ15" i="1"/>
  <c r="AO15" i="1" s="1"/>
  <c r="AG16" i="1"/>
  <c r="AL16" i="1" s="1"/>
  <c r="AH16" i="1"/>
  <c r="AM16" i="1" s="1"/>
  <c r="AI16" i="1"/>
  <c r="AN16" i="1" s="1"/>
  <c r="AJ16" i="1"/>
  <c r="AO16" i="1" s="1"/>
  <c r="AG17" i="1"/>
  <c r="AL17" i="1" s="1"/>
  <c r="AH17" i="1"/>
  <c r="AM17" i="1" s="1"/>
  <c r="AI17" i="1"/>
  <c r="AN17" i="1" s="1"/>
  <c r="AJ17" i="1"/>
  <c r="AO17" i="1" s="1"/>
  <c r="AG18" i="1"/>
  <c r="AL18" i="1" s="1"/>
  <c r="AH18" i="1"/>
  <c r="AM18" i="1" s="1"/>
  <c r="AI18" i="1"/>
  <c r="AN18" i="1" s="1"/>
  <c r="AJ18" i="1"/>
  <c r="AO18" i="1" s="1"/>
  <c r="AG19" i="1"/>
  <c r="AL19" i="1" s="1"/>
  <c r="AH19" i="1"/>
  <c r="AM19" i="1" s="1"/>
  <c r="AI19" i="1"/>
  <c r="AN19" i="1" s="1"/>
  <c r="AJ19" i="1"/>
  <c r="AO19" i="1" s="1"/>
  <c r="AG20" i="1"/>
  <c r="AL20" i="1" s="1"/>
  <c r="AH20" i="1"/>
  <c r="AM20" i="1" s="1"/>
  <c r="AI20" i="1"/>
  <c r="AN20" i="1" s="1"/>
  <c r="AJ20" i="1"/>
  <c r="AO20" i="1" s="1"/>
  <c r="AG21" i="1"/>
  <c r="AL21" i="1" s="1"/>
  <c r="AH21" i="1"/>
  <c r="AM21" i="1" s="1"/>
  <c r="AI21" i="1"/>
  <c r="AN21" i="1" s="1"/>
  <c r="AJ21" i="1"/>
  <c r="AO21" i="1" s="1"/>
  <c r="AG22" i="1"/>
  <c r="AL22" i="1" s="1"/>
  <c r="AH22" i="1"/>
  <c r="AM22" i="1" s="1"/>
  <c r="AI22" i="1"/>
  <c r="AN22" i="1" s="1"/>
  <c r="AJ22" i="1"/>
  <c r="AO22" i="1" s="1"/>
  <c r="AG23" i="1"/>
  <c r="AL23" i="1" s="1"/>
  <c r="AH23" i="1"/>
  <c r="AM23" i="1" s="1"/>
  <c r="AI23" i="1"/>
  <c r="AN23" i="1" s="1"/>
  <c r="AJ23" i="1"/>
  <c r="AO23" i="1" s="1"/>
  <c r="AG24" i="1"/>
  <c r="AL24" i="1" s="1"/>
  <c r="AH24" i="1"/>
  <c r="AM24" i="1" s="1"/>
  <c r="AI24" i="1"/>
  <c r="AN24" i="1" s="1"/>
  <c r="AJ24" i="1"/>
  <c r="AO24" i="1" s="1"/>
  <c r="AG25" i="1"/>
  <c r="AL25" i="1" s="1"/>
  <c r="AH25" i="1"/>
  <c r="AM25" i="1" s="1"/>
  <c r="AI25" i="1"/>
  <c r="AN25" i="1" s="1"/>
  <c r="AJ25" i="1"/>
  <c r="AO25" i="1" s="1"/>
  <c r="AG26" i="1"/>
  <c r="AL26" i="1" s="1"/>
  <c r="AH26" i="1"/>
  <c r="AM26" i="1" s="1"/>
  <c r="AI26" i="1"/>
  <c r="AN26" i="1" s="1"/>
  <c r="AJ26" i="1"/>
  <c r="AO26" i="1" s="1"/>
  <c r="AG27" i="1"/>
  <c r="AL27" i="1" s="1"/>
  <c r="AH27" i="1"/>
  <c r="AM27" i="1" s="1"/>
  <c r="AI27" i="1"/>
  <c r="AN27" i="1" s="1"/>
  <c r="AJ27" i="1"/>
  <c r="AO27" i="1" s="1"/>
  <c r="AG28" i="1"/>
  <c r="AL28" i="1" s="1"/>
  <c r="AH28" i="1"/>
  <c r="AM28" i="1" s="1"/>
  <c r="AI28" i="1"/>
  <c r="AN28" i="1" s="1"/>
  <c r="AJ28" i="1"/>
  <c r="AO28" i="1" s="1"/>
  <c r="AG29" i="1"/>
  <c r="AL29" i="1" s="1"/>
  <c r="AH29" i="1"/>
  <c r="AM29" i="1" s="1"/>
  <c r="AI29" i="1"/>
  <c r="AN29" i="1" s="1"/>
  <c r="AJ29" i="1"/>
  <c r="AO29" i="1" s="1"/>
  <c r="AG30" i="1"/>
  <c r="AL30" i="1" s="1"/>
  <c r="AH30" i="1"/>
  <c r="AM30" i="1" s="1"/>
  <c r="AI30" i="1"/>
  <c r="AN30" i="1" s="1"/>
  <c r="AJ30" i="1"/>
  <c r="AO30" i="1" s="1"/>
  <c r="AG31" i="1"/>
  <c r="AL31" i="1" s="1"/>
  <c r="AH31" i="1"/>
  <c r="AM31" i="1" s="1"/>
  <c r="AI31" i="1"/>
  <c r="AN31" i="1" s="1"/>
  <c r="AJ31" i="1"/>
  <c r="AO31" i="1" s="1"/>
  <c r="AG32" i="1"/>
  <c r="AL32" i="1" s="1"/>
  <c r="AH32" i="1"/>
  <c r="AM32" i="1" s="1"/>
  <c r="AI32" i="1"/>
  <c r="AN32" i="1" s="1"/>
  <c r="AJ32" i="1"/>
  <c r="AO32" i="1" s="1"/>
  <c r="AG33" i="1"/>
  <c r="AL33" i="1" s="1"/>
  <c r="AH33" i="1"/>
  <c r="AM33" i="1" s="1"/>
  <c r="AI33" i="1"/>
  <c r="AN33" i="1" s="1"/>
  <c r="AJ33" i="1"/>
  <c r="AO33" i="1" s="1"/>
  <c r="AG34" i="1"/>
  <c r="AL34" i="1" s="1"/>
  <c r="AH34" i="1"/>
  <c r="AM34" i="1" s="1"/>
  <c r="AI34" i="1"/>
  <c r="AN34" i="1" s="1"/>
  <c r="AJ34" i="1"/>
  <c r="AO34" i="1" s="1"/>
  <c r="AG35" i="1"/>
  <c r="AL35" i="1" s="1"/>
  <c r="AH35" i="1"/>
  <c r="AM35" i="1" s="1"/>
  <c r="AI35" i="1"/>
  <c r="AN35" i="1" s="1"/>
  <c r="AJ35" i="1"/>
  <c r="AO35" i="1" s="1"/>
  <c r="AG36" i="1"/>
  <c r="AL36" i="1" s="1"/>
  <c r="AH36" i="1"/>
  <c r="AM36" i="1" s="1"/>
  <c r="AI36" i="1"/>
  <c r="AN36" i="1" s="1"/>
  <c r="AJ36" i="1"/>
  <c r="AO36" i="1" s="1"/>
  <c r="AG37" i="1"/>
  <c r="AL37" i="1" s="1"/>
  <c r="AH37" i="1"/>
  <c r="AM37" i="1" s="1"/>
  <c r="AI37" i="1"/>
  <c r="AN37" i="1" s="1"/>
  <c r="AJ37" i="1"/>
  <c r="AO37" i="1" s="1"/>
  <c r="AG38" i="1"/>
  <c r="AL38" i="1" s="1"/>
  <c r="AH38" i="1"/>
  <c r="AM38" i="1" s="1"/>
  <c r="AI38" i="1"/>
  <c r="AN38" i="1" s="1"/>
  <c r="AJ38" i="1"/>
  <c r="AO38" i="1" s="1"/>
  <c r="AG39" i="1"/>
  <c r="AL39" i="1" s="1"/>
  <c r="AH39" i="1"/>
  <c r="AM39" i="1" s="1"/>
  <c r="AI39" i="1"/>
  <c r="AN39" i="1" s="1"/>
  <c r="AJ39" i="1"/>
  <c r="AO39" i="1" s="1"/>
  <c r="AG40" i="1"/>
  <c r="AL40" i="1" s="1"/>
  <c r="AH40" i="1"/>
  <c r="AM40" i="1" s="1"/>
  <c r="AI40" i="1"/>
  <c r="AN40" i="1" s="1"/>
  <c r="AJ40" i="1"/>
  <c r="AO40" i="1" s="1"/>
  <c r="AG41" i="1"/>
  <c r="AL41" i="1" s="1"/>
  <c r="AH41" i="1"/>
  <c r="AM41" i="1" s="1"/>
  <c r="AI41" i="1"/>
  <c r="AN41" i="1" s="1"/>
  <c r="AJ41" i="1"/>
  <c r="AO41" i="1" s="1"/>
  <c r="AG42" i="1"/>
  <c r="AL42" i="1" s="1"/>
  <c r="AH42" i="1"/>
  <c r="AM42" i="1" s="1"/>
  <c r="AI42" i="1"/>
  <c r="AN42" i="1" s="1"/>
  <c r="AJ42" i="1"/>
  <c r="AO42" i="1" s="1"/>
  <c r="AG43" i="1"/>
  <c r="AL43" i="1" s="1"/>
  <c r="AH43" i="1"/>
  <c r="AM43" i="1" s="1"/>
  <c r="AI43" i="1"/>
  <c r="AN43" i="1" s="1"/>
  <c r="AJ43" i="1"/>
  <c r="AO43" i="1" s="1"/>
  <c r="AG44" i="1"/>
  <c r="AL44" i="1" s="1"/>
  <c r="AH44" i="1"/>
  <c r="AM44" i="1" s="1"/>
  <c r="AI44" i="1"/>
  <c r="AN44" i="1" s="1"/>
  <c r="AJ44" i="1"/>
  <c r="AO44" i="1" s="1"/>
  <c r="AJ3" i="1"/>
  <c r="AO3" i="1" s="1"/>
  <c r="AI3" i="1"/>
  <c r="AN3" i="1" s="1"/>
  <c r="AH3" i="1"/>
  <c r="AM3" i="1" s="1"/>
  <c r="AG3" i="1"/>
  <c r="AL3" i="1" s="1"/>
  <c r="AD3" i="1"/>
  <c r="W4" i="1"/>
  <c r="AB4" i="1" s="1"/>
  <c r="X4" i="1"/>
  <c r="AC4" i="1" s="1"/>
  <c r="Y4" i="1"/>
  <c r="AD4" i="1" s="1"/>
  <c r="Z4" i="1"/>
  <c r="AE4" i="1" s="1"/>
  <c r="W5" i="1"/>
  <c r="AB5" i="1" s="1"/>
  <c r="X5" i="1"/>
  <c r="AC5" i="1" s="1"/>
  <c r="Y5" i="1"/>
  <c r="AD5" i="1" s="1"/>
  <c r="Z5" i="1"/>
  <c r="AE5" i="1" s="1"/>
  <c r="W6" i="1"/>
  <c r="AB6" i="1" s="1"/>
  <c r="X6" i="1"/>
  <c r="AC6" i="1" s="1"/>
  <c r="Y6" i="1"/>
  <c r="AD6" i="1" s="1"/>
  <c r="Z6" i="1"/>
  <c r="AE6" i="1" s="1"/>
  <c r="W7" i="1"/>
  <c r="AB7" i="1" s="1"/>
  <c r="X7" i="1"/>
  <c r="AC7" i="1" s="1"/>
  <c r="Y7" i="1"/>
  <c r="AD7" i="1" s="1"/>
  <c r="Z7" i="1"/>
  <c r="AE7" i="1" s="1"/>
  <c r="W8" i="1"/>
  <c r="AB8" i="1" s="1"/>
  <c r="X8" i="1"/>
  <c r="AC8" i="1" s="1"/>
  <c r="Y8" i="1"/>
  <c r="AD8" i="1" s="1"/>
  <c r="Z8" i="1"/>
  <c r="AE8" i="1" s="1"/>
  <c r="W9" i="1"/>
  <c r="AB9" i="1" s="1"/>
  <c r="X9" i="1"/>
  <c r="AC9" i="1" s="1"/>
  <c r="Y9" i="1"/>
  <c r="AD9" i="1" s="1"/>
  <c r="Z9" i="1"/>
  <c r="AE9" i="1" s="1"/>
  <c r="W10" i="1"/>
  <c r="AB10" i="1" s="1"/>
  <c r="X10" i="1"/>
  <c r="AC10" i="1" s="1"/>
  <c r="Y10" i="1"/>
  <c r="AD10" i="1" s="1"/>
  <c r="Z10" i="1"/>
  <c r="AE10" i="1" s="1"/>
  <c r="W11" i="1"/>
  <c r="AB11" i="1" s="1"/>
  <c r="X11" i="1"/>
  <c r="AC11" i="1" s="1"/>
  <c r="Y11" i="1"/>
  <c r="AD11" i="1" s="1"/>
  <c r="Z11" i="1"/>
  <c r="AE11" i="1" s="1"/>
  <c r="W12" i="1"/>
  <c r="AB12" i="1" s="1"/>
  <c r="X12" i="1"/>
  <c r="AC12" i="1" s="1"/>
  <c r="Y12" i="1"/>
  <c r="AD12" i="1" s="1"/>
  <c r="Z12" i="1"/>
  <c r="AE12" i="1" s="1"/>
  <c r="W13" i="1"/>
  <c r="AB13" i="1" s="1"/>
  <c r="X13" i="1"/>
  <c r="AC13" i="1" s="1"/>
  <c r="Y13" i="1"/>
  <c r="AD13" i="1" s="1"/>
  <c r="Z13" i="1"/>
  <c r="AE13" i="1" s="1"/>
  <c r="W14" i="1"/>
  <c r="AB14" i="1" s="1"/>
  <c r="X14" i="1"/>
  <c r="AC14" i="1" s="1"/>
  <c r="Y14" i="1"/>
  <c r="AD14" i="1" s="1"/>
  <c r="Z14" i="1"/>
  <c r="AE14" i="1" s="1"/>
  <c r="W15" i="1"/>
  <c r="AB15" i="1" s="1"/>
  <c r="X15" i="1"/>
  <c r="AC15" i="1" s="1"/>
  <c r="Y15" i="1"/>
  <c r="AD15" i="1" s="1"/>
  <c r="Z15" i="1"/>
  <c r="AE15" i="1" s="1"/>
  <c r="W16" i="1"/>
  <c r="AB16" i="1" s="1"/>
  <c r="X16" i="1"/>
  <c r="AC16" i="1" s="1"/>
  <c r="Y16" i="1"/>
  <c r="AD16" i="1" s="1"/>
  <c r="Z16" i="1"/>
  <c r="AE16" i="1" s="1"/>
  <c r="W17" i="1"/>
  <c r="AB17" i="1" s="1"/>
  <c r="X17" i="1"/>
  <c r="AC17" i="1" s="1"/>
  <c r="Y17" i="1"/>
  <c r="AD17" i="1" s="1"/>
  <c r="Z17" i="1"/>
  <c r="AE17" i="1" s="1"/>
  <c r="W18" i="1"/>
  <c r="AB18" i="1" s="1"/>
  <c r="X18" i="1"/>
  <c r="AC18" i="1" s="1"/>
  <c r="Y18" i="1"/>
  <c r="AD18" i="1" s="1"/>
  <c r="Z18" i="1"/>
  <c r="AE18" i="1" s="1"/>
  <c r="W19" i="1"/>
  <c r="AB19" i="1" s="1"/>
  <c r="X19" i="1"/>
  <c r="AC19" i="1" s="1"/>
  <c r="Y19" i="1"/>
  <c r="AD19" i="1" s="1"/>
  <c r="Z19" i="1"/>
  <c r="AE19" i="1" s="1"/>
  <c r="W20" i="1"/>
  <c r="AB20" i="1" s="1"/>
  <c r="X20" i="1"/>
  <c r="AC20" i="1" s="1"/>
  <c r="Y20" i="1"/>
  <c r="AD20" i="1" s="1"/>
  <c r="Z20" i="1"/>
  <c r="AE20" i="1" s="1"/>
  <c r="W21" i="1"/>
  <c r="AB21" i="1" s="1"/>
  <c r="X21" i="1"/>
  <c r="AC21" i="1" s="1"/>
  <c r="Y21" i="1"/>
  <c r="AD21" i="1" s="1"/>
  <c r="Z21" i="1"/>
  <c r="AE21" i="1" s="1"/>
  <c r="W22" i="1"/>
  <c r="AB22" i="1" s="1"/>
  <c r="X22" i="1"/>
  <c r="AC22" i="1" s="1"/>
  <c r="Y22" i="1"/>
  <c r="AD22" i="1" s="1"/>
  <c r="Z22" i="1"/>
  <c r="AE22" i="1" s="1"/>
  <c r="W23" i="1"/>
  <c r="AB23" i="1" s="1"/>
  <c r="X23" i="1"/>
  <c r="AC23" i="1" s="1"/>
  <c r="Y23" i="1"/>
  <c r="AD23" i="1" s="1"/>
  <c r="Z23" i="1"/>
  <c r="AE23" i="1" s="1"/>
  <c r="W24" i="1"/>
  <c r="AB24" i="1" s="1"/>
  <c r="X24" i="1"/>
  <c r="AC24" i="1" s="1"/>
  <c r="Y24" i="1"/>
  <c r="AD24" i="1" s="1"/>
  <c r="Z24" i="1"/>
  <c r="AE24" i="1" s="1"/>
  <c r="W25" i="1"/>
  <c r="AB25" i="1" s="1"/>
  <c r="X25" i="1"/>
  <c r="AC25" i="1" s="1"/>
  <c r="Y25" i="1"/>
  <c r="AD25" i="1" s="1"/>
  <c r="Z25" i="1"/>
  <c r="AE25" i="1" s="1"/>
  <c r="W26" i="1"/>
  <c r="AB26" i="1" s="1"/>
  <c r="X26" i="1"/>
  <c r="AC26" i="1" s="1"/>
  <c r="Y26" i="1"/>
  <c r="AD26" i="1" s="1"/>
  <c r="Z26" i="1"/>
  <c r="AE26" i="1" s="1"/>
  <c r="W27" i="1"/>
  <c r="AB27" i="1" s="1"/>
  <c r="X27" i="1"/>
  <c r="AC27" i="1" s="1"/>
  <c r="Y27" i="1"/>
  <c r="AD27" i="1" s="1"/>
  <c r="Z27" i="1"/>
  <c r="AE27" i="1" s="1"/>
  <c r="W28" i="1"/>
  <c r="AB28" i="1" s="1"/>
  <c r="X28" i="1"/>
  <c r="AC28" i="1" s="1"/>
  <c r="Y28" i="1"/>
  <c r="AD28" i="1" s="1"/>
  <c r="Z28" i="1"/>
  <c r="AE28" i="1" s="1"/>
  <c r="W29" i="1"/>
  <c r="AB29" i="1" s="1"/>
  <c r="X29" i="1"/>
  <c r="AC29" i="1" s="1"/>
  <c r="Y29" i="1"/>
  <c r="AD29" i="1" s="1"/>
  <c r="Z29" i="1"/>
  <c r="AE29" i="1" s="1"/>
  <c r="W30" i="1"/>
  <c r="AB30" i="1" s="1"/>
  <c r="X30" i="1"/>
  <c r="AC30" i="1" s="1"/>
  <c r="Y30" i="1"/>
  <c r="AD30" i="1" s="1"/>
  <c r="Z30" i="1"/>
  <c r="AE30" i="1" s="1"/>
  <c r="W31" i="1"/>
  <c r="AB31" i="1" s="1"/>
  <c r="X31" i="1"/>
  <c r="AC31" i="1" s="1"/>
  <c r="Y31" i="1"/>
  <c r="AD31" i="1" s="1"/>
  <c r="Z31" i="1"/>
  <c r="AE31" i="1" s="1"/>
  <c r="W32" i="1"/>
  <c r="AB32" i="1" s="1"/>
  <c r="X32" i="1"/>
  <c r="AC32" i="1" s="1"/>
  <c r="Y32" i="1"/>
  <c r="AD32" i="1" s="1"/>
  <c r="Z32" i="1"/>
  <c r="AE32" i="1" s="1"/>
  <c r="W33" i="1"/>
  <c r="AB33" i="1" s="1"/>
  <c r="X33" i="1"/>
  <c r="AC33" i="1" s="1"/>
  <c r="Y33" i="1"/>
  <c r="AD33" i="1" s="1"/>
  <c r="Z33" i="1"/>
  <c r="AE33" i="1" s="1"/>
  <c r="W34" i="1"/>
  <c r="AB34" i="1" s="1"/>
  <c r="X34" i="1"/>
  <c r="AC34" i="1" s="1"/>
  <c r="Y34" i="1"/>
  <c r="AD34" i="1" s="1"/>
  <c r="Z34" i="1"/>
  <c r="AE34" i="1" s="1"/>
  <c r="W35" i="1"/>
  <c r="AB35" i="1" s="1"/>
  <c r="X35" i="1"/>
  <c r="AC35" i="1" s="1"/>
  <c r="Y35" i="1"/>
  <c r="AD35" i="1" s="1"/>
  <c r="Z35" i="1"/>
  <c r="AE35" i="1" s="1"/>
  <c r="W36" i="1"/>
  <c r="AB36" i="1" s="1"/>
  <c r="X36" i="1"/>
  <c r="AC36" i="1" s="1"/>
  <c r="Y36" i="1"/>
  <c r="AD36" i="1" s="1"/>
  <c r="Z36" i="1"/>
  <c r="AE36" i="1" s="1"/>
  <c r="W37" i="1"/>
  <c r="AB37" i="1" s="1"/>
  <c r="X37" i="1"/>
  <c r="AC37" i="1" s="1"/>
  <c r="Y37" i="1"/>
  <c r="AD37" i="1" s="1"/>
  <c r="Z37" i="1"/>
  <c r="AE37" i="1" s="1"/>
  <c r="W38" i="1"/>
  <c r="AB38" i="1" s="1"/>
  <c r="X38" i="1"/>
  <c r="AC38" i="1" s="1"/>
  <c r="Y38" i="1"/>
  <c r="AD38" i="1" s="1"/>
  <c r="Z38" i="1"/>
  <c r="AE38" i="1" s="1"/>
  <c r="W39" i="1"/>
  <c r="AB39" i="1" s="1"/>
  <c r="X39" i="1"/>
  <c r="AC39" i="1" s="1"/>
  <c r="Y39" i="1"/>
  <c r="AD39" i="1" s="1"/>
  <c r="Z39" i="1"/>
  <c r="AE39" i="1" s="1"/>
  <c r="W40" i="1"/>
  <c r="AB40" i="1" s="1"/>
  <c r="X40" i="1"/>
  <c r="AC40" i="1" s="1"/>
  <c r="Y40" i="1"/>
  <c r="AD40" i="1" s="1"/>
  <c r="Z40" i="1"/>
  <c r="AE40" i="1" s="1"/>
  <c r="W41" i="1"/>
  <c r="AB41" i="1" s="1"/>
  <c r="X41" i="1"/>
  <c r="AC41" i="1" s="1"/>
  <c r="Y41" i="1"/>
  <c r="AD41" i="1" s="1"/>
  <c r="Z41" i="1"/>
  <c r="AE41" i="1" s="1"/>
  <c r="W42" i="1"/>
  <c r="AB42" i="1" s="1"/>
  <c r="X42" i="1"/>
  <c r="AC42" i="1" s="1"/>
  <c r="Y42" i="1"/>
  <c r="AD42" i="1" s="1"/>
  <c r="Z42" i="1"/>
  <c r="AE42" i="1" s="1"/>
  <c r="W43" i="1"/>
  <c r="AB43" i="1" s="1"/>
  <c r="X43" i="1"/>
  <c r="AC43" i="1" s="1"/>
  <c r="Y43" i="1"/>
  <c r="AD43" i="1" s="1"/>
  <c r="Z43" i="1"/>
  <c r="AE43" i="1" s="1"/>
  <c r="W44" i="1"/>
  <c r="AB44" i="1" s="1"/>
  <c r="X44" i="1"/>
  <c r="AC44" i="1" s="1"/>
  <c r="Y44" i="1"/>
  <c r="AD44" i="1" s="1"/>
  <c r="Z44" i="1"/>
  <c r="AE44" i="1" s="1"/>
  <c r="Z3" i="1"/>
  <c r="AE3" i="1" s="1"/>
  <c r="Y3" i="1"/>
  <c r="X3" i="1"/>
  <c r="AC3" i="1" s="1"/>
  <c r="W3" i="1"/>
  <c r="AB3" i="1" s="1"/>
  <c r="R4" i="1"/>
  <c r="S4" i="1"/>
  <c r="T4" i="1"/>
  <c r="U4" i="1"/>
  <c r="R5" i="1"/>
  <c r="S5" i="1"/>
  <c r="T5" i="1"/>
  <c r="U5" i="1"/>
  <c r="R6" i="1"/>
  <c r="S6" i="1"/>
  <c r="T6" i="1"/>
  <c r="R7" i="1"/>
  <c r="S7" i="1"/>
  <c r="T7" i="1"/>
  <c r="U7" i="1"/>
  <c r="R8" i="1"/>
  <c r="S8" i="1"/>
  <c r="T8" i="1"/>
  <c r="U8" i="1"/>
  <c r="R9" i="1"/>
  <c r="S9" i="1"/>
  <c r="T9" i="1"/>
  <c r="R10" i="1"/>
  <c r="S10" i="1"/>
  <c r="T10" i="1"/>
  <c r="U10" i="1"/>
  <c r="R11" i="1"/>
  <c r="S11" i="1"/>
  <c r="T11" i="1"/>
  <c r="U11" i="1"/>
  <c r="R12" i="1"/>
  <c r="S12" i="1"/>
  <c r="T12" i="1"/>
  <c r="R13" i="1"/>
  <c r="S13" i="1"/>
  <c r="T13" i="1"/>
  <c r="U13" i="1"/>
  <c r="R14" i="1"/>
  <c r="S14" i="1"/>
  <c r="T14" i="1"/>
  <c r="U14" i="1"/>
  <c r="R15" i="1"/>
  <c r="S15" i="1"/>
  <c r="T15" i="1"/>
  <c r="R16" i="1"/>
  <c r="S16" i="1"/>
  <c r="T16" i="1"/>
  <c r="U16" i="1"/>
  <c r="R17" i="1"/>
  <c r="S17" i="1"/>
  <c r="T17" i="1"/>
  <c r="U17" i="1"/>
  <c r="R18" i="1"/>
  <c r="S18" i="1"/>
  <c r="T18" i="1"/>
  <c r="R19" i="1"/>
  <c r="S19" i="1"/>
  <c r="T19" i="1"/>
  <c r="U19" i="1"/>
  <c r="R20" i="1"/>
  <c r="S20" i="1"/>
  <c r="T20" i="1"/>
  <c r="U20" i="1"/>
  <c r="R21" i="1"/>
  <c r="S21" i="1"/>
  <c r="T21" i="1"/>
  <c r="R22" i="1"/>
  <c r="S22" i="1"/>
  <c r="T22" i="1"/>
  <c r="U22" i="1"/>
  <c r="R23" i="1"/>
  <c r="S23" i="1"/>
  <c r="T23" i="1"/>
  <c r="U23" i="1"/>
  <c r="R24" i="1"/>
  <c r="S24" i="1"/>
  <c r="T24" i="1"/>
  <c r="R25" i="1"/>
  <c r="S25" i="1"/>
  <c r="T25" i="1"/>
  <c r="U25" i="1"/>
  <c r="R26" i="1"/>
  <c r="S26" i="1"/>
  <c r="T26" i="1"/>
  <c r="U26" i="1"/>
  <c r="R27" i="1"/>
  <c r="S27" i="1"/>
  <c r="T27" i="1"/>
  <c r="R28" i="1"/>
  <c r="S28" i="1"/>
  <c r="T28" i="1"/>
  <c r="U28" i="1"/>
  <c r="R29" i="1"/>
  <c r="S29" i="1"/>
  <c r="T29" i="1"/>
  <c r="U29" i="1"/>
  <c r="R30" i="1"/>
  <c r="S30" i="1"/>
  <c r="T30" i="1"/>
  <c r="R31" i="1"/>
  <c r="S31" i="1"/>
  <c r="T31" i="1"/>
  <c r="U31" i="1"/>
  <c r="R32" i="1"/>
  <c r="S32" i="1"/>
  <c r="T32" i="1"/>
  <c r="U32" i="1"/>
  <c r="R33" i="1"/>
  <c r="S33" i="1"/>
  <c r="T33" i="1"/>
  <c r="R34" i="1"/>
  <c r="S34" i="1"/>
  <c r="T34" i="1"/>
  <c r="U34" i="1"/>
  <c r="R35" i="1"/>
  <c r="S35" i="1"/>
  <c r="T35" i="1"/>
  <c r="U35" i="1"/>
  <c r="R36" i="1"/>
  <c r="S36" i="1"/>
  <c r="T36" i="1"/>
  <c r="R37" i="1"/>
  <c r="S37" i="1"/>
  <c r="T37" i="1"/>
  <c r="U37" i="1"/>
  <c r="R38" i="1"/>
  <c r="S38" i="1"/>
  <c r="T38" i="1"/>
  <c r="U38" i="1"/>
  <c r="R39" i="1"/>
  <c r="S39" i="1"/>
  <c r="T39" i="1"/>
  <c r="R40" i="1"/>
  <c r="S40" i="1"/>
  <c r="T40" i="1"/>
  <c r="U40" i="1"/>
  <c r="R41" i="1"/>
  <c r="S41" i="1"/>
  <c r="T41" i="1"/>
  <c r="U41" i="1"/>
  <c r="R42" i="1"/>
  <c r="S42" i="1"/>
  <c r="T42" i="1"/>
  <c r="R43" i="1"/>
  <c r="S43" i="1"/>
  <c r="T43" i="1"/>
  <c r="U43" i="1"/>
  <c r="R44" i="1"/>
  <c r="S44" i="1"/>
  <c r="T44" i="1"/>
  <c r="U44" i="1"/>
  <c r="U3" i="1"/>
  <c r="T3" i="1"/>
  <c r="S3" i="1"/>
  <c r="R3" i="1"/>
</calcChain>
</file>

<file path=xl/sharedStrings.xml><?xml version="1.0" encoding="utf-8"?>
<sst xmlns="http://schemas.openxmlformats.org/spreadsheetml/2006/main" count="81" uniqueCount="34">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</sst>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assumptions!$H$3:$H$52</c:f>
              <c:numCache>
                <c:formatCode>0</c:formatCode>
                <c:ptCount val="50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  <c:pt idx="15">
                  <c:v>612.33333333333337</c:v>
                </c:pt>
                <c:pt idx="16">
                  <c:v>631.66666666666663</c:v>
                </c:pt>
                <c:pt idx="17">
                  <c:v>656</c:v>
                </c:pt>
                <c:pt idx="18">
                  <c:v>677.66666666666663</c:v>
                </c:pt>
                <c:pt idx="19">
                  <c:v>690.33333333333337</c:v>
                </c:pt>
                <c:pt idx="20">
                  <c:v>708.66666666666663</c:v>
                </c:pt>
                <c:pt idx="21">
                  <c:v>720.66666666666663</c:v>
                </c:pt>
                <c:pt idx="22">
                  <c:v>735</c:v>
                </c:pt>
                <c:pt idx="23">
                  <c:v>748.66666666666663</c:v>
                </c:pt>
                <c:pt idx="24">
                  <c:v>754</c:v>
                </c:pt>
                <c:pt idx="25">
                  <c:v>764.33333333333337</c:v>
                </c:pt>
                <c:pt idx="26">
                  <c:v>775.66666666666663</c:v>
                </c:pt>
                <c:pt idx="27">
                  <c:v>781.66666666666663</c:v>
                </c:pt>
                <c:pt idx="28">
                  <c:v>790.33333333333337</c:v>
                </c:pt>
                <c:pt idx="29">
                  <c:v>797.66666666666663</c:v>
                </c:pt>
                <c:pt idx="30">
                  <c:v>802.33333333333337</c:v>
                </c:pt>
                <c:pt idx="31">
                  <c:v>809.66666666666663</c:v>
                </c:pt>
                <c:pt idx="32">
                  <c:v>818</c:v>
                </c:pt>
                <c:pt idx="33">
                  <c:v>822.66666666666663</c:v>
                </c:pt>
                <c:pt idx="34">
                  <c:v>828.33333333333337</c:v>
                </c:pt>
                <c:pt idx="35">
                  <c:v>833.66666666666663</c:v>
                </c:pt>
                <c:pt idx="36">
                  <c:v>837</c:v>
                </c:pt>
                <c:pt idx="37">
                  <c:v>839</c:v>
                </c:pt>
                <c:pt idx="38">
                  <c:v>842.33333333333337</c:v>
                </c:pt>
                <c:pt idx="39">
                  <c:v>844.66666666666663</c:v>
                </c:pt>
                <c:pt idx="40">
                  <c:v>847.66666666666663</c:v>
                </c:pt>
                <c:pt idx="41">
                  <c:v>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assumptions!$I$3:$I$52</c:f>
              <c:numCache>
                <c:formatCode>0</c:formatCode>
                <c:ptCount val="50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  <c:pt idx="15">
                  <c:v>606</c:v>
                </c:pt>
                <c:pt idx="16">
                  <c:v>648.33333333333337</c:v>
                </c:pt>
                <c:pt idx="17">
                  <c:v>685.66666666666663</c:v>
                </c:pt>
                <c:pt idx="18">
                  <c:v>714</c:v>
                </c:pt>
                <c:pt idx="19">
                  <c:v>739.33333333333337</c:v>
                </c:pt>
                <c:pt idx="20">
                  <c:v>758</c:v>
                </c:pt>
                <c:pt idx="21">
                  <c:v>774</c:v>
                </c:pt>
                <c:pt idx="22">
                  <c:v>785.66666666666663</c:v>
                </c:pt>
                <c:pt idx="23">
                  <c:v>801.33333333333337</c:v>
                </c:pt>
                <c:pt idx="24">
                  <c:v>810</c:v>
                </c:pt>
                <c:pt idx="25">
                  <c:v>817</c:v>
                </c:pt>
                <c:pt idx="26">
                  <c:v>825</c:v>
                </c:pt>
                <c:pt idx="27">
                  <c:v>833.66666666666663</c:v>
                </c:pt>
                <c:pt idx="28">
                  <c:v>839</c:v>
                </c:pt>
                <c:pt idx="29">
                  <c:v>844.66666666666663</c:v>
                </c:pt>
                <c:pt idx="30">
                  <c:v>848.33333333333337</c:v>
                </c:pt>
                <c:pt idx="31">
                  <c:v>851.66666666666663</c:v>
                </c:pt>
                <c:pt idx="32">
                  <c:v>853.33333333333337</c:v>
                </c:pt>
                <c:pt idx="33">
                  <c:v>855.66666666666663</c:v>
                </c:pt>
                <c:pt idx="34">
                  <c:v>858.33333333333337</c:v>
                </c:pt>
                <c:pt idx="35">
                  <c:v>860.66666666666663</c:v>
                </c:pt>
                <c:pt idx="36">
                  <c:v>861.66666666666663</c:v>
                </c:pt>
                <c:pt idx="37">
                  <c:v>863.66666666666663</c:v>
                </c:pt>
                <c:pt idx="38">
                  <c:v>866.66666666666663</c:v>
                </c:pt>
                <c:pt idx="39">
                  <c:v>868.66666666666663</c:v>
                </c:pt>
                <c:pt idx="40">
                  <c:v>870.33333333333337</c:v>
                </c:pt>
                <c:pt idx="41">
                  <c:v>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assumptions!$J$3:$J$52</c:f>
              <c:numCache>
                <c:formatCode>0</c:formatCode>
                <c:ptCount val="50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  <c:pt idx="15">
                  <c:v>638.66666666666663</c:v>
                </c:pt>
                <c:pt idx="16">
                  <c:v>660.33333333333337</c:v>
                </c:pt>
                <c:pt idx="17">
                  <c:v>679.66666666666663</c:v>
                </c:pt>
                <c:pt idx="18">
                  <c:v>696.33333333333337</c:v>
                </c:pt>
                <c:pt idx="19">
                  <c:v>716.66666666666663</c:v>
                </c:pt>
                <c:pt idx="20">
                  <c:v>728</c:v>
                </c:pt>
                <c:pt idx="21">
                  <c:v>738</c:v>
                </c:pt>
                <c:pt idx="22">
                  <c:v>751</c:v>
                </c:pt>
                <c:pt idx="23">
                  <c:v>758.66666666666663</c:v>
                </c:pt>
                <c:pt idx="24">
                  <c:v>765.66666666666663</c:v>
                </c:pt>
                <c:pt idx="25">
                  <c:v>775</c:v>
                </c:pt>
                <c:pt idx="26">
                  <c:v>784.33333333333337</c:v>
                </c:pt>
                <c:pt idx="27">
                  <c:v>792</c:v>
                </c:pt>
                <c:pt idx="28">
                  <c:v>798.66666666666663</c:v>
                </c:pt>
                <c:pt idx="29">
                  <c:v>803.66666666666663</c:v>
                </c:pt>
                <c:pt idx="30">
                  <c:v>809.33333333333337</c:v>
                </c:pt>
                <c:pt idx="31">
                  <c:v>820.33333333333337</c:v>
                </c:pt>
                <c:pt idx="32">
                  <c:v>824.33333333333337</c:v>
                </c:pt>
                <c:pt idx="33">
                  <c:v>829</c:v>
                </c:pt>
                <c:pt idx="34">
                  <c:v>834.33333333333337</c:v>
                </c:pt>
                <c:pt idx="35">
                  <c:v>839.66666666666663</c:v>
                </c:pt>
                <c:pt idx="36">
                  <c:v>843.66666666666663</c:v>
                </c:pt>
                <c:pt idx="37">
                  <c:v>848.33333333333337</c:v>
                </c:pt>
                <c:pt idx="38">
                  <c:v>851</c:v>
                </c:pt>
                <c:pt idx="39">
                  <c:v>854</c:v>
                </c:pt>
                <c:pt idx="40">
                  <c:v>856</c:v>
                </c:pt>
                <c:pt idx="41">
                  <c:v>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assumptions!$K$3:$K$52</c:f>
              <c:numCache>
                <c:formatCode>0</c:formatCode>
                <c:ptCount val="50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  <c:pt idx="15">
                  <c:v>640.33333333333337</c:v>
                </c:pt>
                <c:pt idx="16">
                  <c:v>679</c:v>
                </c:pt>
                <c:pt idx="17">
                  <c:v>710.66666666666663</c:v>
                </c:pt>
                <c:pt idx="18">
                  <c:v>740.66666666666663</c:v>
                </c:pt>
                <c:pt idx="19">
                  <c:v>759.33333333333337</c:v>
                </c:pt>
                <c:pt idx="20">
                  <c:v>772</c:v>
                </c:pt>
                <c:pt idx="21">
                  <c:v>787.33333333333337</c:v>
                </c:pt>
                <c:pt idx="22">
                  <c:v>798.66666666666663</c:v>
                </c:pt>
                <c:pt idx="23">
                  <c:v>808.33333333333337</c:v>
                </c:pt>
                <c:pt idx="24">
                  <c:v>818.33333333333337</c:v>
                </c:pt>
                <c:pt idx="25">
                  <c:v>825.33333333333337</c:v>
                </c:pt>
                <c:pt idx="26">
                  <c:v>832</c:v>
                </c:pt>
                <c:pt idx="27">
                  <c:v>837.33333333333337</c:v>
                </c:pt>
                <c:pt idx="28">
                  <c:v>843</c:v>
                </c:pt>
                <c:pt idx="29">
                  <c:v>847</c:v>
                </c:pt>
                <c:pt idx="30">
                  <c:v>852</c:v>
                </c:pt>
                <c:pt idx="31">
                  <c:v>856.66666666666663</c:v>
                </c:pt>
                <c:pt idx="32">
                  <c:v>860.66666666666663</c:v>
                </c:pt>
                <c:pt idx="33">
                  <c:v>862.33333333333337</c:v>
                </c:pt>
                <c:pt idx="34">
                  <c:v>865.66666666666663</c:v>
                </c:pt>
                <c:pt idx="35">
                  <c:v>867.66666666666663</c:v>
                </c:pt>
                <c:pt idx="36">
                  <c:v>870</c:v>
                </c:pt>
                <c:pt idx="37">
                  <c:v>871</c:v>
                </c:pt>
                <c:pt idx="38">
                  <c:v>872</c:v>
                </c:pt>
                <c:pt idx="39">
                  <c:v>873</c:v>
                </c:pt>
                <c:pt idx="40">
                  <c:v>876.33333333333337</c:v>
                </c:pt>
                <c:pt idx="41">
                  <c:v>877.33333333333337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cat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4144"/>
        <c:crosses val="autoZero"/>
        <c:auto val="1"/>
        <c:lblAlgn val="ctr"/>
        <c:lblOffset val="100"/>
        <c:noMultiLvlLbl val="0"/>
      </c:cat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assumptions!$M$3:$M$52</c:f>
              <c:numCache>
                <c:formatCode>0</c:formatCode>
                <c:ptCount val="50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1437.6666666666667</c:v>
                </c:pt>
                <c:pt idx="16">
                  <c:v>1539.3333333333333</c:v>
                </c:pt>
                <c:pt idx="17">
                  <c:v>1658.6666666666667</c:v>
                </c:pt>
                <c:pt idx="18">
                  <c:v>1783.3333333333333</c:v>
                </c:pt>
                <c:pt idx="19">
                  <c:v>1923.3333333333333</c:v>
                </c:pt>
                <c:pt idx="20">
                  <c:v>2070</c:v>
                </c:pt>
                <c:pt idx="21">
                  <c:v>2219.3333333333335</c:v>
                </c:pt>
                <c:pt idx="22">
                  <c:v>2380.3333333333335</c:v>
                </c:pt>
                <c:pt idx="23">
                  <c:v>2539.6666666666665</c:v>
                </c:pt>
                <c:pt idx="24">
                  <c:v>2692.3333333333335</c:v>
                </c:pt>
                <c:pt idx="25">
                  <c:v>2846.6666666666665</c:v>
                </c:pt>
                <c:pt idx="26">
                  <c:v>3002.6666666666665</c:v>
                </c:pt>
                <c:pt idx="27">
                  <c:v>3158</c:v>
                </c:pt>
                <c:pt idx="28">
                  <c:v>3318.6666666666665</c:v>
                </c:pt>
                <c:pt idx="29">
                  <c:v>3476.6666666666665</c:v>
                </c:pt>
                <c:pt idx="30">
                  <c:v>3641.6666666666665</c:v>
                </c:pt>
                <c:pt idx="31">
                  <c:v>3805.6666666666665</c:v>
                </c:pt>
                <c:pt idx="32">
                  <c:v>3973</c:v>
                </c:pt>
                <c:pt idx="33">
                  <c:v>4140.333333333333</c:v>
                </c:pt>
                <c:pt idx="34">
                  <c:v>4318</c:v>
                </c:pt>
                <c:pt idx="35">
                  <c:v>4487.333333333333</c:v>
                </c:pt>
                <c:pt idx="36">
                  <c:v>4657</c:v>
                </c:pt>
                <c:pt idx="37">
                  <c:v>4832.666666666667</c:v>
                </c:pt>
                <c:pt idx="38">
                  <c:v>5001.333333333333</c:v>
                </c:pt>
                <c:pt idx="39">
                  <c:v>5172</c:v>
                </c:pt>
                <c:pt idx="40">
                  <c:v>5336.666666666667</c:v>
                </c:pt>
                <c:pt idx="41">
                  <c:v>5504.333333333333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assumptions!$N$3:$N$52</c:f>
              <c:numCache>
                <c:formatCode>0</c:formatCode>
                <c:ptCount val="50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1421.6666666666667</c:v>
                </c:pt>
                <c:pt idx="16">
                  <c:v>1553.6666666666667</c:v>
                </c:pt>
                <c:pt idx="17">
                  <c:v>1733.3333333333333</c:v>
                </c:pt>
                <c:pt idx="18">
                  <c:v>1918</c:v>
                </c:pt>
                <c:pt idx="19">
                  <c:v>2099</c:v>
                </c:pt>
                <c:pt idx="20">
                  <c:v>2286.3333333333335</c:v>
                </c:pt>
                <c:pt idx="21">
                  <c:v>2470.3333333333335</c:v>
                </c:pt>
                <c:pt idx="22">
                  <c:v>2652</c:v>
                </c:pt>
                <c:pt idx="23">
                  <c:v>2844.6666666666665</c:v>
                </c:pt>
                <c:pt idx="24">
                  <c:v>3034</c:v>
                </c:pt>
                <c:pt idx="25">
                  <c:v>3228.3333333333335</c:v>
                </c:pt>
                <c:pt idx="26">
                  <c:v>3423.6666666666665</c:v>
                </c:pt>
                <c:pt idx="27">
                  <c:v>3628</c:v>
                </c:pt>
                <c:pt idx="28">
                  <c:v>3823</c:v>
                </c:pt>
                <c:pt idx="29">
                  <c:v>4019</c:v>
                </c:pt>
                <c:pt idx="30">
                  <c:v>4213.666666666667</c:v>
                </c:pt>
                <c:pt idx="31">
                  <c:v>4401.333333333333</c:v>
                </c:pt>
                <c:pt idx="32">
                  <c:v>4583</c:v>
                </c:pt>
                <c:pt idx="33">
                  <c:v>4760</c:v>
                </c:pt>
                <c:pt idx="34">
                  <c:v>4927.333333333333</c:v>
                </c:pt>
                <c:pt idx="35">
                  <c:v>5086.333333333333</c:v>
                </c:pt>
                <c:pt idx="36">
                  <c:v>5240.333333333333</c:v>
                </c:pt>
                <c:pt idx="37">
                  <c:v>5392.333333333333</c:v>
                </c:pt>
                <c:pt idx="38">
                  <c:v>5543</c:v>
                </c:pt>
                <c:pt idx="39">
                  <c:v>5684.666666666667</c:v>
                </c:pt>
                <c:pt idx="40">
                  <c:v>5820.333333333333</c:v>
                </c:pt>
                <c:pt idx="41">
                  <c:v>5955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assumptions!$O$3:$O$52</c:f>
              <c:numCache>
                <c:formatCode>0</c:formatCode>
                <c:ptCount val="50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1474</c:v>
                </c:pt>
                <c:pt idx="16">
                  <c:v>1587</c:v>
                </c:pt>
                <c:pt idx="17">
                  <c:v>1723.3333333333333</c:v>
                </c:pt>
                <c:pt idx="18">
                  <c:v>1872.6666666666667</c:v>
                </c:pt>
                <c:pt idx="19">
                  <c:v>2033.3333333333333</c:v>
                </c:pt>
                <c:pt idx="20">
                  <c:v>2202.3333333333335</c:v>
                </c:pt>
                <c:pt idx="21">
                  <c:v>2378.3333333333335</c:v>
                </c:pt>
                <c:pt idx="22">
                  <c:v>2550.3333333333335</c:v>
                </c:pt>
                <c:pt idx="23">
                  <c:v>2719.6666666666665</c:v>
                </c:pt>
                <c:pt idx="24">
                  <c:v>2890</c:v>
                </c:pt>
                <c:pt idx="25">
                  <c:v>3057.6666666666665</c:v>
                </c:pt>
                <c:pt idx="26">
                  <c:v>3228.3333333333335</c:v>
                </c:pt>
                <c:pt idx="27">
                  <c:v>3403</c:v>
                </c:pt>
                <c:pt idx="28">
                  <c:v>3578.6666666666665</c:v>
                </c:pt>
                <c:pt idx="29">
                  <c:v>3763.3333333333335</c:v>
                </c:pt>
                <c:pt idx="30">
                  <c:v>3958</c:v>
                </c:pt>
                <c:pt idx="31">
                  <c:v>4172</c:v>
                </c:pt>
                <c:pt idx="32">
                  <c:v>4422.666666666667</c:v>
                </c:pt>
                <c:pt idx="33">
                  <c:v>4697.666666666667</c:v>
                </c:pt>
                <c:pt idx="34">
                  <c:v>5011.333333333333</c:v>
                </c:pt>
                <c:pt idx="35">
                  <c:v>5339.666666666667</c:v>
                </c:pt>
                <c:pt idx="36">
                  <c:v>5683.333333333333</c:v>
                </c:pt>
                <c:pt idx="37">
                  <c:v>6049</c:v>
                </c:pt>
                <c:pt idx="38">
                  <c:v>6424.333333333333</c:v>
                </c:pt>
                <c:pt idx="39">
                  <c:v>6785.333333333333</c:v>
                </c:pt>
                <c:pt idx="40">
                  <c:v>7143.333333333333</c:v>
                </c:pt>
                <c:pt idx="41">
                  <c:v>7504.666666666667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assumptions!$G$3:$G$52</c:f>
              <c:numCache>
                <c:formatCode>General</c:formatCode>
                <c:ptCount val="5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assumptions!$P$3:$P$52</c:f>
              <c:numCache>
                <c:formatCode>0</c:formatCode>
                <c:ptCount val="50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1467</c:v>
                </c:pt>
                <c:pt idx="16">
                  <c:v>1641.3333333333333</c:v>
                </c:pt>
                <c:pt idx="17">
                  <c:v>1845</c:v>
                </c:pt>
                <c:pt idx="18">
                  <c:v>2057.6666666666665</c:v>
                </c:pt>
                <c:pt idx="19">
                  <c:v>2262.3333333333335</c:v>
                </c:pt>
                <c:pt idx="20">
                  <c:v>2474.3333333333335</c:v>
                </c:pt>
                <c:pt idx="21">
                  <c:v>2685</c:v>
                </c:pt>
                <c:pt idx="22">
                  <c:v>2892</c:v>
                </c:pt>
                <c:pt idx="23">
                  <c:v>3105.3333333333335</c:v>
                </c:pt>
                <c:pt idx="24">
                  <c:v>3319</c:v>
                </c:pt>
                <c:pt idx="25">
                  <c:v>3532.3333333333335</c:v>
                </c:pt>
                <c:pt idx="26">
                  <c:v>3753.3333333333335</c:v>
                </c:pt>
                <c:pt idx="27">
                  <c:v>3957.6666666666665</c:v>
                </c:pt>
                <c:pt idx="28">
                  <c:v>4167.666666666667</c:v>
                </c:pt>
                <c:pt idx="29">
                  <c:v>4376.333333333333</c:v>
                </c:pt>
                <c:pt idx="30">
                  <c:v>4594</c:v>
                </c:pt>
                <c:pt idx="31">
                  <c:v>4828</c:v>
                </c:pt>
                <c:pt idx="32">
                  <c:v>5090</c:v>
                </c:pt>
                <c:pt idx="33">
                  <c:v>5368</c:v>
                </c:pt>
                <c:pt idx="34">
                  <c:v>5677.333333333333</c:v>
                </c:pt>
                <c:pt idx="35">
                  <c:v>6004.666666666667</c:v>
                </c:pt>
                <c:pt idx="36">
                  <c:v>6349</c:v>
                </c:pt>
                <c:pt idx="37">
                  <c:v>6702</c:v>
                </c:pt>
                <c:pt idx="38">
                  <c:v>7070.333333333333</c:v>
                </c:pt>
                <c:pt idx="39">
                  <c:v>7439.333333333333</c:v>
                </c:pt>
                <c:pt idx="40">
                  <c:v>7815.333333333333</c:v>
                </c:pt>
                <c:pt idx="41">
                  <c:v>8189.333333333333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cat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5343"/>
        <c:crosses val="autoZero"/>
        <c:auto val="1"/>
        <c:lblAlgn val="ctr"/>
        <c:lblOffset val="100"/>
        <c:noMultiLvlLbl val="0"/>
      </c:cat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assumptions!$M$3:$M$52</c:f>
              <c:numCache>
                <c:formatCode>0</c:formatCode>
                <c:ptCount val="50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1437.6666666666667</c:v>
                </c:pt>
                <c:pt idx="16">
                  <c:v>1539.3333333333333</c:v>
                </c:pt>
                <c:pt idx="17">
                  <c:v>1658.6666666666667</c:v>
                </c:pt>
                <c:pt idx="18">
                  <c:v>1783.3333333333333</c:v>
                </c:pt>
                <c:pt idx="19">
                  <c:v>1923.3333333333333</c:v>
                </c:pt>
                <c:pt idx="20">
                  <c:v>2070</c:v>
                </c:pt>
                <c:pt idx="21">
                  <c:v>2219.3333333333335</c:v>
                </c:pt>
                <c:pt idx="22">
                  <c:v>2380.3333333333335</c:v>
                </c:pt>
                <c:pt idx="23">
                  <c:v>2539.6666666666665</c:v>
                </c:pt>
                <c:pt idx="24">
                  <c:v>2692.3333333333335</c:v>
                </c:pt>
                <c:pt idx="25">
                  <c:v>2846.6666666666665</c:v>
                </c:pt>
                <c:pt idx="26">
                  <c:v>3002.6666666666665</c:v>
                </c:pt>
                <c:pt idx="27">
                  <c:v>3158</c:v>
                </c:pt>
                <c:pt idx="28">
                  <c:v>3318.6666666666665</c:v>
                </c:pt>
                <c:pt idx="29">
                  <c:v>3476.6666666666665</c:v>
                </c:pt>
                <c:pt idx="30">
                  <c:v>3641.6666666666665</c:v>
                </c:pt>
                <c:pt idx="31">
                  <c:v>3805.6666666666665</c:v>
                </c:pt>
                <c:pt idx="32">
                  <c:v>3973</c:v>
                </c:pt>
                <c:pt idx="33">
                  <c:v>4140.333333333333</c:v>
                </c:pt>
                <c:pt idx="34">
                  <c:v>4318</c:v>
                </c:pt>
                <c:pt idx="35">
                  <c:v>4487.333333333333</c:v>
                </c:pt>
                <c:pt idx="36">
                  <c:v>4657</c:v>
                </c:pt>
                <c:pt idx="37">
                  <c:v>4832.666666666667</c:v>
                </c:pt>
                <c:pt idx="38">
                  <c:v>5001.333333333333</c:v>
                </c:pt>
                <c:pt idx="39">
                  <c:v>5172</c:v>
                </c:pt>
                <c:pt idx="40">
                  <c:v>5336.666666666667</c:v>
                </c:pt>
                <c:pt idx="41">
                  <c:v>5504.333333333333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assumptions!$N$3:$N$52</c:f>
              <c:numCache>
                <c:formatCode>0</c:formatCode>
                <c:ptCount val="50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1421.6666666666667</c:v>
                </c:pt>
                <c:pt idx="16">
                  <c:v>1553.6666666666667</c:v>
                </c:pt>
                <c:pt idx="17">
                  <c:v>1733.3333333333333</c:v>
                </c:pt>
                <c:pt idx="18">
                  <c:v>1918</c:v>
                </c:pt>
                <c:pt idx="19">
                  <c:v>2099</c:v>
                </c:pt>
                <c:pt idx="20">
                  <c:v>2286.3333333333335</c:v>
                </c:pt>
                <c:pt idx="21">
                  <c:v>2470.3333333333335</c:v>
                </c:pt>
                <c:pt idx="22">
                  <c:v>2652</c:v>
                </c:pt>
                <c:pt idx="23">
                  <c:v>2844.6666666666665</c:v>
                </c:pt>
                <c:pt idx="24">
                  <c:v>3034</c:v>
                </c:pt>
                <c:pt idx="25">
                  <c:v>3228.3333333333335</c:v>
                </c:pt>
                <c:pt idx="26">
                  <c:v>3423.6666666666665</c:v>
                </c:pt>
                <c:pt idx="27">
                  <c:v>3628</c:v>
                </c:pt>
                <c:pt idx="28">
                  <c:v>3823</c:v>
                </c:pt>
                <c:pt idx="29">
                  <c:v>4019</c:v>
                </c:pt>
                <c:pt idx="30">
                  <c:v>4213.666666666667</c:v>
                </c:pt>
                <c:pt idx="31">
                  <c:v>4401.333333333333</c:v>
                </c:pt>
                <c:pt idx="32">
                  <c:v>4583</c:v>
                </c:pt>
                <c:pt idx="33">
                  <c:v>4760</c:v>
                </c:pt>
                <c:pt idx="34">
                  <c:v>4927.333333333333</c:v>
                </c:pt>
                <c:pt idx="35">
                  <c:v>5086.333333333333</c:v>
                </c:pt>
                <c:pt idx="36">
                  <c:v>5240.333333333333</c:v>
                </c:pt>
                <c:pt idx="37">
                  <c:v>5392.333333333333</c:v>
                </c:pt>
                <c:pt idx="38">
                  <c:v>5543</c:v>
                </c:pt>
                <c:pt idx="39">
                  <c:v>5684.666666666667</c:v>
                </c:pt>
                <c:pt idx="40">
                  <c:v>5820.333333333333</c:v>
                </c:pt>
                <c:pt idx="41">
                  <c:v>5955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assumptions!$O$3:$O$52</c:f>
              <c:numCache>
                <c:formatCode>0</c:formatCode>
                <c:ptCount val="50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1474</c:v>
                </c:pt>
                <c:pt idx="16">
                  <c:v>1587</c:v>
                </c:pt>
                <c:pt idx="17">
                  <c:v>1723.3333333333333</c:v>
                </c:pt>
                <c:pt idx="18">
                  <c:v>1872.6666666666667</c:v>
                </c:pt>
                <c:pt idx="19">
                  <c:v>2033.3333333333333</c:v>
                </c:pt>
                <c:pt idx="20">
                  <c:v>2202.3333333333335</c:v>
                </c:pt>
                <c:pt idx="21">
                  <c:v>2378.3333333333335</c:v>
                </c:pt>
                <c:pt idx="22">
                  <c:v>2550.3333333333335</c:v>
                </c:pt>
                <c:pt idx="23">
                  <c:v>2719.6666666666665</c:v>
                </c:pt>
                <c:pt idx="24">
                  <c:v>2890</c:v>
                </c:pt>
                <c:pt idx="25">
                  <c:v>3057.6666666666665</c:v>
                </c:pt>
                <c:pt idx="26">
                  <c:v>3228.3333333333335</c:v>
                </c:pt>
                <c:pt idx="27">
                  <c:v>3403</c:v>
                </c:pt>
                <c:pt idx="28">
                  <c:v>3578.6666666666665</c:v>
                </c:pt>
                <c:pt idx="29">
                  <c:v>3763.3333333333335</c:v>
                </c:pt>
                <c:pt idx="30">
                  <c:v>3958</c:v>
                </c:pt>
                <c:pt idx="31">
                  <c:v>4172</c:v>
                </c:pt>
                <c:pt idx="32">
                  <c:v>4422.666666666667</c:v>
                </c:pt>
                <c:pt idx="33">
                  <c:v>4697.666666666667</c:v>
                </c:pt>
                <c:pt idx="34">
                  <c:v>5011.333333333333</c:v>
                </c:pt>
                <c:pt idx="35">
                  <c:v>5339.666666666667</c:v>
                </c:pt>
                <c:pt idx="36">
                  <c:v>5683.333333333333</c:v>
                </c:pt>
                <c:pt idx="37">
                  <c:v>6049</c:v>
                </c:pt>
                <c:pt idx="38">
                  <c:v>6424.333333333333</c:v>
                </c:pt>
                <c:pt idx="39">
                  <c:v>6785.333333333333</c:v>
                </c:pt>
                <c:pt idx="40">
                  <c:v>7143.333333333333</c:v>
                </c:pt>
                <c:pt idx="41">
                  <c:v>7504.666666666667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assumptions!$P$3:$P$52</c:f>
              <c:numCache>
                <c:formatCode>0</c:formatCode>
                <c:ptCount val="50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1467</c:v>
                </c:pt>
                <c:pt idx="16">
                  <c:v>1641.3333333333333</c:v>
                </c:pt>
                <c:pt idx="17">
                  <c:v>1845</c:v>
                </c:pt>
                <c:pt idx="18">
                  <c:v>2057.6666666666665</c:v>
                </c:pt>
                <c:pt idx="19">
                  <c:v>2262.3333333333335</c:v>
                </c:pt>
                <c:pt idx="20">
                  <c:v>2474.3333333333335</c:v>
                </c:pt>
                <c:pt idx="21">
                  <c:v>2685</c:v>
                </c:pt>
                <c:pt idx="22">
                  <c:v>2892</c:v>
                </c:pt>
                <c:pt idx="23">
                  <c:v>3105.3333333333335</c:v>
                </c:pt>
                <c:pt idx="24">
                  <c:v>3319</c:v>
                </c:pt>
                <c:pt idx="25">
                  <c:v>3532.3333333333335</c:v>
                </c:pt>
                <c:pt idx="26">
                  <c:v>3753.3333333333335</c:v>
                </c:pt>
                <c:pt idx="27">
                  <c:v>3957.6666666666665</c:v>
                </c:pt>
                <c:pt idx="28">
                  <c:v>4167.666666666667</c:v>
                </c:pt>
                <c:pt idx="29">
                  <c:v>4376.333333333333</c:v>
                </c:pt>
                <c:pt idx="30">
                  <c:v>4594</c:v>
                </c:pt>
                <c:pt idx="31">
                  <c:v>4828</c:v>
                </c:pt>
                <c:pt idx="32">
                  <c:v>5090</c:v>
                </c:pt>
                <c:pt idx="33">
                  <c:v>5368</c:v>
                </c:pt>
                <c:pt idx="34">
                  <c:v>5677.333333333333</c:v>
                </c:pt>
                <c:pt idx="35">
                  <c:v>6004.666666666667</c:v>
                </c:pt>
                <c:pt idx="36">
                  <c:v>6349</c:v>
                </c:pt>
                <c:pt idx="37">
                  <c:v>6702</c:v>
                </c:pt>
                <c:pt idx="38">
                  <c:v>7070.333333333333</c:v>
                </c:pt>
                <c:pt idx="39">
                  <c:v>7439.333333333333</c:v>
                </c:pt>
                <c:pt idx="40">
                  <c:v>7815.333333333333</c:v>
                </c:pt>
                <c:pt idx="41">
                  <c:v>8189.333333333333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26</xdr:row>
      <xdr:rowOff>15240</xdr:rowOff>
    </xdr:from>
    <xdr:to>
      <xdr:col>7</xdr:col>
      <xdr:colOff>371475</xdr:colOff>
      <xdr:row>41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472440</xdr:colOff>
      <xdr:row>3</xdr:row>
      <xdr:rowOff>80010</xdr:rowOff>
    </xdr:from>
    <xdr:to>
      <xdr:col>24</xdr:col>
      <xdr:colOff>167640</xdr:colOff>
      <xdr:row>18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52"/>
  <sheetViews>
    <sheetView tabSelected="1" workbookViewId="0">
      <selection activeCell="V22" sqref="V22"/>
    </sheetView>
  </sheetViews>
  <sheetFormatPr defaultRowHeight="15" x14ac:dyDescent="0.25"/>
  <cols>
    <col min="8" max="11" width="9" bestFit="1" customWidth="1"/>
    <col min="13" max="16" width="9.5703125" bestFit="1" customWidth="1"/>
  </cols>
  <sheetData>
    <row r="1" spans="1:41" x14ac:dyDescent="0.25">
      <c r="B1" t="s">
        <v>1</v>
      </c>
      <c r="C1" t="s">
        <v>2</v>
      </c>
      <c r="D1" t="s">
        <v>3</v>
      </c>
      <c r="E1" t="s">
        <v>4</v>
      </c>
      <c r="H1" t="s">
        <v>15</v>
      </c>
      <c r="M1" t="s">
        <v>16</v>
      </c>
      <c r="R1" t="s">
        <v>17</v>
      </c>
      <c r="W1" t="s">
        <v>18</v>
      </c>
      <c r="AB1" t="s">
        <v>19</v>
      </c>
      <c r="AG1" t="s">
        <v>20</v>
      </c>
      <c r="AL1" t="s">
        <v>21</v>
      </c>
    </row>
    <row r="2" spans="1:41" x14ac:dyDescent="0.25">
      <c r="A2" t="s">
        <v>5</v>
      </c>
      <c r="B2">
        <v>0.71</v>
      </c>
      <c r="C2">
        <v>0.71</v>
      </c>
      <c r="H2" t="s">
        <v>1</v>
      </c>
      <c r="I2" t="s">
        <v>12</v>
      </c>
      <c r="J2" t="s">
        <v>13</v>
      </c>
      <c r="K2" t="s">
        <v>14</v>
      </c>
      <c r="M2" t="s">
        <v>1</v>
      </c>
      <c r="N2" t="s">
        <v>12</v>
      </c>
      <c r="O2" t="s">
        <v>13</v>
      </c>
      <c r="P2" t="s">
        <v>14</v>
      </c>
      <c r="R2" t="s">
        <v>1</v>
      </c>
      <c r="S2" t="s">
        <v>12</v>
      </c>
      <c r="T2" t="s">
        <v>13</v>
      </c>
      <c r="U2" t="s">
        <v>14</v>
      </c>
      <c r="W2" t="s">
        <v>1</v>
      </c>
      <c r="X2" t="s">
        <v>12</v>
      </c>
      <c r="Y2" t="s">
        <v>13</v>
      </c>
      <c r="Z2" t="s">
        <v>14</v>
      </c>
      <c r="AB2" t="s">
        <v>1</v>
      </c>
      <c r="AC2" t="s">
        <v>12</v>
      </c>
      <c r="AD2" t="s">
        <v>13</v>
      </c>
      <c r="AE2" t="s">
        <v>14</v>
      </c>
      <c r="AG2" t="s">
        <v>1</v>
      </c>
      <c r="AH2" t="s">
        <v>12</v>
      </c>
      <c r="AI2" t="s">
        <v>13</v>
      </c>
      <c r="AJ2" t="s">
        <v>14</v>
      </c>
      <c r="AL2" t="s">
        <v>1</v>
      </c>
      <c r="AM2" t="s">
        <v>12</v>
      </c>
      <c r="AN2" t="s">
        <v>13</v>
      </c>
      <c r="AO2" t="s">
        <v>14</v>
      </c>
    </row>
    <row r="3" spans="1:41" x14ac:dyDescent="0.25">
      <c r="A3" t="s">
        <v>6</v>
      </c>
      <c r="B3">
        <v>0.66</v>
      </c>
      <c r="C3">
        <v>0.66</v>
      </c>
      <c r="G3">
        <v>2009</v>
      </c>
      <c r="H3" s="1">
        <f>AVERAGE(baseCase_ECs!$B2:$AE2)</f>
        <v>17</v>
      </c>
      <c r="I3" s="1">
        <f>AVERAGE(highContagion_ECs!$B2:$AE2)</f>
        <v>17</v>
      </c>
      <c r="J3" s="1">
        <f>AVERAGE(highProf_ECs!$B2:$AE2)</f>
        <v>17</v>
      </c>
      <c r="K3" s="1">
        <f>AVERAGE(combined_ECs!$B2:$AE2)</f>
        <v>17</v>
      </c>
      <c r="L3" s="1"/>
      <c r="M3" s="1">
        <f>AVERAGE(baseCase_projects!$B2:$AE2)</f>
        <v>20</v>
      </c>
      <c r="N3" s="1">
        <f>AVERAGE(highContagion_projects!$B2:$AE2)</f>
        <v>20</v>
      </c>
      <c r="O3" s="1">
        <f>AVERAGE(highProf_projects!$B2:$AE2)</f>
        <v>20</v>
      </c>
      <c r="P3" s="1">
        <f>AVERAGE(combined_projects!$B2:$AE2)</f>
        <v>20</v>
      </c>
      <c r="R3" s="2">
        <f>M3*99/302660</f>
        <v>6.5419943170554416E-3</v>
      </c>
      <c r="S3" s="2">
        <f t="shared" ref="S3:U3" si="0">N3*99/302660</f>
        <v>6.5419943170554416E-3</v>
      </c>
      <c r="T3" s="2">
        <f t="shared" si="0"/>
        <v>6.5419943170554416E-3</v>
      </c>
      <c r="U3" s="2">
        <f t="shared" si="0"/>
        <v>6.5419943170554416E-3</v>
      </c>
      <c r="W3" s="1" t="e">
        <f>_xlfn.STDEV.S(baseCase_ECs!$B2:$AE2)</f>
        <v>#DIV/0!</v>
      </c>
      <c r="X3" s="1" t="e">
        <f>_xlfn.STDEV.S(highContagion_ECs!$B2:$AE2)</f>
        <v>#DIV/0!</v>
      </c>
      <c r="Y3" s="1" t="e">
        <f>_xlfn.STDEV.S(highProf_ECs!$B2:$AE2)</f>
        <v>#DIV/0!</v>
      </c>
      <c r="Z3" s="1" t="e">
        <f>_xlfn.STDEV.S(combined_ECs!$B2:$AE2)</f>
        <v>#DIV/0!</v>
      </c>
      <c r="AB3" t="e">
        <f>_xlfn.CONFIDENCE.T(0.01, W3, 30)</f>
        <v>#DIV/0!</v>
      </c>
      <c r="AC3" t="e">
        <f t="shared" ref="AC3:AE3" si="1">_xlfn.CONFIDENCE.T(0.01, X3, 30)</f>
        <v>#DIV/0!</v>
      </c>
      <c r="AD3" t="e">
        <f t="shared" si="1"/>
        <v>#DIV/0!</v>
      </c>
      <c r="AE3" t="e">
        <f t="shared" si="1"/>
        <v>#DIV/0!</v>
      </c>
      <c r="AG3" s="1" t="e">
        <f>_xlfn.STDEV.S(baseCase_projects!$B2:$AE2)</f>
        <v>#DIV/0!</v>
      </c>
      <c r="AH3" s="1" t="e">
        <f>_xlfn.STDEV.S(highContagion_projects!$B2:$AE2)</f>
        <v>#DIV/0!</v>
      </c>
      <c r="AI3" s="1" t="e">
        <f>_xlfn.STDEV.S(highProf_projects!$B2:$AE2)</f>
        <v>#DIV/0!</v>
      </c>
      <c r="AJ3" s="1" t="e">
        <f>_xlfn.STDEV.S(combined_projects!$B2:$AE2)</f>
        <v>#DIV/0!</v>
      </c>
      <c r="AL3" t="e">
        <f>_xlfn.CONFIDENCE.T(0.01, AG3, 30)</f>
        <v>#DIV/0!</v>
      </c>
      <c r="AM3" t="e">
        <f t="shared" ref="AM3:AM44" si="2">_xlfn.CONFIDENCE.T(0.01, AH3, 30)</f>
        <v>#DIV/0!</v>
      </c>
      <c r="AN3" t="e">
        <f t="shared" ref="AN3:AN44" si="3">_xlfn.CONFIDENCE.T(0.01, AI3, 30)</f>
        <v>#DIV/0!</v>
      </c>
      <c r="AO3" t="e">
        <f t="shared" ref="AO3:AO44" si="4">_xlfn.CONFIDENCE.T(0.01, AJ3, 30)</f>
        <v>#DIV/0!</v>
      </c>
    </row>
    <row r="4" spans="1:41" x14ac:dyDescent="0.25">
      <c r="A4" t="s">
        <v>7</v>
      </c>
      <c r="B4">
        <v>0.7</v>
      </c>
      <c r="C4">
        <v>0.7</v>
      </c>
      <c r="G4">
        <v>2010</v>
      </c>
      <c r="H4" s="1">
        <f>AVERAGE(baseCase_ECs!$B3:$AE3)</f>
        <v>22</v>
      </c>
      <c r="I4" s="1">
        <f>AVERAGE(highContagion_ECs!$B3:$AE3)</f>
        <v>22</v>
      </c>
      <c r="J4" s="1">
        <f>AVERAGE(highProf_ECs!$B3:$AE3)</f>
        <v>22</v>
      </c>
      <c r="K4" s="1">
        <f>AVERAGE(combined_ECs!$B3:$AE3)</f>
        <v>22</v>
      </c>
      <c r="L4" s="1"/>
      <c r="M4" s="1">
        <f>AVERAGE(baseCase_projects!$B3:$AE3)</f>
        <v>21</v>
      </c>
      <c r="N4" s="1">
        <f>AVERAGE(highContagion_projects!$B3:$AE3)</f>
        <v>21</v>
      </c>
      <c r="O4" s="1">
        <f>AVERAGE(highProf_projects!$B3:$AE3)</f>
        <v>21</v>
      </c>
      <c r="P4" s="1">
        <f>AVERAGE(combined_projects!$B3:$AE3)</f>
        <v>21</v>
      </c>
      <c r="R4" s="2">
        <f t="shared" ref="R4:R44" si="5">M4*99/302660</f>
        <v>6.8690940329082135E-3</v>
      </c>
      <c r="S4" s="2">
        <f t="shared" ref="S4:S44" si="6">N4*99/302660</f>
        <v>6.8690940329082135E-3</v>
      </c>
      <c r="T4" s="2">
        <f t="shared" ref="T4:T44" si="7">O4*99/302660</f>
        <v>6.8690940329082135E-3</v>
      </c>
      <c r="U4" s="2">
        <f t="shared" ref="U4:U44" si="8">P4*99/302660</f>
        <v>6.8690940329082135E-3</v>
      </c>
      <c r="W4" s="1" t="e">
        <f>_xlfn.STDEV.S(baseCase_ECs!$B3:$AE3)</f>
        <v>#DIV/0!</v>
      </c>
      <c r="X4" s="1" t="e">
        <f>_xlfn.STDEV.S(highContagion_ECs!$B3:$AE3)</f>
        <v>#DIV/0!</v>
      </c>
      <c r="Y4" s="1" t="e">
        <f>_xlfn.STDEV.S(highProf_ECs!$B3:$AE3)</f>
        <v>#DIV/0!</v>
      </c>
      <c r="Z4" s="1" t="e">
        <f>_xlfn.STDEV.S(combined_ECs!$B3:$AE3)</f>
        <v>#DIV/0!</v>
      </c>
      <c r="AB4" t="e">
        <f t="shared" ref="AB4:AB44" si="9">_xlfn.CONFIDENCE.T(0.01, W4, 30)</f>
        <v>#DIV/0!</v>
      </c>
      <c r="AC4" t="e">
        <f t="shared" ref="AC4:AC44" si="10">_xlfn.CONFIDENCE.T(0.01, X4, 30)</f>
        <v>#DIV/0!</v>
      </c>
      <c r="AD4" t="e">
        <f t="shared" ref="AD4:AD44" si="11">_xlfn.CONFIDENCE.T(0.01, Y4, 30)</f>
        <v>#DIV/0!</v>
      </c>
      <c r="AE4" t="e">
        <f t="shared" ref="AE4:AE44" si="12">_xlfn.CONFIDENCE.T(0.01, Z4, 30)</f>
        <v>#DIV/0!</v>
      </c>
      <c r="AG4" s="1" t="e">
        <f>_xlfn.STDEV.S(baseCase_projects!$B3:$AE3)</f>
        <v>#DIV/0!</v>
      </c>
      <c r="AH4" s="1" t="e">
        <f>_xlfn.STDEV.S(highContagion_projects!$B3:$AE3)</f>
        <v>#DIV/0!</v>
      </c>
      <c r="AI4" s="1" t="e">
        <f>_xlfn.STDEV.S(highProf_projects!$B3:$AE3)</f>
        <v>#DIV/0!</v>
      </c>
      <c r="AJ4" s="1" t="e">
        <f>_xlfn.STDEV.S(combined_projects!$B3:$AE3)</f>
        <v>#DIV/0!</v>
      </c>
      <c r="AL4" t="e">
        <f t="shared" ref="AL4:AL44" si="13">_xlfn.CONFIDENCE.T(0.01, AG4, 30)</f>
        <v>#DIV/0!</v>
      </c>
      <c r="AM4" t="e">
        <f t="shared" si="2"/>
        <v>#DIV/0!</v>
      </c>
      <c r="AN4" t="e">
        <f t="shared" si="3"/>
        <v>#DIV/0!</v>
      </c>
      <c r="AO4" t="e">
        <f t="shared" si="4"/>
        <v>#DIV/0!</v>
      </c>
    </row>
    <row r="5" spans="1:41" x14ac:dyDescent="0.25">
      <c r="A5" t="s">
        <v>8</v>
      </c>
      <c r="B5">
        <v>0.01</v>
      </c>
      <c r="C5">
        <v>1E-3</v>
      </c>
      <c r="G5">
        <v>2011</v>
      </c>
      <c r="H5" s="1">
        <f>AVERAGE(baseCase_ECs!$B4:$AE4)</f>
        <v>32</v>
      </c>
      <c r="I5" s="1">
        <f>AVERAGE(highContagion_ECs!$B4:$AE4)</f>
        <v>32</v>
      </c>
      <c r="J5" s="1">
        <f>AVERAGE(highProf_ECs!$B4:$AE4)</f>
        <v>32</v>
      </c>
      <c r="K5" s="1">
        <f>AVERAGE(combined_ECs!$B4:$AE4)</f>
        <v>32</v>
      </c>
      <c r="L5" s="1"/>
      <c r="M5" s="1">
        <f>AVERAGE(baseCase_projects!$B4:$AE4)</f>
        <v>23</v>
      </c>
      <c r="N5" s="1">
        <f>AVERAGE(highContagion_projects!$B4:$AE4)</f>
        <v>23</v>
      </c>
      <c r="O5" s="1">
        <f>AVERAGE(highProf_projects!$B4:$AE4)</f>
        <v>23</v>
      </c>
      <c r="P5" s="1">
        <f>AVERAGE(combined_projects!$B4:$AE4)</f>
        <v>23</v>
      </c>
      <c r="R5" s="2">
        <f t="shared" si="5"/>
        <v>7.5232934646137584E-3</v>
      </c>
      <c r="S5" s="2">
        <f t="shared" si="6"/>
        <v>7.5232934646137584E-3</v>
      </c>
      <c r="T5" s="2">
        <f t="shared" si="7"/>
        <v>7.5232934646137584E-3</v>
      </c>
      <c r="U5" s="2">
        <f t="shared" si="8"/>
        <v>7.5232934646137584E-3</v>
      </c>
      <c r="W5" s="1" t="e">
        <f>_xlfn.STDEV.S(baseCase_ECs!$B4:$AE4)</f>
        <v>#DIV/0!</v>
      </c>
      <c r="X5" s="1" t="e">
        <f>_xlfn.STDEV.S(highContagion_ECs!$B4:$AE4)</f>
        <v>#DIV/0!</v>
      </c>
      <c r="Y5" s="1" t="e">
        <f>_xlfn.STDEV.S(highProf_ECs!$B4:$AE4)</f>
        <v>#DIV/0!</v>
      </c>
      <c r="Z5" s="1" t="e">
        <f>_xlfn.STDEV.S(combined_ECs!$B4:$AE4)</f>
        <v>#DIV/0!</v>
      </c>
      <c r="AB5" t="e">
        <f t="shared" si="9"/>
        <v>#DIV/0!</v>
      </c>
      <c r="AC5" t="e">
        <f t="shared" si="10"/>
        <v>#DIV/0!</v>
      </c>
      <c r="AD5" t="e">
        <f t="shared" si="11"/>
        <v>#DIV/0!</v>
      </c>
      <c r="AE5" t="e">
        <f t="shared" si="12"/>
        <v>#DIV/0!</v>
      </c>
      <c r="AG5" s="1" t="e">
        <f>_xlfn.STDEV.S(baseCase_projects!$B4:$AE4)</f>
        <v>#DIV/0!</v>
      </c>
      <c r="AH5" s="1" t="e">
        <f>_xlfn.STDEV.S(highContagion_projects!$B4:$AE4)</f>
        <v>#DIV/0!</v>
      </c>
      <c r="AI5" s="1" t="e">
        <f>_xlfn.STDEV.S(highProf_projects!$B4:$AE4)</f>
        <v>#DIV/0!</v>
      </c>
      <c r="AJ5" s="1" t="e">
        <f>_xlfn.STDEV.S(combined_projects!$B4:$AE4)</f>
        <v>#DIV/0!</v>
      </c>
      <c r="AL5" t="e">
        <f t="shared" si="13"/>
        <v>#DIV/0!</v>
      </c>
      <c r="AM5" t="e">
        <f t="shared" si="2"/>
        <v>#DIV/0!</v>
      </c>
      <c r="AN5" t="e">
        <f t="shared" si="3"/>
        <v>#DIV/0!</v>
      </c>
      <c r="AO5" t="e">
        <f t="shared" si="4"/>
        <v>#DIV/0!</v>
      </c>
    </row>
    <row r="6" spans="1:41" x14ac:dyDescent="0.25">
      <c r="A6" t="s">
        <v>9</v>
      </c>
      <c r="B6">
        <v>2.5000000000000001E-2</v>
      </c>
      <c r="C6">
        <v>0.05</v>
      </c>
      <c r="G6">
        <v>2012</v>
      </c>
      <c r="H6" s="1">
        <f>AVERAGE(baseCase_ECs!$B5:$AE5)</f>
        <v>55</v>
      </c>
      <c r="I6" s="1">
        <f>AVERAGE(highContagion_ECs!$B5:$AE5)</f>
        <v>55</v>
      </c>
      <c r="J6" s="1">
        <f>AVERAGE(highProf_ECs!$B5:$AE5)</f>
        <v>55</v>
      </c>
      <c r="K6" s="1">
        <f>AVERAGE(combined_ECs!$B5:$AE5)</f>
        <v>55</v>
      </c>
      <c r="L6" s="1"/>
      <c r="M6" s="1">
        <f>AVERAGE(baseCase_projects!$B5:$AE5)</f>
        <v>43</v>
      </c>
      <c r="N6" s="1">
        <f>AVERAGE(highContagion_projects!$B5:$AE5)</f>
        <v>43</v>
      </c>
      <c r="O6" s="1">
        <f>AVERAGE(highProf_projects!$B5:$AE5)</f>
        <v>43</v>
      </c>
      <c r="P6" s="1">
        <f>AVERAGE(combined_projects!$B5:$AE5)</f>
        <v>43</v>
      </c>
      <c r="R6" s="2">
        <f t="shared" si="5"/>
        <v>1.4065287781669199E-2</v>
      </c>
      <c r="S6" s="2">
        <f t="shared" si="6"/>
        <v>1.4065287781669199E-2</v>
      </c>
      <c r="T6" s="2">
        <f t="shared" si="7"/>
        <v>1.4065287781669199E-2</v>
      </c>
      <c r="U6" s="2">
        <f t="shared" si="8"/>
        <v>1.4065287781669199E-2</v>
      </c>
      <c r="W6" s="1" t="e">
        <f>_xlfn.STDEV.S(baseCase_ECs!$B5:$AE5)</f>
        <v>#DIV/0!</v>
      </c>
      <c r="X6" s="1" t="e">
        <f>_xlfn.STDEV.S(highContagion_ECs!$B5:$AE5)</f>
        <v>#DIV/0!</v>
      </c>
      <c r="Y6" s="1" t="e">
        <f>_xlfn.STDEV.S(highProf_ECs!$B5:$AE5)</f>
        <v>#DIV/0!</v>
      </c>
      <c r="Z6" s="1" t="e">
        <f>_xlfn.STDEV.S(combined_ECs!$B5:$AE5)</f>
        <v>#DIV/0!</v>
      </c>
      <c r="AB6" t="e">
        <f t="shared" si="9"/>
        <v>#DIV/0!</v>
      </c>
      <c r="AC6" t="e">
        <f t="shared" si="10"/>
        <v>#DIV/0!</v>
      </c>
      <c r="AD6" t="e">
        <f t="shared" si="11"/>
        <v>#DIV/0!</v>
      </c>
      <c r="AE6" t="e">
        <f t="shared" si="12"/>
        <v>#DIV/0!</v>
      </c>
      <c r="AG6" s="1" t="e">
        <f>_xlfn.STDEV.S(baseCase_projects!$B5:$AE5)</f>
        <v>#DIV/0!</v>
      </c>
      <c r="AH6" s="1" t="e">
        <f>_xlfn.STDEV.S(highContagion_projects!$B5:$AE5)</f>
        <v>#DIV/0!</v>
      </c>
      <c r="AI6" s="1" t="e">
        <f>_xlfn.STDEV.S(highProf_projects!$B5:$AE5)</f>
        <v>#DIV/0!</v>
      </c>
      <c r="AJ6" s="1" t="e">
        <f>_xlfn.STDEV.S(combined_projects!$B5:$AE5)</f>
        <v>#DIV/0!</v>
      </c>
      <c r="AL6" t="e">
        <f t="shared" si="13"/>
        <v>#DIV/0!</v>
      </c>
      <c r="AM6" t="e">
        <f t="shared" si="2"/>
        <v>#DIV/0!</v>
      </c>
      <c r="AN6" t="e">
        <f t="shared" si="3"/>
        <v>#DIV/0!</v>
      </c>
      <c r="AO6" t="e">
        <f t="shared" si="4"/>
        <v>#DIV/0!</v>
      </c>
    </row>
    <row r="7" spans="1:41" x14ac:dyDescent="0.25">
      <c r="A7" t="s">
        <v>10</v>
      </c>
      <c r="B7" t="s">
        <v>11</v>
      </c>
      <c r="C7" t="s">
        <v>11</v>
      </c>
      <c r="D7" t="s">
        <v>11</v>
      </c>
      <c r="E7" t="s">
        <v>11</v>
      </c>
      <c r="G7">
        <v>2013</v>
      </c>
      <c r="H7" s="1">
        <f>AVERAGE(baseCase_ECs!$B6:$AE6)</f>
        <v>108</v>
      </c>
      <c r="I7" s="1">
        <f>AVERAGE(highContagion_ECs!$B6:$AE6)</f>
        <v>108</v>
      </c>
      <c r="J7" s="1">
        <f>AVERAGE(highProf_ECs!$B6:$AE6)</f>
        <v>108</v>
      </c>
      <c r="K7" s="1">
        <f>AVERAGE(combined_ECs!$B6:$AE6)</f>
        <v>108</v>
      </c>
      <c r="L7" s="1"/>
      <c r="M7" s="1">
        <f>AVERAGE(baseCase_projects!$B6:$AE6)</f>
        <v>63</v>
      </c>
      <c r="N7" s="1">
        <f>AVERAGE(highContagion_projects!$B6:$AE6)</f>
        <v>63</v>
      </c>
      <c r="O7" s="1">
        <f>AVERAGE(highProf_projects!$B6:$AE6)</f>
        <v>63</v>
      </c>
      <c r="P7" s="1">
        <f>AVERAGE(combined_projects!$B6:$AE6)</f>
        <v>63</v>
      </c>
      <c r="R7" s="2">
        <f t="shared" si="5"/>
        <v>2.0607282098724641E-2</v>
      </c>
      <c r="S7" s="2">
        <f t="shared" si="6"/>
        <v>2.0607282098724641E-2</v>
      </c>
      <c r="T7" s="2">
        <f t="shared" si="7"/>
        <v>2.0607282098724641E-2</v>
      </c>
      <c r="U7" s="2">
        <f t="shared" si="8"/>
        <v>2.0607282098724641E-2</v>
      </c>
      <c r="W7" s="1" t="e">
        <f>_xlfn.STDEV.S(baseCase_ECs!$B6:$AE6)</f>
        <v>#DIV/0!</v>
      </c>
      <c r="X7" s="1" t="e">
        <f>_xlfn.STDEV.S(highContagion_ECs!$B6:$AE6)</f>
        <v>#DIV/0!</v>
      </c>
      <c r="Y7" s="1" t="e">
        <f>_xlfn.STDEV.S(highProf_ECs!$B6:$AE6)</f>
        <v>#DIV/0!</v>
      </c>
      <c r="Z7" s="1" t="e">
        <f>_xlfn.STDEV.S(combined_ECs!$B6:$AE6)</f>
        <v>#DIV/0!</v>
      </c>
      <c r="AB7" t="e">
        <f t="shared" si="9"/>
        <v>#DIV/0!</v>
      </c>
      <c r="AC7" t="e">
        <f t="shared" si="10"/>
        <v>#DIV/0!</v>
      </c>
      <c r="AD7" t="e">
        <f t="shared" si="11"/>
        <v>#DIV/0!</v>
      </c>
      <c r="AE7" t="e">
        <f t="shared" si="12"/>
        <v>#DIV/0!</v>
      </c>
      <c r="AG7" s="1" t="e">
        <f>_xlfn.STDEV.S(baseCase_projects!$B6:$AE6)</f>
        <v>#DIV/0!</v>
      </c>
      <c r="AH7" s="1" t="e">
        <f>_xlfn.STDEV.S(highContagion_projects!$B6:$AE6)</f>
        <v>#DIV/0!</v>
      </c>
      <c r="AI7" s="1" t="e">
        <f>_xlfn.STDEV.S(highProf_projects!$B6:$AE6)</f>
        <v>#DIV/0!</v>
      </c>
      <c r="AJ7" s="1" t="e">
        <f>_xlfn.STDEV.S(combined_projects!$B6:$AE6)</f>
        <v>#DIV/0!</v>
      </c>
      <c r="AL7" t="e">
        <f t="shared" si="13"/>
        <v>#DIV/0!</v>
      </c>
      <c r="AM7" t="e">
        <f t="shared" si="2"/>
        <v>#DIV/0!</v>
      </c>
      <c r="AN7" t="e">
        <f t="shared" si="3"/>
        <v>#DIV/0!</v>
      </c>
      <c r="AO7" t="e">
        <f t="shared" si="4"/>
        <v>#DIV/0!</v>
      </c>
    </row>
    <row r="8" spans="1:41" x14ac:dyDescent="0.25">
      <c r="G8">
        <v>2014</v>
      </c>
      <c r="H8" s="1">
        <f>AVERAGE(baseCase_ECs!$B7:$AE7)</f>
        <v>155</v>
      </c>
      <c r="I8" s="1">
        <f>AVERAGE(highContagion_ECs!$B7:$AE7)</f>
        <v>155</v>
      </c>
      <c r="J8" s="1">
        <f>AVERAGE(highProf_ECs!$B7:$AE7)</f>
        <v>155</v>
      </c>
      <c r="K8" s="1">
        <f>AVERAGE(combined_ECs!$B7:$AE7)</f>
        <v>155</v>
      </c>
      <c r="L8" s="1"/>
      <c r="M8" s="1">
        <f>AVERAGE(baseCase_projects!$B7:$AE7)</f>
        <v>90</v>
      </c>
      <c r="N8" s="1">
        <f>AVERAGE(highContagion_projects!$B7:$AE7)</f>
        <v>90</v>
      </c>
      <c r="O8" s="1">
        <f>AVERAGE(highProf_projects!$B7:$AE7)</f>
        <v>90</v>
      </c>
      <c r="P8" s="1">
        <f>AVERAGE(combined_projects!$B7:$AE7)</f>
        <v>90</v>
      </c>
      <c r="R8" s="2">
        <f t="shared" si="5"/>
        <v>2.9438974426749486E-2</v>
      </c>
      <c r="S8" s="2">
        <f t="shared" si="6"/>
        <v>2.9438974426749486E-2</v>
      </c>
      <c r="T8" s="2">
        <f t="shared" si="7"/>
        <v>2.9438974426749486E-2</v>
      </c>
      <c r="U8" s="2">
        <f t="shared" si="8"/>
        <v>2.9438974426749486E-2</v>
      </c>
      <c r="W8" s="1" t="e">
        <f>_xlfn.STDEV.S(baseCase_ECs!$B7:$AE7)</f>
        <v>#DIV/0!</v>
      </c>
      <c r="X8" s="1" t="e">
        <f>_xlfn.STDEV.S(highContagion_ECs!$B7:$AE7)</f>
        <v>#DIV/0!</v>
      </c>
      <c r="Y8" s="1" t="e">
        <f>_xlfn.STDEV.S(highProf_ECs!$B7:$AE7)</f>
        <v>#DIV/0!</v>
      </c>
      <c r="Z8" s="1" t="e">
        <f>_xlfn.STDEV.S(combined_ECs!$B7:$AE7)</f>
        <v>#DIV/0!</v>
      </c>
      <c r="AB8" t="e">
        <f t="shared" si="9"/>
        <v>#DIV/0!</v>
      </c>
      <c r="AC8" t="e">
        <f t="shared" si="10"/>
        <v>#DIV/0!</v>
      </c>
      <c r="AD8" t="e">
        <f t="shared" si="11"/>
        <v>#DIV/0!</v>
      </c>
      <c r="AE8" t="e">
        <f t="shared" si="12"/>
        <v>#DIV/0!</v>
      </c>
      <c r="AG8" s="1" t="e">
        <f>_xlfn.STDEV.S(baseCase_projects!$B7:$AE7)</f>
        <v>#DIV/0!</v>
      </c>
      <c r="AH8" s="1" t="e">
        <f>_xlfn.STDEV.S(highContagion_projects!$B7:$AE7)</f>
        <v>#DIV/0!</v>
      </c>
      <c r="AI8" s="1" t="e">
        <f>_xlfn.STDEV.S(highProf_projects!$B7:$AE7)</f>
        <v>#DIV/0!</v>
      </c>
      <c r="AJ8" s="1" t="e">
        <f>_xlfn.STDEV.S(combined_projects!$B7:$AE7)</f>
        <v>#DIV/0!</v>
      </c>
      <c r="AL8" t="e">
        <f t="shared" si="13"/>
        <v>#DIV/0!</v>
      </c>
      <c r="AM8" t="e">
        <f t="shared" si="2"/>
        <v>#DIV/0!</v>
      </c>
      <c r="AN8" t="e">
        <f t="shared" si="3"/>
        <v>#DIV/0!</v>
      </c>
      <c r="AO8" t="e">
        <f t="shared" si="4"/>
        <v>#DIV/0!</v>
      </c>
    </row>
    <row r="9" spans="1:41" x14ac:dyDescent="0.25">
      <c r="G9">
        <v>2015</v>
      </c>
      <c r="H9" s="1">
        <f>AVERAGE(baseCase_ECs!$B8:$AE8)</f>
        <v>206</v>
      </c>
      <c r="I9" s="1">
        <f>AVERAGE(highContagion_ECs!$B8:$AE8)</f>
        <v>206</v>
      </c>
      <c r="J9" s="1">
        <f>AVERAGE(highProf_ECs!$B8:$AE8)</f>
        <v>206</v>
      </c>
      <c r="K9" s="1">
        <f>AVERAGE(combined_ECs!$B8:$AE8)</f>
        <v>206</v>
      </c>
      <c r="L9" s="1"/>
      <c r="M9" s="1">
        <f>AVERAGE(baseCase_projects!$B8:$AE8)</f>
        <v>144</v>
      </c>
      <c r="N9" s="1">
        <f>AVERAGE(highContagion_projects!$B8:$AE8)</f>
        <v>144</v>
      </c>
      <c r="O9" s="1">
        <f>AVERAGE(highProf_projects!$B8:$AE8)</f>
        <v>144</v>
      </c>
      <c r="P9" s="1">
        <f>AVERAGE(combined_projects!$B8:$AE8)</f>
        <v>144</v>
      </c>
      <c r="R9" s="2">
        <f t="shared" si="5"/>
        <v>4.7102359082799181E-2</v>
      </c>
      <c r="S9" s="2">
        <f t="shared" si="6"/>
        <v>4.7102359082799181E-2</v>
      </c>
      <c r="T9" s="2">
        <f t="shared" si="7"/>
        <v>4.7102359082799181E-2</v>
      </c>
      <c r="U9" s="2">
        <f t="shared" si="8"/>
        <v>4.7102359082799181E-2</v>
      </c>
      <c r="W9" s="1" t="e">
        <f>_xlfn.STDEV.S(baseCase_ECs!$B8:$AE8)</f>
        <v>#DIV/0!</v>
      </c>
      <c r="X9" s="1" t="e">
        <f>_xlfn.STDEV.S(highContagion_ECs!$B8:$AE8)</f>
        <v>#DIV/0!</v>
      </c>
      <c r="Y9" s="1" t="e">
        <f>_xlfn.STDEV.S(highProf_ECs!$B8:$AE8)</f>
        <v>#DIV/0!</v>
      </c>
      <c r="Z9" s="1" t="e">
        <f>_xlfn.STDEV.S(combined_ECs!$B8:$AE8)</f>
        <v>#DIV/0!</v>
      </c>
      <c r="AB9" t="e">
        <f t="shared" si="9"/>
        <v>#DIV/0!</v>
      </c>
      <c r="AC9" t="e">
        <f t="shared" si="10"/>
        <v>#DIV/0!</v>
      </c>
      <c r="AD9" t="e">
        <f t="shared" si="11"/>
        <v>#DIV/0!</v>
      </c>
      <c r="AE9" t="e">
        <f t="shared" si="12"/>
        <v>#DIV/0!</v>
      </c>
      <c r="AG9" s="1" t="e">
        <f>_xlfn.STDEV.S(baseCase_projects!$B8:$AE8)</f>
        <v>#DIV/0!</v>
      </c>
      <c r="AH9" s="1" t="e">
        <f>_xlfn.STDEV.S(highContagion_projects!$B8:$AE8)</f>
        <v>#DIV/0!</v>
      </c>
      <c r="AI9" s="1" t="e">
        <f>_xlfn.STDEV.S(highProf_projects!$B8:$AE8)</f>
        <v>#DIV/0!</v>
      </c>
      <c r="AJ9" s="1" t="e">
        <f>_xlfn.STDEV.S(combined_projects!$B8:$AE8)</f>
        <v>#DIV/0!</v>
      </c>
      <c r="AL9" t="e">
        <f t="shared" si="13"/>
        <v>#DIV/0!</v>
      </c>
      <c r="AM9" t="e">
        <f t="shared" si="2"/>
        <v>#DIV/0!</v>
      </c>
      <c r="AN9" t="e">
        <f t="shared" si="3"/>
        <v>#DIV/0!</v>
      </c>
      <c r="AO9" t="e">
        <f t="shared" si="4"/>
        <v>#DIV/0!</v>
      </c>
    </row>
    <row r="10" spans="1:41" x14ac:dyDescent="0.25">
      <c r="G10">
        <v>2016</v>
      </c>
      <c r="H10" s="1">
        <f>AVERAGE(baseCase_ECs!$B9:$AE9)</f>
        <v>258</v>
      </c>
      <c r="I10" s="1">
        <f>AVERAGE(highContagion_ECs!$B9:$AE9)</f>
        <v>258</v>
      </c>
      <c r="J10" s="1">
        <f>AVERAGE(highProf_ECs!$B9:$AE9)</f>
        <v>258</v>
      </c>
      <c r="K10" s="1">
        <f>AVERAGE(combined_ECs!$B9:$AE9)</f>
        <v>258</v>
      </c>
      <c r="L10" s="1"/>
      <c r="M10" s="1">
        <f>AVERAGE(baseCase_projects!$B9:$AE9)</f>
        <v>215</v>
      </c>
      <c r="N10" s="1">
        <f>AVERAGE(highContagion_projects!$B9:$AE9)</f>
        <v>215</v>
      </c>
      <c r="O10" s="1">
        <f>AVERAGE(highProf_projects!$B9:$AE9)</f>
        <v>215</v>
      </c>
      <c r="P10" s="1">
        <f>AVERAGE(combined_projects!$B9:$AE9)</f>
        <v>215</v>
      </c>
      <c r="R10" s="2">
        <f t="shared" si="5"/>
        <v>7.0326438908346001E-2</v>
      </c>
      <c r="S10" s="2">
        <f t="shared" si="6"/>
        <v>7.0326438908346001E-2</v>
      </c>
      <c r="T10" s="2">
        <f t="shared" si="7"/>
        <v>7.0326438908346001E-2</v>
      </c>
      <c r="U10" s="2">
        <f t="shared" si="8"/>
        <v>7.0326438908346001E-2</v>
      </c>
      <c r="W10" s="1" t="e">
        <f>_xlfn.STDEV.S(baseCase_ECs!$B9:$AE9)</f>
        <v>#DIV/0!</v>
      </c>
      <c r="X10" s="1" t="e">
        <f>_xlfn.STDEV.S(highContagion_ECs!$B9:$AE9)</f>
        <v>#DIV/0!</v>
      </c>
      <c r="Y10" s="1" t="e">
        <f>_xlfn.STDEV.S(highProf_ECs!$B9:$AE9)</f>
        <v>#DIV/0!</v>
      </c>
      <c r="Z10" s="1" t="e">
        <f>_xlfn.STDEV.S(combined_ECs!$B9:$AE9)</f>
        <v>#DIV/0!</v>
      </c>
      <c r="AB10" t="e">
        <f t="shared" si="9"/>
        <v>#DIV/0!</v>
      </c>
      <c r="AC10" t="e">
        <f t="shared" si="10"/>
        <v>#DIV/0!</v>
      </c>
      <c r="AD10" t="e">
        <f t="shared" si="11"/>
        <v>#DIV/0!</v>
      </c>
      <c r="AE10" t="e">
        <f t="shared" si="12"/>
        <v>#DIV/0!</v>
      </c>
      <c r="AG10" s="1" t="e">
        <f>_xlfn.STDEV.S(baseCase_projects!$B9:$AE9)</f>
        <v>#DIV/0!</v>
      </c>
      <c r="AH10" s="1" t="e">
        <f>_xlfn.STDEV.S(highContagion_projects!$B9:$AE9)</f>
        <v>#DIV/0!</v>
      </c>
      <c r="AI10" s="1" t="e">
        <f>_xlfn.STDEV.S(highProf_projects!$B9:$AE9)</f>
        <v>#DIV/0!</v>
      </c>
      <c r="AJ10" s="1" t="e">
        <f>_xlfn.STDEV.S(combined_projects!$B9:$AE9)</f>
        <v>#DIV/0!</v>
      </c>
      <c r="AL10" t="e">
        <f t="shared" si="13"/>
        <v>#DIV/0!</v>
      </c>
      <c r="AM10" t="e">
        <f t="shared" si="2"/>
        <v>#DIV/0!</v>
      </c>
      <c r="AN10" t="e">
        <f t="shared" si="3"/>
        <v>#DIV/0!</v>
      </c>
      <c r="AO10" t="e">
        <f t="shared" si="4"/>
        <v>#DIV/0!</v>
      </c>
    </row>
    <row r="11" spans="1:41" x14ac:dyDescent="0.25">
      <c r="G11">
        <v>2017</v>
      </c>
      <c r="H11" s="1">
        <f>AVERAGE(baseCase_ECs!$B10:$AE10)</f>
        <v>310</v>
      </c>
      <c r="I11" s="1">
        <f>AVERAGE(highContagion_ECs!$B10:$AE10)</f>
        <v>310</v>
      </c>
      <c r="J11" s="1">
        <f>AVERAGE(highProf_ECs!$B10:$AE10)</f>
        <v>310</v>
      </c>
      <c r="K11" s="1">
        <f>AVERAGE(combined_ECs!$B10:$AE10)</f>
        <v>310</v>
      </c>
      <c r="L11" s="1"/>
      <c r="M11" s="1">
        <f>AVERAGE(baseCase_projects!$B10:$AE10)</f>
        <v>326</v>
      </c>
      <c r="N11" s="1">
        <f>AVERAGE(highContagion_projects!$B10:$AE10)</f>
        <v>326</v>
      </c>
      <c r="O11" s="1">
        <f>AVERAGE(highProf_projects!$B10:$AE10)</f>
        <v>326</v>
      </c>
      <c r="P11" s="1">
        <f>AVERAGE(combined_projects!$B10:$AE10)</f>
        <v>326</v>
      </c>
      <c r="R11" s="2">
        <f t="shared" si="5"/>
        <v>0.1066345073680037</v>
      </c>
      <c r="S11" s="2">
        <f t="shared" si="6"/>
        <v>0.1066345073680037</v>
      </c>
      <c r="T11" s="2">
        <f t="shared" si="7"/>
        <v>0.1066345073680037</v>
      </c>
      <c r="U11" s="2">
        <f t="shared" si="8"/>
        <v>0.1066345073680037</v>
      </c>
      <c r="W11" s="1" t="e">
        <f>_xlfn.STDEV.S(baseCase_ECs!$B10:$AE10)</f>
        <v>#DIV/0!</v>
      </c>
      <c r="X11" s="1" t="e">
        <f>_xlfn.STDEV.S(highContagion_ECs!$B10:$AE10)</f>
        <v>#DIV/0!</v>
      </c>
      <c r="Y11" s="1" t="e">
        <f>_xlfn.STDEV.S(highProf_ECs!$B10:$AE10)</f>
        <v>#DIV/0!</v>
      </c>
      <c r="Z11" s="1" t="e">
        <f>_xlfn.STDEV.S(combined_ECs!$B10:$AE10)</f>
        <v>#DIV/0!</v>
      </c>
      <c r="AB11" t="e">
        <f t="shared" si="9"/>
        <v>#DIV/0!</v>
      </c>
      <c r="AC11" t="e">
        <f t="shared" si="10"/>
        <v>#DIV/0!</v>
      </c>
      <c r="AD11" t="e">
        <f t="shared" si="11"/>
        <v>#DIV/0!</v>
      </c>
      <c r="AE11" t="e">
        <f t="shared" si="12"/>
        <v>#DIV/0!</v>
      </c>
      <c r="AG11" s="1" t="e">
        <f>_xlfn.STDEV.S(baseCase_projects!$B10:$AE10)</f>
        <v>#DIV/0!</v>
      </c>
      <c r="AH11" s="1" t="e">
        <f>_xlfn.STDEV.S(highContagion_projects!$B10:$AE10)</f>
        <v>#DIV/0!</v>
      </c>
      <c r="AI11" s="1" t="e">
        <f>_xlfn.STDEV.S(highProf_projects!$B10:$AE10)</f>
        <v>#DIV/0!</v>
      </c>
      <c r="AJ11" s="1" t="e">
        <f>_xlfn.STDEV.S(combined_projects!$B10:$AE10)</f>
        <v>#DIV/0!</v>
      </c>
      <c r="AL11" t="e">
        <f t="shared" si="13"/>
        <v>#DIV/0!</v>
      </c>
      <c r="AM11" t="e">
        <f t="shared" si="2"/>
        <v>#DIV/0!</v>
      </c>
      <c r="AN11" t="e">
        <f t="shared" si="3"/>
        <v>#DIV/0!</v>
      </c>
      <c r="AO11" t="e">
        <f t="shared" si="4"/>
        <v>#DIV/0!</v>
      </c>
    </row>
    <row r="12" spans="1:41" x14ac:dyDescent="0.25">
      <c r="G12">
        <v>2018</v>
      </c>
      <c r="H12" s="1">
        <f>AVERAGE(baseCase_ECs!$B11:$AE11)</f>
        <v>382</v>
      </c>
      <c r="I12" s="1">
        <f>AVERAGE(highContagion_ECs!$B11:$AE11)</f>
        <v>382</v>
      </c>
      <c r="J12" s="1">
        <f>AVERAGE(highProf_ECs!$B11:$AE11)</f>
        <v>382</v>
      </c>
      <c r="K12" s="1">
        <f>AVERAGE(combined_ECs!$B11:$AE11)</f>
        <v>382</v>
      </c>
      <c r="L12" s="1"/>
      <c r="M12" s="1">
        <f>AVERAGE(baseCase_projects!$B11:$AE11)</f>
        <v>514</v>
      </c>
      <c r="N12" s="1">
        <f>AVERAGE(highContagion_projects!$B11:$AE11)</f>
        <v>514</v>
      </c>
      <c r="O12" s="1">
        <f>AVERAGE(highProf_projects!$B11:$AE11)</f>
        <v>514</v>
      </c>
      <c r="P12" s="1">
        <f>AVERAGE(combined_projects!$B11:$AE11)</f>
        <v>514</v>
      </c>
      <c r="R12" s="2">
        <f t="shared" si="5"/>
        <v>0.16812925394832484</v>
      </c>
      <c r="S12" s="2">
        <f t="shared" si="6"/>
        <v>0.16812925394832484</v>
      </c>
      <c r="T12" s="2">
        <f t="shared" si="7"/>
        <v>0.16812925394832484</v>
      </c>
      <c r="U12" s="2">
        <f t="shared" si="8"/>
        <v>0.16812925394832484</v>
      </c>
      <c r="W12" s="1" t="e">
        <f>_xlfn.STDEV.S(baseCase_ECs!$B11:$AE11)</f>
        <v>#DIV/0!</v>
      </c>
      <c r="X12" s="1" t="e">
        <f>_xlfn.STDEV.S(highContagion_ECs!$B11:$AE11)</f>
        <v>#DIV/0!</v>
      </c>
      <c r="Y12" s="1" t="e">
        <f>_xlfn.STDEV.S(highProf_ECs!$B11:$AE11)</f>
        <v>#DIV/0!</v>
      </c>
      <c r="Z12" s="1" t="e">
        <f>_xlfn.STDEV.S(combined_ECs!$B11:$AE11)</f>
        <v>#DIV/0!</v>
      </c>
      <c r="AB12" t="e">
        <f t="shared" si="9"/>
        <v>#DIV/0!</v>
      </c>
      <c r="AC12" t="e">
        <f t="shared" si="10"/>
        <v>#DIV/0!</v>
      </c>
      <c r="AD12" t="e">
        <f t="shared" si="11"/>
        <v>#DIV/0!</v>
      </c>
      <c r="AE12" t="e">
        <f t="shared" si="12"/>
        <v>#DIV/0!</v>
      </c>
      <c r="AG12" s="1" t="e">
        <f>_xlfn.STDEV.S(baseCase_projects!$B11:$AE11)</f>
        <v>#DIV/0!</v>
      </c>
      <c r="AH12" s="1" t="e">
        <f>_xlfn.STDEV.S(highContagion_projects!$B11:$AE11)</f>
        <v>#DIV/0!</v>
      </c>
      <c r="AI12" s="1" t="e">
        <f>_xlfn.STDEV.S(highProf_projects!$B11:$AE11)</f>
        <v>#DIV/0!</v>
      </c>
      <c r="AJ12" s="1" t="e">
        <f>_xlfn.STDEV.S(combined_projects!$B11:$AE11)</f>
        <v>#DIV/0!</v>
      </c>
      <c r="AL12" t="e">
        <f t="shared" si="13"/>
        <v>#DIV/0!</v>
      </c>
      <c r="AM12" t="e">
        <f t="shared" si="2"/>
        <v>#DIV/0!</v>
      </c>
      <c r="AN12" t="e">
        <f t="shared" si="3"/>
        <v>#DIV/0!</v>
      </c>
      <c r="AO12" t="e">
        <f t="shared" si="4"/>
        <v>#DIV/0!</v>
      </c>
    </row>
    <row r="13" spans="1:41" x14ac:dyDescent="0.25">
      <c r="G13">
        <v>2019</v>
      </c>
      <c r="H13" s="1">
        <f>AVERAGE(baseCase_ECs!$B12:$AE12)</f>
        <v>448</v>
      </c>
      <c r="I13" s="1">
        <f>AVERAGE(highContagion_ECs!$B12:$AE12)</f>
        <v>448</v>
      </c>
      <c r="J13" s="1">
        <f>AVERAGE(highProf_ECs!$B12:$AE12)</f>
        <v>448</v>
      </c>
      <c r="K13" s="1">
        <f>AVERAGE(combined_ECs!$B12:$AE12)</f>
        <v>448</v>
      </c>
      <c r="L13" s="1"/>
      <c r="M13" s="1">
        <f>AVERAGE(baseCase_projects!$B12:$AE12)</f>
        <v>713</v>
      </c>
      <c r="N13" s="1">
        <f>AVERAGE(highContagion_projects!$B12:$AE12)</f>
        <v>713</v>
      </c>
      <c r="O13" s="1">
        <f>AVERAGE(highProf_projects!$B12:$AE12)</f>
        <v>713</v>
      </c>
      <c r="P13" s="1">
        <f>AVERAGE(combined_projects!$B12:$AE12)</f>
        <v>713</v>
      </c>
      <c r="R13" s="2">
        <f t="shared" si="5"/>
        <v>0.23322209740302649</v>
      </c>
      <c r="S13" s="2">
        <f t="shared" si="6"/>
        <v>0.23322209740302649</v>
      </c>
      <c r="T13" s="2">
        <f t="shared" si="7"/>
        <v>0.23322209740302649</v>
      </c>
      <c r="U13" s="2">
        <f t="shared" si="8"/>
        <v>0.23322209740302649</v>
      </c>
      <c r="W13" s="1" t="e">
        <f>_xlfn.STDEV.S(baseCase_ECs!$B12:$AE12)</f>
        <v>#DIV/0!</v>
      </c>
      <c r="X13" s="1" t="e">
        <f>_xlfn.STDEV.S(highContagion_ECs!$B12:$AE12)</f>
        <v>#DIV/0!</v>
      </c>
      <c r="Y13" s="1" t="e">
        <f>_xlfn.STDEV.S(highProf_ECs!$B12:$AE12)</f>
        <v>#DIV/0!</v>
      </c>
      <c r="Z13" s="1" t="e">
        <f>_xlfn.STDEV.S(combined_ECs!$B12:$AE12)</f>
        <v>#DIV/0!</v>
      </c>
      <c r="AB13" t="e">
        <f t="shared" si="9"/>
        <v>#DIV/0!</v>
      </c>
      <c r="AC13" t="e">
        <f t="shared" si="10"/>
        <v>#DIV/0!</v>
      </c>
      <c r="AD13" t="e">
        <f t="shared" si="11"/>
        <v>#DIV/0!</v>
      </c>
      <c r="AE13" t="e">
        <f t="shared" si="12"/>
        <v>#DIV/0!</v>
      </c>
      <c r="AG13" s="1" t="e">
        <f>_xlfn.STDEV.S(baseCase_projects!$B12:$AE12)</f>
        <v>#DIV/0!</v>
      </c>
      <c r="AH13" s="1" t="e">
        <f>_xlfn.STDEV.S(highContagion_projects!$B12:$AE12)</f>
        <v>#DIV/0!</v>
      </c>
      <c r="AI13" s="1" t="e">
        <f>_xlfn.STDEV.S(highProf_projects!$B12:$AE12)</f>
        <v>#DIV/0!</v>
      </c>
      <c r="AJ13" s="1" t="e">
        <f>_xlfn.STDEV.S(combined_projects!$B12:$AE12)</f>
        <v>#DIV/0!</v>
      </c>
      <c r="AL13" t="e">
        <f t="shared" si="13"/>
        <v>#DIV/0!</v>
      </c>
      <c r="AM13" t="e">
        <f t="shared" si="2"/>
        <v>#DIV/0!</v>
      </c>
      <c r="AN13" t="e">
        <f t="shared" si="3"/>
        <v>#DIV/0!</v>
      </c>
      <c r="AO13" t="e">
        <f t="shared" si="4"/>
        <v>#DIV/0!</v>
      </c>
    </row>
    <row r="14" spans="1:41" x14ac:dyDescent="0.25">
      <c r="G14">
        <v>2020</v>
      </c>
      <c r="H14" s="1">
        <f>AVERAGE(baseCase_ECs!$B13:$AE13)</f>
        <v>501</v>
      </c>
      <c r="I14" s="1">
        <f>AVERAGE(highContagion_ECs!$B13:$AE13)</f>
        <v>501</v>
      </c>
      <c r="J14" s="1">
        <f>AVERAGE(highProf_ECs!$B13:$AE13)</f>
        <v>501</v>
      </c>
      <c r="K14" s="1">
        <f>AVERAGE(combined_ECs!$B13:$AE13)</f>
        <v>501</v>
      </c>
      <c r="L14" s="1"/>
      <c r="M14" s="1">
        <f>AVERAGE(baseCase_projects!$B13:$AE13)</f>
        <v>882</v>
      </c>
      <c r="N14" s="1">
        <f>AVERAGE(highContagion_projects!$B13:$AE13)</f>
        <v>882</v>
      </c>
      <c r="O14" s="1">
        <f>AVERAGE(highProf_projects!$B13:$AE13)</f>
        <v>882</v>
      </c>
      <c r="P14" s="1">
        <f>AVERAGE(combined_projects!$B13:$AE13)</f>
        <v>882</v>
      </c>
      <c r="R14" s="2">
        <f t="shared" si="5"/>
        <v>0.28850194938214496</v>
      </c>
      <c r="S14" s="2">
        <f t="shared" si="6"/>
        <v>0.28850194938214496</v>
      </c>
      <c r="T14" s="2">
        <f t="shared" si="7"/>
        <v>0.28850194938214496</v>
      </c>
      <c r="U14" s="2">
        <f t="shared" si="8"/>
        <v>0.28850194938214496</v>
      </c>
      <c r="W14" s="1" t="e">
        <f>_xlfn.STDEV.S(baseCase_ECs!$B13:$AE13)</f>
        <v>#DIV/0!</v>
      </c>
      <c r="X14" s="1" t="e">
        <f>_xlfn.STDEV.S(highContagion_ECs!$B13:$AE13)</f>
        <v>#DIV/0!</v>
      </c>
      <c r="Y14" s="1" t="e">
        <f>_xlfn.STDEV.S(highProf_ECs!$B13:$AE13)</f>
        <v>#DIV/0!</v>
      </c>
      <c r="Z14" s="1" t="e">
        <f>_xlfn.STDEV.S(combined_ECs!$B13:$AE13)</f>
        <v>#DIV/0!</v>
      </c>
      <c r="AB14" t="e">
        <f t="shared" si="9"/>
        <v>#DIV/0!</v>
      </c>
      <c r="AC14" t="e">
        <f t="shared" si="10"/>
        <v>#DIV/0!</v>
      </c>
      <c r="AD14" t="e">
        <f t="shared" si="11"/>
        <v>#DIV/0!</v>
      </c>
      <c r="AE14" t="e">
        <f t="shared" si="12"/>
        <v>#DIV/0!</v>
      </c>
      <c r="AG14" s="1" t="e">
        <f>_xlfn.STDEV.S(baseCase_projects!$B13:$AE13)</f>
        <v>#DIV/0!</v>
      </c>
      <c r="AH14" s="1" t="e">
        <f>_xlfn.STDEV.S(highContagion_projects!$B13:$AE13)</f>
        <v>#DIV/0!</v>
      </c>
      <c r="AI14" s="1" t="e">
        <f>_xlfn.STDEV.S(highProf_projects!$B13:$AE13)</f>
        <v>#DIV/0!</v>
      </c>
      <c r="AJ14" s="1" t="e">
        <f>_xlfn.STDEV.S(combined_projects!$B13:$AE13)</f>
        <v>#DIV/0!</v>
      </c>
      <c r="AL14" t="e">
        <f t="shared" si="13"/>
        <v>#DIV/0!</v>
      </c>
      <c r="AM14" t="e">
        <f t="shared" si="2"/>
        <v>#DIV/0!</v>
      </c>
      <c r="AN14" t="e">
        <f t="shared" si="3"/>
        <v>#DIV/0!</v>
      </c>
      <c r="AO14" t="e">
        <f t="shared" si="4"/>
        <v>#DIV/0!</v>
      </c>
    </row>
    <row r="15" spans="1:41" x14ac:dyDescent="0.25">
      <c r="G15">
        <v>2021</v>
      </c>
      <c r="H15" s="1">
        <f>AVERAGE(baseCase_ECs!$B14:$AE14)</f>
        <v>541</v>
      </c>
      <c r="I15" s="1">
        <f>AVERAGE(highContagion_ECs!$B14:$AE14)</f>
        <v>541</v>
      </c>
      <c r="J15" s="1">
        <f>AVERAGE(highProf_ECs!$B14:$AE14)</f>
        <v>541</v>
      </c>
      <c r="K15" s="1">
        <f>AVERAGE(combined_ECs!$B14:$AE14)</f>
        <v>541</v>
      </c>
      <c r="L15" s="1"/>
      <c r="M15" s="1">
        <f>AVERAGE(baseCase_projects!$B14:$AE14)</f>
        <v>1005</v>
      </c>
      <c r="N15" s="1">
        <f>AVERAGE(highContagion_projects!$B14:$AE14)</f>
        <v>1005</v>
      </c>
      <c r="O15" s="1">
        <f>AVERAGE(highProf_projects!$B14:$AE14)</f>
        <v>1005</v>
      </c>
      <c r="P15" s="1">
        <f>AVERAGE(combined_projects!$B14:$AE14)</f>
        <v>1005</v>
      </c>
      <c r="R15" s="2">
        <f t="shared" si="5"/>
        <v>0.32873521443203596</v>
      </c>
      <c r="S15" s="2">
        <f t="shared" si="6"/>
        <v>0.32873521443203596</v>
      </c>
      <c r="T15" s="2">
        <f t="shared" si="7"/>
        <v>0.32873521443203596</v>
      </c>
      <c r="U15" s="2">
        <f t="shared" si="8"/>
        <v>0.32873521443203596</v>
      </c>
      <c r="W15" s="1" t="e">
        <f>_xlfn.STDEV.S(baseCase_ECs!$B14:$AE14)</f>
        <v>#DIV/0!</v>
      </c>
      <c r="X15" s="1" t="e">
        <f>_xlfn.STDEV.S(highContagion_ECs!$B14:$AE14)</f>
        <v>#DIV/0!</v>
      </c>
      <c r="Y15" s="1" t="e">
        <f>_xlfn.STDEV.S(highProf_ECs!$B14:$AE14)</f>
        <v>#DIV/0!</v>
      </c>
      <c r="Z15" s="1" t="e">
        <f>_xlfn.STDEV.S(combined_ECs!$B14:$AE14)</f>
        <v>#DIV/0!</v>
      </c>
      <c r="AB15" t="e">
        <f t="shared" si="9"/>
        <v>#DIV/0!</v>
      </c>
      <c r="AC15" t="e">
        <f t="shared" si="10"/>
        <v>#DIV/0!</v>
      </c>
      <c r="AD15" t="e">
        <f t="shared" si="11"/>
        <v>#DIV/0!</v>
      </c>
      <c r="AE15" t="e">
        <f t="shared" si="12"/>
        <v>#DIV/0!</v>
      </c>
      <c r="AG15" s="1" t="e">
        <f>_xlfn.STDEV.S(baseCase_projects!$B14:$AE14)</f>
        <v>#DIV/0!</v>
      </c>
      <c r="AH15" s="1" t="e">
        <f>_xlfn.STDEV.S(highContagion_projects!$B14:$AE14)</f>
        <v>#DIV/0!</v>
      </c>
      <c r="AI15" s="1" t="e">
        <f>_xlfn.STDEV.S(highProf_projects!$B14:$AE14)</f>
        <v>#DIV/0!</v>
      </c>
      <c r="AJ15" s="1" t="e">
        <f>_xlfn.STDEV.S(combined_projects!$B14:$AE14)</f>
        <v>#DIV/0!</v>
      </c>
      <c r="AL15" t="e">
        <f t="shared" si="13"/>
        <v>#DIV/0!</v>
      </c>
      <c r="AM15" t="e">
        <f t="shared" si="2"/>
        <v>#DIV/0!</v>
      </c>
      <c r="AN15" t="e">
        <f t="shared" si="3"/>
        <v>#DIV/0!</v>
      </c>
      <c r="AO15" t="e">
        <f t="shared" si="4"/>
        <v>#DIV/0!</v>
      </c>
    </row>
    <row r="16" spans="1:41" x14ac:dyDescent="0.25">
      <c r="G16">
        <v>2022</v>
      </c>
      <c r="H16" s="1">
        <f>AVERAGE(baseCase_ECs!$B15:$AE15)</f>
        <v>564</v>
      </c>
      <c r="I16" s="1">
        <f>AVERAGE(highContagion_ECs!$B15:$AE15)</f>
        <v>564</v>
      </c>
      <c r="J16" s="1">
        <f>AVERAGE(highProf_ECs!$B15:$AE15)</f>
        <v>564</v>
      </c>
      <c r="K16" s="1">
        <f>AVERAGE(combined_ECs!$B15:$AE15)</f>
        <v>564</v>
      </c>
      <c r="L16" s="1"/>
      <c r="M16" s="1">
        <f>AVERAGE(baseCase_projects!$B15:$AE15)</f>
        <v>1182</v>
      </c>
      <c r="N16" s="1">
        <f>AVERAGE(highContagion_projects!$B15:$AE15)</f>
        <v>1182</v>
      </c>
      <c r="O16" s="1">
        <f>AVERAGE(highProf_projects!$B15:$AE15)</f>
        <v>1182</v>
      </c>
      <c r="P16" s="1">
        <f>AVERAGE(combined_projects!$B15:$AE15)</f>
        <v>1182</v>
      </c>
      <c r="R16" s="2">
        <f t="shared" si="5"/>
        <v>0.38663186413797662</v>
      </c>
      <c r="S16" s="2">
        <f t="shared" si="6"/>
        <v>0.38663186413797662</v>
      </c>
      <c r="T16" s="2">
        <f t="shared" si="7"/>
        <v>0.38663186413797662</v>
      </c>
      <c r="U16" s="2">
        <f t="shared" si="8"/>
        <v>0.38663186413797662</v>
      </c>
      <c r="W16" s="1" t="e">
        <f>_xlfn.STDEV.S(baseCase_ECs!$B15:$AE15)</f>
        <v>#DIV/0!</v>
      </c>
      <c r="X16" s="1" t="e">
        <f>_xlfn.STDEV.S(highContagion_ECs!$B15:$AE15)</f>
        <v>#DIV/0!</v>
      </c>
      <c r="Y16" s="1" t="e">
        <f>_xlfn.STDEV.S(highProf_ECs!$B15:$AE15)</f>
        <v>#DIV/0!</v>
      </c>
      <c r="Z16" s="1" t="e">
        <f>_xlfn.STDEV.S(combined_ECs!$B15:$AE15)</f>
        <v>#DIV/0!</v>
      </c>
      <c r="AB16" t="e">
        <f t="shared" si="9"/>
        <v>#DIV/0!</v>
      </c>
      <c r="AC16" t="e">
        <f t="shared" si="10"/>
        <v>#DIV/0!</v>
      </c>
      <c r="AD16" t="e">
        <f t="shared" si="11"/>
        <v>#DIV/0!</v>
      </c>
      <c r="AE16" t="e">
        <f t="shared" si="12"/>
        <v>#DIV/0!</v>
      </c>
      <c r="AG16" s="1" t="e">
        <f>_xlfn.STDEV.S(baseCase_projects!$B15:$AE15)</f>
        <v>#DIV/0!</v>
      </c>
      <c r="AH16" s="1" t="e">
        <f>_xlfn.STDEV.S(highContagion_projects!$B15:$AE15)</f>
        <v>#DIV/0!</v>
      </c>
      <c r="AI16" s="1" t="e">
        <f>_xlfn.STDEV.S(highProf_projects!$B15:$AE15)</f>
        <v>#DIV/0!</v>
      </c>
      <c r="AJ16" s="1" t="e">
        <f>_xlfn.STDEV.S(combined_projects!$B15:$AE15)</f>
        <v>#DIV/0!</v>
      </c>
      <c r="AL16" t="e">
        <f t="shared" si="13"/>
        <v>#DIV/0!</v>
      </c>
      <c r="AM16" t="e">
        <f t="shared" si="2"/>
        <v>#DIV/0!</v>
      </c>
      <c r="AN16" t="e">
        <f t="shared" si="3"/>
        <v>#DIV/0!</v>
      </c>
      <c r="AO16" t="e">
        <f t="shared" si="4"/>
        <v>#DIV/0!</v>
      </c>
    </row>
    <row r="17" spans="7:41" x14ac:dyDescent="0.25">
      <c r="G17">
        <v>2023</v>
      </c>
      <c r="H17" s="1">
        <f>AVERAGE(baseCase_ECs!$B16:$AE16)</f>
        <v>575</v>
      </c>
      <c r="I17" s="1">
        <f>AVERAGE(highContagion_ECs!$B16:$AE16)</f>
        <v>575</v>
      </c>
      <c r="J17" s="1">
        <f>AVERAGE(highProf_ECs!$B16:$AE16)</f>
        <v>575</v>
      </c>
      <c r="K17" s="1">
        <f>AVERAGE(combined_ECs!$B16:$AE16)</f>
        <v>575</v>
      </c>
      <c r="L17" s="1"/>
      <c r="M17" s="1">
        <f>AVERAGE(baseCase_projects!$B16:$AE16)</f>
        <v>1327</v>
      </c>
      <c r="N17" s="1">
        <f>AVERAGE(highContagion_projects!$B16:$AE16)</f>
        <v>1327</v>
      </c>
      <c r="O17" s="1">
        <f>AVERAGE(highProf_projects!$B16:$AE16)</f>
        <v>1327</v>
      </c>
      <c r="P17" s="1">
        <f>AVERAGE(combined_projects!$B16:$AE16)</f>
        <v>1327</v>
      </c>
      <c r="R17" s="2">
        <f t="shared" si="5"/>
        <v>0.43406132293662858</v>
      </c>
      <c r="S17" s="2">
        <f t="shared" si="6"/>
        <v>0.43406132293662858</v>
      </c>
      <c r="T17" s="2">
        <f t="shared" si="7"/>
        <v>0.43406132293662858</v>
      </c>
      <c r="U17" s="2">
        <f t="shared" si="8"/>
        <v>0.43406132293662858</v>
      </c>
      <c r="W17" s="1" t="e">
        <f>_xlfn.STDEV.S(baseCase_ECs!$B16:$AE16)</f>
        <v>#DIV/0!</v>
      </c>
      <c r="X17" s="1" t="e">
        <f>_xlfn.STDEV.S(highContagion_ECs!$B16:$AE16)</f>
        <v>#DIV/0!</v>
      </c>
      <c r="Y17" s="1" t="e">
        <f>_xlfn.STDEV.S(highProf_ECs!$B16:$AE16)</f>
        <v>#DIV/0!</v>
      </c>
      <c r="Z17" s="1" t="e">
        <f>_xlfn.STDEV.S(combined_ECs!$B16:$AE16)</f>
        <v>#DIV/0!</v>
      </c>
      <c r="AB17" t="e">
        <f t="shared" si="9"/>
        <v>#DIV/0!</v>
      </c>
      <c r="AC17" t="e">
        <f t="shared" si="10"/>
        <v>#DIV/0!</v>
      </c>
      <c r="AD17" t="e">
        <f t="shared" si="11"/>
        <v>#DIV/0!</v>
      </c>
      <c r="AE17" t="e">
        <f t="shared" si="12"/>
        <v>#DIV/0!</v>
      </c>
      <c r="AG17" s="1" t="e">
        <f>_xlfn.STDEV.S(baseCase_projects!$B16:$AE16)</f>
        <v>#DIV/0!</v>
      </c>
      <c r="AH17" s="1" t="e">
        <f>_xlfn.STDEV.S(highContagion_projects!$B16:$AE16)</f>
        <v>#DIV/0!</v>
      </c>
      <c r="AI17" s="1" t="e">
        <f>_xlfn.STDEV.S(highProf_projects!$B16:$AE16)</f>
        <v>#DIV/0!</v>
      </c>
      <c r="AJ17" s="1" t="e">
        <f>_xlfn.STDEV.S(combined_projects!$B16:$AE16)</f>
        <v>#DIV/0!</v>
      </c>
      <c r="AL17" t="e">
        <f t="shared" si="13"/>
        <v>#DIV/0!</v>
      </c>
      <c r="AM17" t="e">
        <f t="shared" si="2"/>
        <v>#DIV/0!</v>
      </c>
      <c r="AN17" t="e">
        <f t="shared" si="3"/>
        <v>#DIV/0!</v>
      </c>
      <c r="AO17" t="e">
        <f t="shared" si="4"/>
        <v>#DIV/0!</v>
      </c>
    </row>
    <row r="18" spans="7:41" x14ac:dyDescent="0.25">
      <c r="G18">
        <v>2024</v>
      </c>
      <c r="H18" s="1">
        <f>AVERAGE(baseCase_ECs!$B17:$AE17)</f>
        <v>612.33333333333337</v>
      </c>
      <c r="I18" s="1">
        <f>AVERAGE(highContagion_ECs!$B17:$AE17)</f>
        <v>606</v>
      </c>
      <c r="J18" s="1">
        <f>AVERAGE(highProf_ECs!$B17:$AE17)</f>
        <v>638.66666666666663</v>
      </c>
      <c r="K18" s="1">
        <f>AVERAGE(combined_ECs!$B17:$AE17)</f>
        <v>640.33333333333337</v>
      </c>
      <c r="L18" s="1"/>
      <c r="M18" s="1">
        <f>AVERAGE(baseCase_projects!$B17:$AE17)</f>
        <v>1437.6666666666667</v>
      </c>
      <c r="N18" s="1">
        <f>AVERAGE(highContagion_projects!$B17:$AE17)</f>
        <v>1421.6666666666667</v>
      </c>
      <c r="O18" s="1">
        <f>AVERAGE(highProf_projects!$B17:$AE17)</f>
        <v>1474</v>
      </c>
      <c r="P18" s="1">
        <f>AVERAGE(combined_projects!$B17:$AE17)</f>
        <v>1467</v>
      </c>
      <c r="R18" s="2">
        <f t="shared" si="5"/>
        <v>0.47026035815766865</v>
      </c>
      <c r="S18" s="2">
        <f t="shared" si="6"/>
        <v>0.46502676270402432</v>
      </c>
      <c r="T18" s="2">
        <f t="shared" si="7"/>
        <v>0.48214498116698606</v>
      </c>
      <c r="U18" s="2">
        <f t="shared" si="8"/>
        <v>0.47985528315601667</v>
      </c>
      <c r="W18" s="1" t="e">
        <f>_xlfn.STDEV.S(baseCase_ECs!$B17:$AE17)</f>
        <v>#DIV/0!</v>
      </c>
      <c r="X18" s="1" t="e">
        <f>_xlfn.STDEV.S(highContagion_ECs!$B17:$AE17)</f>
        <v>#DIV/0!</v>
      </c>
      <c r="Y18" s="1" t="e">
        <f>_xlfn.STDEV.S(highProf_ECs!$B17:$AE17)</f>
        <v>#DIV/0!</v>
      </c>
      <c r="Z18" s="1" t="e">
        <f>_xlfn.STDEV.S(combined_ECs!$B17:$AE17)</f>
        <v>#DIV/0!</v>
      </c>
      <c r="AB18" t="e">
        <f t="shared" si="9"/>
        <v>#DIV/0!</v>
      </c>
      <c r="AC18" t="e">
        <f t="shared" si="10"/>
        <v>#DIV/0!</v>
      </c>
      <c r="AD18" t="e">
        <f t="shared" si="11"/>
        <v>#DIV/0!</v>
      </c>
      <c r="AE18" t="e">
        <f t="shared" si="12"/>
        <v>#DIV/0!</v>
      </c>
      <c r="AG18" s="1" t="e">
        <f>_xlfn.STDEV.S(baseCase_projects!$B17:$AE17)</f>
        <v>#DIV/0!</v>
      </c>
      <c r="AH18" s="1" t="e">
        <f>_xlfn.STDEV.S(highContagion_projects!$B17:$AE17)</f>
        <v>#DIV/0!</v>
      </c>
      <c r="AI18" s="1" t="e">
        <f>_xlfn.STDEV.S(highProf_projects!$B17:$AE17)</f>
        <v>#DIV/0!</v>
      </c>
      <c r="AJ18" s="1" t="e">
        <f>_xlfn.STDEV.S(combined_projects!$B17:$AE17)</f>
        <v>#DIV/0!</v>
      </c>
      <c r="AL18" t="e">
        <f t="shared" si="13"/>
        <v>#DIV/0!</v>
      </c>
      <c r="AM18" t="e">
        <f t="shared" si="2"/>
        <v>#DIV/0!</v>
      </c>
      <c r="AN18" t="e">
        <f t="shared" si="3"/>
        <v>#DIV/0!</v>
      </c>
      <c r="AO18" t="e">
        <f t="shared" si="4"/>
        <v>#DIV/0!</v>
      </c>
    </row>
    <row r="19" spans="7:41" x14ac:dyDescent="0.25">
      <c r="G19">
        <v>2025</v>
      </c>
      <c r="H19" s="1">
        <f>AVERAGE(baseCase_ECs!$B18:$AE18)</f>
        <v>631.66666666666663</v>
      </c>
      <c r="I19" s="1">
        <f>AVERAGE(highContagion_ECs!$B18:$AE18)</f>
        <v>648.33333333333337</v>
      </c>
      <c r="J19" s="1">
        <f>AVERAGE(highProf_ECs!$B18:$AE18)</f>
        <v>660.33333333333337</v>
      </c>
      <c r="K19" s="1">
        <f>AVERAGE(combined_ECs!$B18:$AE18)</f>
        <v>679</v>
      </c>
      <c r="L19" s="1"/>
      <c r="M19" s="1">
        <f>AVERAGE(baseCase_projects!$B18:$AE18)</f>
        <v>1539.3333333333333</v>
      </c>
      <c r="N19" s="1">
        <f>AVERAGE(highContagion_projects!$B18:$AE18)</f>
        <v>1553.6666666666667</v>
      </c>
      <c r="O19" s="1">
        <f>AVERAGE(highProf_projects!$B18:$AE18)</f>
        <v>1587</v>
      </c>
      <c r="P19" s="1">
        <f>AVERAGE(combined_projects!$B18:$AE18)</f>
        <v>1641.3333333333333</v>
      </c>
      <c r="R19" s="2">
        <f t="shared" si="5"/>
        <v>0.50351549593603384</v>
      </c>
      <c r="S19" s="2">
        <f t="shared" si="6"/>
        <v>0.50820392519659019</v>
      </c>
      <c r="T19" s="2">
        <f t="shared" si="7"/>
        <v>0.51910724905834926</v>
      </c>
      <c r="U19" s="2">
        <f t="shared" si="8"/>
        <v>0.53687966695301659</v>
      </c>
      <c r="W19" s="1" t="e">
        <f>_xlfn.STDEV.S(baseCase_ECs!$B18:$AE18)</f>
        <v>#DIV/0!</v>
      </c>
      <c r="X19" s="1" t="e">
        <f>_xlfn.STDEV.S(highContagion_ECs!$B18:$AE18)</f>
        <v>#DIV/0!</v>
      </c>
      <c r="Y19" s="1" t="e">
        <f>_xlfn.STDEV.S(highProf_ECs!$B18:$AE18)</f>
        <v>#DIV/0!</v>
      </c>
      <c r="Z19" s="1" t="e">
        <f>_xlfn.STDEV.S(combined_ECs!$B18:$AE18)</f>
        <v>#DIV/0!</v>
      </c>
      <c r="AB19" t="e">
        <f t="shared" si="9"/>
        <v>#DIV/0!</v>
      </c>
      <c r="AC19" t="e">
        <f t="shared" si="10"/>
        <v>#DIV/0!</v>
      </c>
      <c r="AD19" t="e">
        <f t="shared" si="11"/>
        <v>#DIV/0!</v>
      </c>
      <c r="AE19" t="e">
        <f t="shared" si="12"/>
        <v>#DIV/0!</v>
      </c>
      <c r="AG19" s="1" t="e">
        <f>_xlfn.STDEV.S(baseCase_projects!$B18:$AE18)</f>
        <v>#DIV/0!</v>
      </c>
      <c r="AH19" s="1" t="e">
        <f>_xlfn.STDEV.S(highContagion_projects!$B18:$AE18)</f>
        <v>#DIV/0!</v>
      </c>
      <c r="AI19" s="1" t="e">
        <f>_xlfn.STDEV.S(highProf_projects!$B18:$AE18)</f>
        <v>#DIV/0!</v>
      </c>
      <c r="AJ19" s="1" t="e">
        <f>_xlfn.STDEV.S(combined_projects!$B18:$AE18)</f>
        <v>#DIV/0!</v>
      </c>
      <c r="AL19" t="e">
        <f t="shared" si="13"/>
        <v>#DIV/0!</v>
      </c>
      <c r="AM19" t="e">
        <f t="shared" si="2"/>
        <v>#DIV/0!</v>
      </c>
      <c r="AN19" t="e">
        <f t="shared" si="3"/>
        <v>#DIV/0!</v>
      </c>
      <c r="AO19" t="e">
        <f t="shared" si="4"/>
        <v>#DIV/0!</v>
      </c>
    </row>
    <row r="20" spans="7:41" x14ac:dyDescent="0.25">
      <c r="G20">
        <v>2026</v>
      </c>
      <c r="H20" s="1">
        <f>AVERAGE(baseCase_ECs!$B19:$AE19)</f>
        <v>656</v>
      </c>
      <c r="I20" s="1">
        <f>AVERAGE(highContagion_ECs!$B19:$AE19)</f>
        <v>685.66666666666663</v>
      </c>
      <c r="J20" s="1">
        <f>AVERAGE(highProf_ECs!$B19:$AE19)</f>
        <v>679.66666666666663</v>
      </c>
      <c r="K20" s="1">
        <f>AVERAGE(combined_ECs!$B19:$AE19)</f>
        <v>710.66666666666663</v>
      </c>
      <c r="L20" s="1"/>
      <c r="M20" s="1">
        <f>AVERAGE(baseCase_projects!$B19:$AE19)</f>
        <v>1658.6666666666667</v>
      </c>
      <c r="N20" s="1">
        <f>AVERAGE(highContagion_projects!$B19:$AE19)</f>
        <v>1733.3333333333333</v>
      </c>
      <c r="O20" s="1">
        <f>AVERAGE(highProf_projects!$B19:$AE19)</f>
        <v>1723.3333333333333</v>
      </c>
      <c r="P20" s="1">
        <f>AVERAGE(combined_projects!$B19:$AE19)</f>
        <v>1845</v>
      </c>
      <c r="R20" s="2">
        <f t="shared" si="5"/>
        <v>0.54254939536113134</v>
      </c>
      <c r="S20" s="2">
        <f t="shared" si="6"/>
        <v>0.56697284081147159</v>
      </c>
      <c r="T20" s="2">
        <f t="shared" si="7"/>
        <v>0.56370184365294385</v>
      </c>
      <c r="U20" s="2">
        <f t="shared" si="8"/>
        <v>0.60349897574836453</v>
      </c>
      <c r="W20" s="1" t="e">
        <f>_xlfn.STDEV.S(baseCase_ECs!$B19:$AE19)</f>
        <v>#DIV/0!</v>
      </c>
      <c r="X20" s="1" t="e">
        <f>_xlfn.STDEV.S(highContagion_ECs!$B19:$AE19)</f>
        <v>#DIV/0!</v>
      </c>
      <c r="Y20" s="1" t="e">
        <f>_xlfn.STDEV.S(highProf_ECs!$B19:$AE19)</f>
        <v>#DIV/0!</v>
      </c>
      <c r="Z20" s="1" t="e">
        <f>_xlfn.STDEV.S(combined_ECs!$B19:$AE19)</f>
        <v>#DIV/0!</v>
      </c>
      <c r="AB20" t="e">
        <f t="shared" si="9"/>
        <v>#DIV/0!</v>
      </c>
      <c r="AC20" t="e">
        <f t="shared" si="10"/>
        <v>#DIV/0!</v>
      </c>
      <c r="AD20" t="e">
        <f t="shared" si="11"/>
        <v>#DIV/0!</v>
      </c>
      <c r="AE20" t="e">
        <f t="shared" si="12"/>
        <v>#DIV/0!</v>
      </c>
      <c r="AG20" s="1" t="e">
        <f>_xlfn.STDEV.S(baseCase_projects!$B19:$AE19)</f>
        <v>#DIV/0!</v>
      </c>
      <c r="AH20" s="1" t="e">
        <f>_xlfn.STDEV.S(highContagion_projects!$B19:$AE19)</f>
        <v>#DIV/0!</v>
      </c>
      <c r="AI20" s="1" t="e">
        <f>_xlfn.STDEV.S(highProf_projects!$B19:$AE19)</f>
        <v>#DIV/0!</v>
      </c>
      <c r="AJ20" s="1" t="e">
        <f>_xlfn.STDEV.S(combined_projects!$B19:$AE19)</f>
        <v>#DIV/0!</v>
      </c>
      <c r="AL20" t="e">
        <f t="shared" si="13"/>
        <v>#DIV/0!</v>
      </c>
      <c r="AM20" t="e">
        <f t="shared" si="2"/>
        <v>#DIV/0!</v>
      </c>
      <c r="AN20" t="e">
        <f t="shared" si="3"/>
        <v>#DIV/0!</v>
      </c>
      <c r="AO20" t="e">
        <f t="shared" si="4"/>
        <v>#DIV/0!</v>
      </c>
    </row>
    <row r="21" spans="7:41" x14ac:dyDescent="0.25">
      <c r="G21">
        <v>2027</v>
      </c>
      <c r="H21" s="1">
        <f>AVERAGE(baseCase_ECs!$B20:$AE20)</f>
        <v>677.66666666666663</v>
      </c>
      <c r="I21" s="1">
        <f>AVERAGE(highContagion_ECs!$B20:$AE20)</f>
        <v>714</v>
      </c>
      <c r="J21" s="1">
        <f>AVERAGE(highProf_ECs!$B20:$AE20)</f>
        <v>696.33333333333337</v>
      </c>
      <c r="K21" s="1">
        <f>AVERAGE(combined_ECs!$B20:$AE20)</f>
        <v>740.66666666666663</v>
      </c>
      <c r="L21" s="1"/>
      <c r="M21" s="1">
        <f>AVERAGE(baseCase_projects!$B20:$AE20)</f>
        <v>1783.3333333333333</v>
      </c>
      <c r="N21" s="1">
        <f>AVERAGE(highContagion_projects!$B20:$AE20)</f>
        <v>1918</v>
      </c>
      <c r="O21" s="1">
        <f>AVERAGE(highProf_projects!$B20:$AE20)</f>
        <v>1872.6666666666667</v>
      </c>
      <c r="P21" s="1">
        <f>AVERAGE(combined_projects!$B20:$AE20)</f>
        <v>2057.6666666666665</v>
      </c>
      <c r="R21" s="2">
        <f t="shared" si="5"/>
        <v>0.5833278266041102</v>
      </c>
      <c r="S21" s="2">
        <f t="shared" si="6"/>
        <v>0.62737725500561692</v>
      </c>
      <c r="T21" s="2">
        <f t="shared" si="7"/>
        <v>0.61254873455362457</v>
      </c>
      <c r="U21" s="2">
        <f t="shared" si="8"/>
        <v>0.67306218198638723</v>
      </c>
      <c r="W21" s="1" t="e">
        <f>_xlfn.STDEV.S(baseCase_ECs!$B20:$AE20)</f>
        <v>#DIV/0!</v>
      </c>
      <c r="X21" s="1" t="e">
        <f>_xlfn.STDEV.S(highContagion_ECs!$B20:$AE20)</f>
        <v>#DIV/0!</v>
      </c>
      <c r="Y21" s="1" t="e">
        <f>_xlfn.STDEV.S(highProf_ECs!$B20:$AE20)</f>
        <v>#DIV/0!</v>
      </c>
      <c r="Z21" s="1" t="e">
        <f>_xlfn.STDEV.S(combined_ECs!$B20:$AE20)</f>
        <v>#DIV/0!</v>
      </c>
      <c r="AB21" t="e">
        <f t="shared" si="9"/>
        <v>#DIV/0!</v>
      </c>
      <c r="AC21" t="e">
        <f t="shared" si="10"/>
        <v>#DIV/0!</v>
      </c>
      <c r="AD21" t="e">
        <f t="shared" si="11"/>
        <v>#DIV/0!</v>
      </c>
      <c r="AE21" t="e">
        <f t="shared" si="12"/>
        <v>#DIV/0!</v>
      </c>
      <c r="AG21" s="1" t="e">
        <f>_xlfn.STDEV.S(baseCase_projects!$B20:$AE20)</f>
        <v>#DIV/0!</v>
      </c>
      <c r="AH21" s="1" t="e">
        <f>_xlfn.STDEV.S(highContagion_projects!$B20:$AE20)</f>
        <v>#DIV/0!</v>
      </c>
      <c r="AI21" s="1" t="e">
        <f>_xlfn.STDEV.S(highProf_projects!$B20:$AE20)</f>
        <v>#DIV/0!</v>
      </c>
      <c r="AJ21" s="1" t="e">
        <f>_xlfn.STDEV.S(combined_projects!$B20:$AE20)</f>
        <v>#DIV/0!</v>
      </c>
      <c r="AL21" t="e">
        <f t="shared" si="13"/>
        <v>#DIV/0!</v>
      </c>
      <c r="AM21" t="e">
        <f t="shared" si="2"/>
        <v>#DIV/0!</v>
      </c>
      <c r="AN21" t="e">
        <f t="shared" si="3"/>
        <v>#DIV/0!</v>
      </c>
      <c r="AO21" t="e">
        <f t="shared" si="4"/>
        <v>#DIV/0!</v>
      </c>
    </row>
    <row r="22" spans="7:41" x14ac:dyDescent="0.25">
      <c r="G22">
        <v>2028</v>
      </c>
      <c r="H22" s="1">
        <f>AVERAGE(baseCase_ECs!$B21:$AE21)</f>
        <v>690.33333333333337</v>
      </c>
      <c r="I22" s="1">
        <f>AVERAGE(highContagion_ECs!$B21:$AE21)</f>
        <v>739.33333333333337</v>
      </c>
      <c r="J22" s="1">
        <f>AVERAGE(highProf_ECs!$B21:$AE21)</f>
        <v>716.66666666666663</v>
      </c>
      <c r="K22" s="1">
        <f>AVERAGE(combined_ECs!$B21:$AE21)</f>
        <v>759.33333333333337</v>
      </c>
      <c r="L22" s="1"/>
      <c r="M22" s="1">
        <f>AVERAGE(baseCase_projects!$B21:$AE21)</f>
        <v>1923.3333333333333</v>
      </c>
      <c r="N22" s="1">
        <f>AVERAGE(highContagion_projects!$B21:$AE21)</f>
        <v>2099</v>
      </c>
      <c r="O22" s="1">
        <f>AVERAGE(highProf_projects!$B21:$AE21)</f>
        <v>2033.3333333333333</v>
      </c>
      <c r="P22" s="1">
        <f>AVERAGE(combined_projects!$B21:$AE21)</f>
        <v>2262.3333333333335</v>
      </c>
      <c r="R22" s="2">
        <f t="shared" si="5"/>
        <v>0.62912178682349829</v>
      </c>
      <c r="S22" s="2">
        <f t="shared" si="6"/>
        <v>0.68658230357496863</v>
      </c>
      <c r="T22" s="2">
        <f t="shared" si="7"/>
        <v>0.66510275556730325</v>
      </c>
      <c r="U22" s="2">
        <f t="shared" si="8"/>
        <v>0.74000859049758816</v>
      </c>
      <c r="W22" s="1" t="e">
        <f>_xlfn.STDEV.S(baseCase_ECs!$B21:$AE21)</f>
        <v>#DIV/0!</v>
      </c>
      <c r="X22" s="1" t="e">
        <f>_xlfn.STDEV.S(highContagion_ECs!$B21:$AE21)</f>
        <v>#DIV/0!</v>
      </c>
      <c r="Y22" s="1" t="e">
        <f>_xlfn.STDEV.S(highProf_ECs!$B21:$AE21)</f>
        <v>#DIV/0!</v>
      </c>
      <c r="Z22" s="1" t="e">
        <f>_xlfn.STDEV.S(combined_ECs!$B21:$AE21)</f>
        <v>#DIV/0!</v>
      </c>
      <c r="AB22" t="e">
        <f t="shared" si="9"/>
        <v>#DIV/0!</v>
      </c>
      <c r="AC22" t="e">
        <f t="shared" si="10"/>
        <v>#DIV/0!</v>
      </c>
      <c r="AD22" t="e">
        <f t="shared" si="11"/>
        <v>#DIV/0!</v>
      </c>
      <c r="AE22" t="e">
        <f t="shared" si="12"/>
        <v>#DIV/0!</v>
      </c>
      <c r="AG22" s="1" t="e">
        <f>_xlfn.STDEV.S(baseCase_projects!$B21:$AE21)</f>
        <v>#DIV/0!</v>
      </c>
      <c r="AH22" s="1" t="e">
        <f>_xlfn.STDEV.S(highContagion_projects!$B21:$AE21)</f>
        <v>#DIV/0!</v>
      </c>
      <c r="AI22" s="1" t="e">
        <f>_xlfn.STDEV.S(highProf_projects!$B21:$AE21)</f>
        <v>#DIV/0!</v>
      </c>
      <c r="AJ22" s="1" t="e">
        <f>_xlfn.STDEV.S(combined_projects!$B21:$AE21)</f>
        <v>#DIV/0!</v>
      </c>
      <c r="AL22" t="e">
        <f t="shared" si="13"/>
        <v>#DIV/0!</v>
      </c>
      <c r="AM22" t="e">
        <f t="shared" si="2"/>
        <v>#DIV/0!</v>
      </c>
      <c r="AN22" t="e">
        <f t="shared" si="3"/>
        <v>#DIV/0!</v>
      </c>
      <c r="AO22" t="e">
        <f t="shared" si="4"/>
        <v>#DIV/0!</v>
      </c>
    </row>
    <row r="23" spans="7:41" x14ac:dyDescent="0.25">
      <c r="G23">
        <v>2029</v>
      </c>
      <c r="H23" s="1">
        <f>AVERAGE(baseCase_ECs!$B22:$AE22)</f>
        <v>708.66666666666663</v>
      </c>
      <c r="I23" s="1">
        <f>AVERAGE(highContagion_ECs!$B22:$AE22)</f>
        <v>758</v>
      </c>
      <c r="J23" s="1">
        <f>AVERAGE(highProf_ECs!$B22:$AE22)</f>
        <v>728</v>
      </c>
      <c r="K23" s="1">
        <f>AVERAGE(combined_ECs!$B22:$AE22)</f>
        <v>772</v>
      </c>
      <c r="L23" s="1"/>
      <c r="M23" s="1">
        <f>AVERAGE(baseCase_projects!$B22:$AE22)</f>
        <v>2070</v>
      </c>
      <c r="N23" s="1">
        <f>AVERAGE(highContagion_projects!$B22:$AE22)</f>
        <v>2286.3333333333335</v>
      </c>
      <c r="O23" s="1">
        <f>AVERAGE(highProf_projects!$B22:$AE22)</f>
        <v>2202.3333333333335</v>
      </c>
      <c r="P23" s="1">
        <f>AVERAGE(combined_projects!$B22:$AE22)</f>
        <v>2474.3333333333335</v>
      </c>
      <c r="R23" s="2">
        <f t="shared" si="5"/>
        <v>0.67709641181523827</v>
      </c>
      <c r="S23" s="2">
        <f t="shared" si="6"/>
        <v>0.7478589836780547</v>
      </c>
      <c r="T23" s="2">
        <f t="shared" si="7"/>
        <v>0.7203826075464218</v>
      </c>
      <c r="U23" s="2">
        <f t="shared" si="8"/>
        <v>0.80935373025837587</v>
      </c>
      <c r="W23" s="1" t="e">
        <f>_xlfn.STDEV.S(baseCase_ECs!$B22:$AE22)</f>
        <v>#DIV/0!</v>
      </c>
      <c r="X23" s="1" t="e">
        <f>_xlfn.STDEV.S(highContagion_ECs!$B22:$AE22)</f>
        <v>#DIV/0!</v>
      </c>
      <c r="Y23" s="1" t="e">
        <f>_xlfn.STDEV.S(highProf_ECs!$B22:$AE22)</f>
        <v>#DIV/0!</v>
      </c>
      <c r="Z23" s="1" t="e">
        <f>_xlfn.STDEV.S(combined_ECs!$B22:$AE22)</f>
        <v>#DIV/0!</v>
      </c>
      <c r="AB23" t="e">
        <f t="shared" si="9"/>
        <v>#DIV/0!</v>
      </c>
      <c r="AC23" t="e">
        <f t="shared" si="10"/>
        <v>#DIV/0!</v>
      </c>
      <c r="AD23" t="e">
        <f t="shared" si="11"/>
        <v>#DIV/0!</v>
      </c>
      <c r="AE23" t="e">
        <f t="shared" si="12"/>
        <v>#DIV/0!</v>
      </c>
      <c r="AG23" s="1" t="e">
        <f>_xlfn.STDEV.S(baseCase_projects!$B22:$AE22)</f>
        <v>#DIV/0!</v>
      </c>
      <c r="AH23" s="1" t="e">
        <f>_xlfn.STDEV.S(highContagion_projects!$B22:$AE22)</f>
        <v>#DIV/0!</v>
      </c>
      <c r="AI23" s="1" t="e">
        <f>_xlfn.STDEV.S(highProf_projects!$B22:$AE22)</f>
        <v>#DIV/0!</v>
      </c>
      <c r="AJ23" s="1" t="e">
        <f>_xlfn.STDEV.S(combined_projects!$B22:$AE22)</f>
        <v>#DIV/0!</v>
      </c>
      <c r="AL23" t="e">
        <f t="shared" si="13"/>
        <v>#DIV/0!</v>
      </c>
      <c r="AM23" t="e">
        <f t="shared" si="2"/>
        <v>#DIV/0!</v>
      </c>
      <c r="AN23" t="e">
        <f t="shared" si="3"/>
        <v>#DIV/0!</v>
      </c>
      <c r="AO23" t="e">
        <f t="shared" si="4"/>
        <v>#DIV/0!</v>
      </c>
    </row>
    <row r="24" spans="7:41" x14ac:dyDescent="0.25">
      <c r="G24">
        <v>2030</v>
      </c>
      <c r="H24" s="1">
        <f>AVERAGE(baseCase_ECs!$B23:$AE23)</f>
        <v>720.66666666666663</v>
      </c>
      <c r="I24" s="1">
        <f>AVERAGE(highContagion_ECs!$B23:$AE23)</f>
        <v>774</v>
      </c>
      <c r="J24" s="1">
        <f>AVERAGE(highProf_ECs!$B23:$AE23)</f>
        <v>738</v>
      </c>
      <c r="K24" s="1">
        <f>AVERAGE(combined_ECs!$B23:$AE23)</f>
        <v>787.33333333333337</v>
      </c>
      <c r="L24" s="1"/>
      <c r="M24" s="1">
        <f>AVERAGE(baseCase_projects!$B23:$AE23)</f>
        <v>2219.3333333333335</v>
      </c>
      <c r="N24" s="1">
        <f>AVERAGE(highContagion_projects!$B23:$AE23)</f>
        <v>2470.3333333333335</v>
      </c>
      <c r="O24" s="1">
        <f>AVERAGE(highProf_projects!$B23:$AE23)</f>
        <v>2378.3333333333335</v>
      </c>
      <c r="P24" s="1">
        <f>AVERAGE(combined_projects!$B23:$AE23)</f>
        <v>2685</v>
      </c>
      <c r="R24" s="2">
        <f t="shared" si="5"/>
        <v>0.725943302715919</v>
      </c>
      <c r="S24" s="2">
        <f t="shared" si="6"/>
        <v>0.80804533139496471</v>
      </c>
      <c r="T24" s="2">
        <f t="shared" si="7"/>
        <v>0.7779521575365097</v>
      </c>
      <c r="U24" s="2">
        <f t="shared" si="8"/>
        <v>0.87826273706469304</v>
      </c>
      <c r="W24" s="1" t="e">
        <f>_xlfn.STDEV.S(baseCase_ECs!$B23:$AE23)</f>
        <v>#DIV/0!</v>
      </c>
      <c r="X24" s="1" t="e">
        <f>_xlfn.STDEV.S(highContagion_ECs!$B23:$AE23)</f>
        <v>#DIV/0!</v>
      </c>
      <c r="Y24" s="1" t="e">
        <f>_xlfn.STDEV.S(highProf_ECs!$B23:$AE23)</f>
        <v>#DIV/0!</v>
      </c>
      <c r="Z24" s="1" t="e">
        <f>_xlfn.STDEV.S(combined_ECs!$B23:$AE23)</f>
        <v>#DIV/0!</v>
      </c>
      <c r="AB24" t="e">
        <f t="shared" si="9"/>
        <v>#DIV/0!</v>
      </c>
      <c r="AC24" t="e">
        <f t="shared" si="10"/>
        <v>#DIV/0!</v>
      </c>
      <c r="AD24" t="e">
        <f t="shared" si="11"/>
        <v>#DIV/0!</v>
      </c>
      <c r="AE24" t="e">
        <f t="shared" si="12"/>
        <v>#DIV/0!</v>
      </c>
      <c r="AG24" s="1" t="e">
        <f>_xlfn.STDEV.S(baseCase_projects!$B23:$AE23)</f>
        <v>#DIV/0!</v>
      </c>
      <c r="AH24" s="1" t="e">
        <f>_xlfn.STDEV.S(highContagion_projects!$B23:$AE23)</f>
        <v>#DIV/0!</v>
      </c>
      <c r="AI24" s="1" t="e">
        <f>_xlfn.STDEV.S(highProf_projects!$B23:$AE23)</f>
        <v>#DIV/0!</v>
      </c>
      <c r="AJ24" s="1" t="e">
        <f>_xlfn.STDEV.S(combined_projects!$B23:$AE23)</f>
        <v>#DIV/0!</v>
      </c>
      <c r="AL24" t="e">
        <f t="shared" si="13"/>
        <v>#DIV/0!</v>
      </c>
      <c r="AM24" t="e">
        <f t="shared" si="2"/>
        <v>#DIV/0!</v>
      </c>
      <c r="AN24" t="e">
        <f t="shared" si="3"/>
        <v>#DIV/0!</v>
      </c>
      <c r="AO24" t="e">
        <f t="shared" si="4"/>
        <v>#DIV/0!</v>
      </c>
    </row>
    <row r="25" spans="7:41" x14ac:dyDescent="0.25">
      <c r="G25">
        <v>2031</v>
      </c>
      <c r="H25" s="1">
        <f>AVERAGE(baseCase_ECs!$B24:$AE24)</f>
        <v>735</v>
      </c>
      <c r="I25" s="1">
        <f>AVERAGE(highContagion_ECs!$B24:$AE24)</f>
        <v>785.66666666666663</v>
      </c>
      <c r="J25" s="1">
        <f>AVERAGE(highProf_ECs!$B24:$AE24)</f>
        <v>751</v>
      </c>
      <c r="K25" s="1">
        <f>AVERAGE(combined_ECs!$B24:$AE24)</f>
        <v>798.66666666666663</v>
      </c>
      <c r="L25" s="1"/>
      <c r="M25" s="1">
        <f>AVERAGE(baseCase_projects!$B24:$AE24)</f>
        <v>2380.3333333333335</v>
      </c>
      <c r="N25" s="1">
        <f>AVERAGE(highContagion_projects!$B24:$AE24)</f>
        <v>2652</v>
      </c>
      <c r="O25" s="1">
        <f>AVERAGE(highProf_projects!$B24:$AE24)</f>
        <v>2550.3333333333335</v>
      </c>
      <c r="P25" s="1">
        <f>AVERAGE(combined_projects!$B24:$AE24)</f>
        <v>2892</v>
      </c>
      <c r="R25" s="2">
        <f t="shared" si="5"/>
        <v>0.77860635696821523</v>
      </c>
      <c r="S25" s="2">
        <f t="shared" si="6"/>
        <v>0.86746844644155152</v>
      </c>
      <c r="T25" s="2">
        <f t="shared" si="7"/>
        <v>0.83421330866318655</v>
      </c>
      <c r="U25" s="2">
        <f t="shared" si="8"/>
        <v>0.94597237824621683</v>
      </c>
      <c r="W25" s="1" t="e">
        <f>_xlfn.STDEV.S(baseCase_ECs!$B24:$AE24)</f>
        <v>#DIV/0!</v>
      </c>
      <c r="X25" s="1" t="e">
        <f>_xlfn.STDEV.S(highContagion_ECs!$B24:$AE24)</f>
        <v>#DIV/0!</v>
      </c>
      <c r="Y25" s="1" t="e">
        <f>_xlfn.STDEV.S(highProf_ECs!$B24:$AE24)</f>
        <v>#DIV/0!</v>
      </c>
      <c r="Z25" s="1" t="e">
        <f>_xlfn.STDEV.S(combined_ECs!$B24:$AE24)</f>
        <v>#DIV/0!</v>
      </c>
      <c r="AB25" t="e">
        <f t="shared" si="9"/>
        <v>#DIV/0!</v>
      </c>
      <c r="AC25" t="e">
        <f t="shared" si="10"/>
        <v>#DIV/0!</v>
      </c>
      <c r="AD25" t="e">
        <f t="shared" si="11"/>
        <v>#DIV/0!</v>
      </c>
      <c r="AE25" t="e">
        <f t="shared" si="12"/>
        <v>#DIV/0!</v>
      </c>
      <c r="AG25" s="1" t="e">
        <f>_xlfn.STDEV.S(baseCase_projects!$B24:$AE24)</f>
        <v>#DIV/0!</v>
      </c>
      <c r="AH25" s="1" t="e">
        <f>_xlfn.STDEV.S(highContagion_projects!$B24:$AE24)</f>
        <v>#DIV/0!</v>
      </c>
      <c r="AI25" s="1" t="e">
        <f>_xlfn.STDEV.S(highProf_projects!$B24:$AE24)</f>
        <v>#DIV/0!</v>
      </c>
      <c r="AJ25" s="1" t="e">
        <f>_xlfn.STDEV.S(combined_projects!$B24:$AE24)</f>
        <v>#DIV/0!</v>
      </c>
      <c r="AL25" t="e">
        <f t="shared" si="13"/>
        <v>#DIV/0!</v>
      </c>
      <c r="AM25" t="e">
        <f t="shared" si="2"/>
        <v>#DIV/0!</v>
      </c>
      <c r="AN25" t="e">
        <f t="shared" si="3"/>
        <v>#DIV/0!</v>
      </c>
      <c r="AO25" t="e">
        <f t="shared" si="4"/>
        <v>#DIV/0!</v>
      </c>
    </row>
    <row r="26" spans="7:41" x14ac:dyDescent="0.25">
      <c r="G26">
        <v>2032</v>
      </c>
      <c r="H26" s="1">
        <f>AVERAGE(baseCase_ECs!$B25:$AE25)</f>
        <v>748.66666666666663</v>
      </c>
      <c r="I26" s="1">
        <f>AVERAGE(highContagion_ECs!$B25:$AE25)</f>
        <v>801.33333333333337</v>
      </c>
      <c r="J26" s="1">
        <f>AVERAGE(highProf_ECs!$B25:$AE25)</f>
        <v>758.66666666666663</v>
      </c>
      <c r="K26" s="1">
        <f>AVERAGE(combined_ECs!$B25:$AE25)</f>
        <v>808.33333333333337</v>
      </c>
      <c r="L26" s="1"/>
      <c r="M26" s="1">
        <f>AVERAGE(baseCase_projects!$B25:$AE25)</f>
        <v>2539.6666666666665</v>
      </c>
      <c r="N26" s="1">
        <f>AVERAGE(highContagion_projects!$B25:$AE25)</f>
        <v>2844.6666666666665</v>
      </c>
      <c r="O26" s="1">
        <f>AVERAGE(highProf_projects!$B25:$AE25)</f>
        <v>2719.6666666666665</v>
      </c>
      <c r="P26" s="1">
        <f>AVERAGE(combined_projects!$B25:$AE25)</f>
        <v>3105.3333333333335</v>
      </c>
      <c r="R26" s="2">
        <f t="shared" si="5"/>
        <v>0.83072424502742337</v>
      </c>
      <c r="S26" s="2">
        <f t="shared" si="6"/>
        <v>0.93048965836251896</v>
      </c>
      <c r="T26" s="2">
        <f t="shared" si="7"/>
        <v>0.88960219388092254</v>
      </c>
      <c r="U26" s="2">
        <f t="shared" si="8"/>
        <v>1.0157536509614749</v>
      </c>
      <c r="W26" s="1" t="e">
        <f>_xlfn.STDEV.S(baseCase_ECs!$B25:$AE25)</f>
        <v>#DIV/0!</v>
      </c>
      <c r="X26" s="1" t="e">
        <f>_xlfn.STDEV.S(highContagion_ECs!$B25:$AE25)</f>
        <v>#DIV/0!</v>
      </c>
      <c r="Y26" s="1" t="e">
        <f>_xlfn.STDEV.S(highProf_ECs!$B25:$AE25)</f>
        <v>#DIV/0!</v>
      </c>
      <c r="Z26" s="1" t="e">
        <f>_xlfn.STDEV.S(combined_ECs!$B25:$AE25)</f>
        <v>#DIV/0!</v>
      </c>
      <c r="AB26" t="e">
        <f t="shared" si="9"/>
        <v>#DIV/0!</v>
      </c>
      <c r="AC26" t="e">
        <f t="shared" si="10"/>
        <v>#DIV/0!</v>
      </c>
      <c r="AD26" t="e">
        <f t="shared" si="11"/>
        <v>#DIV/0!</v>
      </c>
      <c r="AE26" t="e">
        <f t="shared" si="12"/>
        <v>#DIV/0!</v>
      </c>
      <c r="AG26" s="1" t="e">
        <f>_xlfn.STDEV.S(baseCase_projects!$B25:$AE25)</f>
        <v>#DIV/0!</v>
      </c>
      <c r="AH26" s="1" t="e">
        <f>_xlfn.STDEV.S(highContagion_projects!$B25:$AE25)</f>
        <v>#DIV/0!</v>
      </c>
      <c r="AI26" s="1" t="e">
        <f>_xlfn.STDEV.S(highProf_projects!$B25:$AE25)</f>
        <v>#DIV/0!</v>
      </c>
      <c r="AJ26" s="1" t="e">
        <f>_xlfn.STDEV.S(combined_projects!$B25:$AE25)</f>
        <v>#DIV/0!</v>
      </c>
      <c r="AL26" t="e">
        <f t="shared" si="13"/>
        <v>#DIV/0!</v>
      </c>
      <c r="AM26" t="e">
        <f t="shared" si="2"/>
        <v>#DIV/0!</v>
      </c>
      <c r="AN26" t="e">
        <f t="shared" si="3"/>
        <v>#DIV/0!</v>
      </c>
      <c r="AO26" t="e">
        <f t="shared" si="4"/>
        <v>#DIV/0!</v>
      </c>
    </row>
    <row r="27" spans="7:41" x14ac:dyDescent="0.25">
      <c r="G27">
        <v>2033</v>
      </c>
      <c r="H27" s="1">
        <f>AVERAGE(baseCase_ECs!$B26:$AE26)</f>
        <v>754</v>
      </c>
      <c r="I27" s="1">
        <f>AVERAGE(highContagion_ECs!$B26:$AE26)</f>
        <v>810</v>
      </c>
      <c r="J27" s="1">
        <f>AVERAGE(highProf_ECs!$B26:$AE26)</f>
        <v>765.66666666666663</v>
      </c>
      <c r="K27" s="1">
        <f>AVERAGE(combined_ECs!$B26:$AE26)</f>
        <v>818.33333333333337</v>
      </c>
      <c r="L27" s="1"/>
      <c r="M27" s="1">
        <f>AVERAGE(baseCase_projects!$B26:$AE26)</f>
        <v>2692.3333333333335</v>
      </c>
      <c r="N27" s="1">
        <f>AVERAGE(highContagion_projects!$B26:$AE26)</f>
        <v>3034</v>
      </c>
      <c r="O27" s="1">
        <f>AVERAGE(highProf_projects!$B26:$AE26)</f>
        <v>2890</v>
      </c>
      <c r="P27" s="1">
        <f>AVERAGE(combined_projects!$B26:$AE26)</f>
        <v>3319</v>
      </c>
      <c r="R27" s="2">
        <f t="shared" si="5"/>
        <v>0.88066146831428005</v>
      </c>
      <c r="S27" s="2">
        <f t="shared" si="6"/>
        <v>0.99242053789731055</v>
      </c>
      <c r="T27" s="2">
        <f t="shared" si="7"/>
        <v>0.9453181788145113</v>
      </c>
      <c r="U27" s="2">
        <f t="shared" si="8"/>
        <v>1.0856439569153506</v>
      </c>
      <c r="W27" s="1" t="e">
        <f>_xlfn.STDEV.S(baseCase_ECs!$B26:$AE26)</f>
        <v>#DIV/0!</v>
      </c>
      <c r="X27" s="1" t="e">
        <f>_xlfn.STDEV.S(highContagion_ECs!$B26:$AE26)</f>
        <v>#DIV/0!</v>
      </c>
      <c r="Y27" s="1" t="e">
        <f>_xlfn.STDEV.S(highProf_ECs!$B26:$AE26)</f>
        <v>#DIV/0!</v>
      </c>
      <c r="Z27" s="1" t="e">
        <f>_xlfn.STDEV.S(combined_ECs!$B26:$AE26)</f>
        <v>#DIV/0!</v>
      </c>
      <c r="AB27" t="e">
        <f t="shared" si="9"/>
        <v>#DIV/0!</v>
      </c>
      <c r="AC27" t="e">
        <f t="shared" si="10"/>
        <v>#DIV/0!</v>
      </c>
      <c r="AD27" t="e">
        <f t="shared" si="11"/>
        <v>#DIV/0!</v>
      </c>
      <c r="AE27" t="e">
        <f t="shared" si="12"/>
        <v>#DIV/0!</v>
      </c>
      <c r="AG27" s="1" t="e">
        <f>_xlfn.STDEV.S(baseCase_projects!$B26:$AE26)</f>
        <v>#DIV/0!</v>
      </c>
      <c r="AH27" s="1" t="e">
        <f>_xlfn.STDEV.S(highContagion_projects!$B26:$AE26)</f>
        <v>#DIV/0!</v>
      </c>
      <c r="AI27" s="1" t="e">
        <f>_xlfn.STDEV.S(highProf_projects!$B26:$AE26)</f>
        <v>#DIV/0!</v>
      </c>
      <c r="AJ27" s="1" t="e">
        <f>_xlfn.STDEV.S(combined_projects!$B26:$AE26)</f>
        <v>#DIV/0!</v>
      </c>
      <c r="AL27" t="e">
        <f t="shared" si="13"/>
        <v>#DIV/0!</v>
      </c>
      <c r="AM27" t="e">
        <f t="shared" si="2"/>
        <v>#DIV/0!</v>
      </c>
      <c r="AN27" t="e">
        <f t="shared" si="3"/>
        <v>#DIV/0!</v>
      </c>
      <c r="AO27" t="e">
        <f t="shared" si="4"/>
        <v>#DIV/0!</v>
      </c>
    </row>
    <row r="28" spans="7:41" x14ac:dyDescent="0.25">
      <c r="G28">
        <v>2034</v>
      </c>
      <c r="H28" s="1">
        <f>AVERAGE(baseCase_ECs!$B27:$AE27)</f>
        <v>764.33333333333337</v>
      </c>
      <c r="I28" s="1">
        <f>AVERAGE(highContagion_ECs!$B27:$AE27)</f>
        <v>817</v>
      </c>
      <c r="J28" s="1">
        <f>AVERAGE(highProf_ECs!$B27:$AE27)</f>
        <v>775</v>
      </c>
      <c r="K28" s="1">
        <f>AVERAGE(combined_ECs!$B27:$AE27)</f>
        <v>825.33333333333337</v>
      </c>
      <c r="L28" s="1"/>
      <c r="M28" s="1">
        <f>AVERAGE(baseCase_projects!$B27:$AE27)</f>
        <v>2846.6666666666665</v>
      </c>
      <c r="N28" s="1">
        <f>AVERAGE(highContagion_projects!$B27:$AE27)</f>
        <v>3228.3333333333335</v>
      </c>
      <c r="O28" s="1">
        <f>AVERAGE(highProf_projects!$B27:$AE27)</f>
        <v>3057.6666666666665</v>
      </c>
      <c r="P28" s="1">
        <f>AVERAGE(combined_projects!$B27:$AE27)</f>
        <v>3532.3333333333335</v>
      </c>
      <c r="R28" s="2">
        <f t="shared" si="5"/>
        <v>0.93114385779422459</v>
      </c>
      <c r="S28" s="2">
        <f t="shared" si="6"/>
        <v>1.055986916011366</v>
      </c>
      <c r="T28" s="2">
        <f t="shared" si="7"/>
        <v>1.0001618978391595</v>
      </c>
      <c r="U28" s="2">
        <f t="shared" si="8"/>
        <v>1.1554252296306087</v>
      </c>
      <c r="W28" s="1" t="e">
        <f>_xlfn.STDEV.S(baseCase_ECs!$B27:$AE27)</f>
        <v>#DIV/0!</v>
      </c>
      <c r="X28" s="1" t="e">
        <f>_xlfn.STDEV.S(highContagion_ECs!$B27:$AE27)</f>
        <v>#DIV/0!</v>
      </c>
      <c r="Y28" s="1" t="e">
        <f>_xlfn.STDEV.S(highProf_ECs!$B27:$AE27)</f>
        <v>#DIV/0!</v>
      </c>
      <c r="Z28" s="1" t="e">
        <f>_xlfn.STDEV.S(combined_ECs!$B27:$AE27)</f>
        <v>#DIV/0!</v>
      </c>
      <c r="AB28" t="e">
        <f t="shared" si="9"/>
        <v>#DIV/0!</v>
      </c>
      <c r="AC28" t="e">
        <f t="shared" si="10"/>
        <v>#DIV/0!</v>
      </c>
      <c r="AD28" t="e">
        <f t="shared" si="11"/>
        <v>#DIV/0!</v>
      </c>
      <c r="AE28" t="e">
        <f t="shared" si="12"/>
        <v>#DIV/0!</v>
      </c>
      <c r="AG28" s="1" t="e">
        <f>_xlfn.STDEV.S(baseCase_projects!$B27:$AE27)</f>
        <v>#DIV/0!</v>
      </c>
      <c r="AH28" s="1" t="e">
        <f>_xlfn.STDEV.S(highContagion_projects!$B27:$AE27)</f>
        <v>#DIV/0!</v>
      </c>
      <c r="AI28" s="1" t="e">
        <f>_xlfn.STDEV.S(highProf_projects!$B27:$AE27)</f>
        <v>#DIV/0!</v>
      </c>
      <c r="AJ28" s="1" t="e">
        <f>_xlfn.STDEV.S(combined_projects!$B27:$AE27)</f>
        <v>#DIV/0!</v>
      </c>
      <c r="AL28" t="e">
        <f t="shared" si="13"/>
        <v>#DIV/0!</v>
      </c>
      <c r="AM28" t="e">
        <f t="shared" si="2"/>
        <v>#DIV/0!</v>
      </c>
      <c r="AN28" t="e">
        <f t="shared" si="3"/>
        <v>#DIV/0!</v>
      </c>
      <c r="AO28" t="e">
        <f t="shared" si="4"/>
        <v>#DIV/0!</v>
      </c>
    </row>
    <row r="29" spans="7:41" x14ac:dyDescent="0.25">
      <c r="G29">
        <v>2035</v>
      </c>
      <c r="H29" s="1">
        <f>AVERAGE(baseCase_ECs!$B28:$AE28)</f>
        <v>775.66666666666663</v>
      </c>
      <c r="I29" s="1">
        <f>AVERAGE(highContagion_ECs!$B28:$AE28)</f>
        <v>825</v>
      </c>
      <c r="J29" s="1">
        <f>AVERAGE(highProf_ECs!$B28:$AE28)</f>
        <v>784.33333333333337</v>
      </c>
      <c r="K29" s="1">
        <f>AVERAGE(combined_ECs!$B28:$AE28)</f>
        <v>832</v>
      </c>
      <c r="L29" s="1"/>
      <c r="M29" s="1">
        <f>AVERAGE(baseCase_projects!$B28:$AE28)</f>
        <v>3002.6666666666665</v>
      </c>
      <c r="N29" s="1">
        <f>AVERAGE(highContagion_projects!$B28:$AE28)</f>
        <v>3423.6666666666665</v>
      </c>
      <c r="O29" s="1">
        <f>AVERAGE(highProf_projects!$B28:$AE28)</f>
        <v>3228.3333333333335</v>
      </c>
      <c r="P29" s="1">
        <f>AVERAGE(combined_projects!$B28:$AE28)</f>
        <v>3753.3333333333335</v>
      </c>
      <c r="R29" s="2">
        <f t="shared" si="5"/>
        <v>0.982171413467257</v>
      </c>
      <c r="S29" s="2">
        <f t="shared" si="6"/>
        <v>1.119880393841274</v>
      </c>
      <c r="T29" s="2">
        <f t="shared" si="7"/>
        <v>1.055986916011366</v>
      </c>
      <c r="U29" s="2">
        <f t="shared" si="8"/>
        <v>1.2277142668340713</v>
      </c>
      <c r="W29" s="1" t="e">
        <f>_xlfn.STDEV.S(baseCase_ECs!$B28:$AE28)</f>
        <v>#DIV/0!</v>
      </c>
      <c r="X29" s="1" t="e">
        <f>_xlfn.STDEV.S(highContagion_ECs!$B28:$AE28)</f>
        <v>#DIV/0!</v>
      </c>
      <c r="Y29" s="1" t="e">
        <f>_xlfn.STDEV.S(highProf_ECs!$B28:$AE28)</f>
        <v>#DIV/0!</v>
      </c>
      <c r="Z29" s="1" t="e">
        <f>_xlfn.STDEV.S(combined_ECs!$B28:$AE28)</f>
        <v>#DIV/0!</v>
      </c>
      <c r="AB29" t="e">
        <f t="shared" si="9"/>
        <v>#DIV/0!</v>
      </c>
      <c r="AC29" t="e">
        <f t="shared" si="10"/>
        <v>#DIV/0!</v>
      </c>
      <c r="AD29" t="e">
        <f t="shared" si="11"/>
        <v>#DIV/0!</v>
      </c>
      <c r="AE29" t="e">
        <f t="shared" si="12"/>
        <v>#DIV/0!</v>
      </c>
      <c r="AG29" s="1" t="e">
        <f>_xlfn.STDEV.S(baseCase_projects!$B28:$AE28)</f>
        <v>#DIV/0!</v>
      </c>
      <c r="AH29" s="1" t="e">
        <f>_xlfn.STDEV.S(highContagion_projects!$B28:$AE28)</f>
        <v>#DIV/0!</v>
      </c>
      <c r="AI29" s="1" t="e">
        <f>_xlfn.STDEV.S(highProf_projects!$B28:$AE28)</f>
        <v>#DIV/0!</v>
      </c>
      <c r="AJ29" s="1" t="e">
        <f>_xlfn.STDEV.S(combined_projects!$B28:$AE28)</f>
        <v>#DIV/0!</v>
      </c>
      <c r="AL29" t="e">
        <f t="shared" si="13"/>
        <v>#DIV/0!</v>
      </c>
      <c r="AM29" t="e">
        <f t="shared" si="2"/>
        <v>#DIV/0!</v>
      </c>
      <c r="AN29" t="e">
        <f t="shared" si="3"/>
        <v>#DIV/0!</v>
      </c>
      <c r="AO29" t="e">
        <f t="shared" si="4"/>
        <v>#DIV/0!</v>
      </c>
    </row>
    <row r="30" spans="7:41" x14ac:dyDescent="0.25">
      <c r="G30">
        <v>2036</v>
      </c>
      <c r="H30" s="1">
        <f>AVERAGE(baseCase_ECs!$B29:$AE29)</f>
        <v>781.66666666666663</v>
      </c>
      <c r="I30" s="1">
        <f>AVERAGE(highContagion_ECs!$B29:$AE29)</f>
        <v>833.66666666666663</v>
      </c>
      <c r="J30" s="1">
        <f>AVERAGE(highProf_ECs!$B29:$AE29)</f>
        <v>792</v>
      </c>
      <c r="K30" s="1">
        <f>AVERAGE(combined_ECs!$B29:$AE29)</f>
        <v>837.33333333333337</v>
      </c>
      <c r="L30" s="1"/>
      <c r="M30" s="1">
        <f>AVERAGE(baseCase_projects!$B29:$AE29)</f>
        <v>3158</v>
      </c>
      <c r="N30" s="1">
        <f>AVERAGE(highContagion_projects!$B29:$AE29)</f>
        <v>3628</v>
      </c>
      <c r="O30" s="1">
        <f>AVERAGE(highProf_projects!$B29:$AE29)</f>
        <v>3403</v>
      </c>
      <c r="P30" s="1">
        <f>AVERAGE(combined_projects!$B29:$AE29)</f>
        <v>3957.6666666666665</v>
      </c>
      <c r="R30" s="2">
        <f t="shared" si="5"/>
        <v>1.0329809026630543</v>
      </c>
      <c r="S30" s="2">
        <f t="shared" si="6"/>
        <v>1.1867177691138571</v>
      </c>
      <c r="T30" s="2">
        <f t="shared" si="7"/>
        <v>1.1131203330469834</v>
      </c>
      <c r="U30" s="2">
        <f t="shared" si="8"/>
        <v>1.2945516421066543</v>
      </c>
      <c r="W30" s="1" t="e">
        <f>_xlfn.STDEV.S(baseCase_ECs!$B29:$AE29)</f>
        <v>#DIV/0!</v>
      </c>
      <c r="X30" s="1" t="e">
        <f>_xlfn.STDEV.S(highContagion_ECs!$B29:$AE29)</f>
        <v>#DIV/0!</v>
      </c>
      <c r="Y30" s="1" t="e">
        <f>_xlfn.STDEV.S(highProf_ECs!$B29:$AE29)</f>
        <v>#DIV/0!</v>
      </c>
      <c r="Z30" s="1" t="e">
        <f>_xlfn.STDEV.S(combined_ECs!$B29:$AE29)</f>
        <v>#DIV/0!</v>
      </c>
      <c r="AB30" t="e">
        <f t="shared" si="9"/>
        <v>#DIV/0!</v>
      </c>
      <c r="AC30" t="e">
        <f t="shared" si="10"/>
        <v>#DIV/0!</v>
      </c>
      <c r="AD30" t="e">
        <f t="shared" si="11"/>
        <v>#DIV/0!</v>
      </c>
      <c r="AE30" t="e">
        <f t="shared" si="12"/>
        <v>#DIV/0!</v>
      </c>
      <c r="AG30" s="1" t="e">
        <f>_xlfn.STDEV.S(baseCase_projects!$B29:$AE29)</f>
        <v>#DIV/0!</v>
      </c>
      <c r="AH30" s="1" t="e">
        <f>_xlfn.STDEV.S(highContagion_projects!$B29:$AE29)</f>
        <v>#DIV/0!</v>
      </c>
      <c r="AI30" s="1" t="e">
        <f>_xlfn.STDEV.S(highProf_projects!$B29:$AE29)</f>
        <v>#DIV/0!</v>
      </c>
      <c r="AJ30" s="1" t="e">
        <f>_xlfn.STDEV.S(combined_projects!$B29:$AE29)</f>
        <v>#DIV/0!</v>
      </c>
      <c r="AL30" t="e">
        <f t="shared" si="13"/>
        <v>#DIV/0!</v>
      </c>
      <c r="AM30" t="e">
        <f t="shared" si="2"/>
        <v>#DIV/0!</v>
      </c>
      <c r="AN30" t="e">
        <f t="shared" si="3"/>
        <v>#DIV/0!</v>
      </c>
      <c r="AO30" t="e">
        <f t="shared" si="4"/>
        <v>#DIV/0!</v>
      </c>
    </row>
    <row r="31" spans="7:41" x14ac:dyDescent="0.25">
      <c r="G31">
        <v>2037</v>
      </c>
      <c r="H31" s="1">
        <f>AVERAGE(baseCase_ECs!$B30:$AE30)</f>
        <v>790.33333333333337</v>
      </c>
      <c r="I31" s="1">
        <f>AVERAGE(highContagion_ECs!$B30:$AE30)</f>
        <v>839</v>
      </c>
      <c r="J31" s="1">
        <f>AVERAGE(highProf_ECs!$B30:$AE30)</f>
        <v>798.66666666666663</v>
      </c>
      <c r="K31" s="1">
        <f>AVERAGE(combined_ECs!$B30:$AE30)</f>
        <v>843</v>
      </c>
      <c r="L31" s="1"/>
      <c r="M31" s="1">
        <f>AVERAGE(baseCase_projects!$B30:$AE30)</f>
        <v>3318.6666666666665</v>
      </c>
      <c r="N31" s="1">
        <f>AVERAGE(highContagion_projects!$B30:$AE30)</f>
        <v>3823</v>
      </c>
      <c r="O31" s="1">
        <f>AVERAGE(highProf_projects!$B30:$AE30)</f>
        <v>3578.6666666666665</v>
      </c>
      <c r="P31" s="1">
        <f>AVERAGE(combined_projects!$B30:$AE30)</f>
        <v>4167.666666666667</v>
      </c>
      <c r="R31" s="2">
        <f t="shared" si="5"/>
        <v>1.0855349236767329</v>
      </c>
      <c r="S31" s="2">
        <f t="shared" si="6"/>
        <v>1.2505022137051476</v>
      </c>
      <c r="T31" s="2">
        <f t="shared" si="7"/>
        <v>1.1705808497984538</v>
      </c>
      <c r="U31" s="2">
        <f t="shared" si="8"/>
        <v>1.3632425824357366</v>
      </c>
      <c r="W31" s="1" t="e">
        <f>_xlfn.STDEV.S(baseCase_ECs!$B30:$AE30)</f>
        <v>#DIV/0!</v>
      </c>
      <c r="X31" s="1" t="e">
        <f>_xlfn.STDEV.S(highContagion_ECs!$B30:$AE30)</f>
        <v>#DIV/0!</v>
      </c>
      <c r="Y31" s="1" t="e">
        <f>_xlfn.STDEV.S(highProf_ECs!$B30:$AE30)</f>
        <v>#DIV/0!</v>
      </c>
      <c r="Z31" s="1" t="e">
        <f>_xlfn.STDEV.S(combined_ECs!$B30:$AE30)</f>
        <v>#DIV/0!</v>
      </c>
      <c r="AB31" t="e">
        <f t="shared" si="9"/>
        <v>#DIV/0!</v>
      </c>
      <c r="AC31" t="e">
        <f t="shared" si="10"/>
        <v>#DIV/0!</v>
      </c>
      <c r="AD31" t="e">
        <f t="shared" si="11"/>
        <v>#DIV/0!</v>
      </c>
      <c r="AE31" t="e">
        <f t="shared" si="12"/>
        <v>#DIV/0!</v>
      </c>
      <c r="AG31" s="1" t="e">
        <f>_xlfn.STDEV.S(baseCase_projects!$B30:$AE30)</f>
        <v>#DIV/0!</v>
      </c>
      <c r="AH31" s="1" t="e">
        <f>_xlfn.STDEV.S(highContagion_projects!$B30:$AE30)</f>
        <v>#DIV/0!</v>
      </c>
      <c r="AI31" s="1" t="e">
        <f>_xlfn.STDEV.S(highProf_projects!$B30:$AE30)</f>
        <v>#DIV/0!</v>
      </c>
      <c r="AJ31" s="1" t="e">
        <f>_xlfn.STDEV.S(combined_projects!$B30:$AE30)</f>
        <v>#DIV/0!</v>
      </c>
      <c r="AL31" t="e">
        <f t="shared" si="13"/>
        <v>#DIV/0!</v>
      </c>
      <c r="AM31" t="e">
        <f t="shared" si="2"/>
        <v>#DIV/0!</v>
      </c>
      <c r="AN31" t="e">
        <f t="shared" si="3"/>
        <v>#DIV/0!</v>
      </c>
      <c r="AO31" t="e">
        <f t="shared" si="4"/>
        <v>#DIV/0!</v>
      </c>
    </row>
    <row r="32" spans="7:41" x14ac:dyDescent="0.25">
      <c r="G32">
        <v>2038</v>
      </c>
      <c r="H32" s="1">
        <f>AVERAGE(baseCase_ECs!$B31:$AE31)</f>
        <v>797.66666666666663</v>
      </c>
      <c r="I32" s="1">
        <f>AVERAGE(highContagion_ECs!$B31:$AE31)</f>
        <v>844.66666666666663</v>
      </c>
      <c r="J32" s="1">
        <f>AVERAGE(highProf_ECs!$B31:$AE31)</f>
        <v>803.66666666666663</v>
      </c>
      <c r="K32" s="1">
        <f>AVERAGE(combined_ECs!$B31:$AE31)</f>
        <v>847</v>
      </c>
      <c r="L32" s="1"/>
      <c r="M32" s="1">
        <f>AVERAGE(baseCase_projects!$B31:$AE31)</f>
        <v>3476.6666666666665</v>
      </c>
      <c r="N32" s="1">
        <f>AVERAGE(highContagion_projects!$B31:$AE31)</f>
        <v>4019</v>
      </c>
      <c r="O32" s="1">
        <f>AVERAGE(highProf_projects!$B31:$AE31)</f>
        <v>3763.3333333333335</v>
      </c>
      <c r="P32" s="1">
        <f>AVERAGE(combined_projects!$B31:$AE31)</f>
        <v>4376.333333333333</v>
      </c>
      <c r="R32" s="2">
        <f t="shared" si="5"/>
        <v>1.137216678781471</v>
      </c>
      <c r="S32" s="2">
        <f t="shared" si="6"/>
        <v>1.314613758012291</v>
      </c>
      <c r="T32" s="2">
        <f t="shared" si="7"/>
        <v>1.2309852639925989</v>
      </c>
      <c r="U32" s="2">
        <f t="shared" si="8"/>
        <v>1.431497389810348</v>
      </c>
      <c r="W32" s="1" t="e">
        <f>_xlfn.STDEV.S(baseCase_ECs!$B31:$AE31)</f>
        <v>#DIV/0!</v>
      </c>
      <c r="X32" s="1" t="e">
        <f>_xlfn.STDEV.S(highContagion_ECs!$B31:$AE31)</f>
        <v>#DIV/0!</v>
      </c>
      <c r="Y32" s="1" t="e">
        <f>_xlfn.STDEV.S(highProf_ECs!$B31:$AE31)</f>
        <v>#DIV/0!</v>
      </c>
      <c r="Z32" s="1" t="e">
        <f>_xlfn.STDEV.S(combined_ECs!$B31:$AE31)</f>
        <v>#DIV/0!</v>
      </c>
      <c r="AB32" t="e">
        <f t="shared" si="9"/>
        <v>#DIV/0!</v>
      </c>
      <c r="AC32" t="e">
        <f t="shared" si="10"/>
        <v>#DIV/0!</v>
      </c>
      <c r="AD32" t="e">
        <f t="shared" si="11"/>
        <v>#DIV/0!</v>
      </c>
      <c r="AE32" t="e">
        <f t="shared" si="12"/>
        <v>#DIV/0!</v>
      </c>
      <c r="AG32" s="1" t="e">
        <f>_xlfn.STDEV.S(baseCase_projects!$B31:$AE31)</f>
        <v>#DIV/0!</v>
      </c>
      <c r="AH32" s="1" t="e">
        <f>_xlfn.STDEV.S(highContagion_projects!$B31:$AE31)</f>
        <v>#DIV/0!</v>
      </c>
      <c r="AI32" s="1" t="e">
        <f>_xlfn.STDEV.S(highProf_projects!$B31:$AE31)</f>
        <v>#DIV/0!</v>
      </c>
      <c r="AJ32" s="1" t="e">
        <f>_xlfn.STDEV.S(combined_projects!$B31:$AE31)</f>
        <v>#DIV/0!</v>
      </c>
      <c r="AL32" t="e">
        <f t="shared" si="13"/>
        <v>#DIV/0!</v>
      </c>
      <c r="AM32" t="e">
        <f t="shared" si="2"/>
        <v>#DIV/0!</v>
      </c>
      <c r="AN32" t="e">
        <f t="shared" si="3"/>
        <v>#DIV/0!</v>
      </c>
      <c r="AO32" t="e">
        <f t="shared" si="4"/>
        <v>#DIV/0!</v>
      </c>
    </row>
    <row r="33" spans="7:41" x14ac:dyDescent="0.25">
      <c r="G33">
        <v>2039</v>
      </c>
      <c r="H33" s="1">
        <f>AVERAGE(baseCase_ECs!$B32:$AE32)</f>
        <v>802.33333333333337</v>
      </c>
      <c r="I33" s="1">
        <f>AVERAGE(highContagion_ECs!$B32:$AE32)</f>
        <v>848.33333333333337</v>
      </c>
      <c r="J33" s="1">
        <f>AVERAGE(highProf_ECs!$B32:$AE32)</f>
        <v>809.33333333333337</v>
      </c>
      <c r="K33" s="1">
        <f>AVERAGE(combined_ECs!$B32:$AE32)</f>
        <v>852</v>
      </c>
      <c r="L33" s="1"/>
      <c r="M33" s="1">
        <f>AVERAGE(baseCase_projects!$B32:$AE32)</f>
        <v>3641.6666666666665</v>
      </c>
      <c r="N33" s="1">
        <f>AVERAGE(highContagion_projects!$B32:$AE32)</f>
        <v>4213.666666666667</v>
      </c>
      <c r="O33" s="1">
        <f>AVERAGE(highProf_projects!$B32:$AE32)</f>
        <v>3958</v>
      </c>
      <c r="P33" s="1">
        <f>AVERAGE(combined_projects!$B32:$AE32)</f>
        <v>4594</v>
      </c>
      <c r="R33" s="2">
        <f t="shared" si="5"/>
        <v>1.1911881318971784</v>
      </c>
      <c r="S33" s="2">
        <f t="shared" si="6"/>
        <v>1.3782891693649642</v>
      </c>
      <c r="T33" s="2">
        <f t="shared" si="7"/>
        <v>1.2946606753452718</v>
      </c>
      <c r="U33" s="2">
        <f t="shared" si="8"/>
        <v>1.5026960946276349</v>
      </c>
      <c r="W33" s="1" t="e">
        <f>_xlfn.STDEV.S(baseCase_ECs!$B32:$AE32)</f>
        <v>#DIV/0!</v>
      </c>
      <c r="X33" s="1" t="e">
        <f>_xlfn.STDEV.S(highContagion_ECs!$B32:$AE32)</f>
        <v>#DIV/0!</v>
      </c>
      <c r="Y33" s="1" t="e">
        <f>_xlfn.STDEV.S(highProf_ECs!$B32:$AE32)</f>
        <v>#DIV/0!</v>
      </c>
      <c r="Z33" s="1" t="e">
        <f>_xlfn.STDEV.S(combined_ECs!$B32:$AE32)</f>
        <v>#DIV/0!</v>
      </c>
      <c r="AB33" t="e">
        <f t="shared" si="9"/>
        <v>#DIV/0!</v>
      </c>
      <c r="AC33" t="e">
        <f t="shared" si="10"/>
        <v>#DIV/0!</v>
      </c>
      <c r="AD33" t="e">
        <f t="shared" si="11"/>
        <v>#DIV/0!</v>
      </c>
      <c r="AE33" t="e">
        <f t="shared" si="12"/>
        <v>#DIV/0!</v>
      </c>
      <c r="AG33" s="1" t="e">
        <f>_xlfn.STDEV.S(baseCase_projects!$B32:$AE32)</f>
        <v>#DIV/0!</v>
      </c>
      <c r="AH33" s="1" t="e">
        <f>_xlfn.STDEV.S(highContagion_projects!$B32:$AE32)</f>
        <v>#DIV/0!</v>
      </c>
      <c r="AI33" s="1" t="e">
        <f>_xlfn.STDEV.S(highProf_projects!$B32:$AE32)</f>
        <v>#DIV/0!</v>
      </c>
      <c r="AJ33" s="1" t="e">
        <f>_xlfn.STDEV.S(combined_projects!$B32:$AE32)</f>
        <v>#DIV/0!</v>
      </c>
      <c r="AL33" t="e">
        <f t="shared" si="13"/>
        <v>#DIV/0!</v>
      </c>
      <c r="AM33" t="e">
        <f t="shared" si="2"/>
        <v>#DIV/0!</v>
      </c>
      <c r="AN33" t="e">
        <f t="shared" si="3"/>
        <v>#DIV/0!</v>
      </c>
      <c r="AO33" t="e">
        <f t="shared" si="4"/>
        <v>#DIV/0!</v>
      </c>
    </row>
    <row r="34" spans="7:41" x14ac:dyDescent="0.25">
      <c r="G34">
        <v>2040</v>
      </c>
      <c r="H34" s="1">
        <f>AVERAGE(baseCase_ECs!$B33:$AE33)</f>
        <v>809.66666666666663</v>
      </c>
      <c r="I34" s="1">
        <f>AVERAGE(highContagion_ECs!$B33:$AE33)</f>
        <v>851.66666666666663</v>
      </c>
      <c r="J34" s="1">
        <f>AVERAGE(highProf_ECs!$B33:$AE33)</f>
        <v>820.33333333333337</v>
      </c>
      <c r="K34" s="1">
        <f>AVERAGE(combined_ECs!$B33:$AE33)</f>
        <v>856.66666666666663</v>
      </c>
      <c r="L34" s="1"/>
      <c r="M34" s="1">
        <f>AVERAGE(baseCase_projects!$B33:$AE33)</f>
        <v>3805.6666666666665</v>
      </c>
      <c r="N34" s="1">
        <f>AVERAGE(highContagion_projects!$B33:$AE33)</f>
        <v>4401.333333333333</v>
      </c>
      <c r="O34" s="1">
        <f>AVERAGE(highProf_projects!$B33:$AE33)</f>
        <v>4172</v>
      </c>
      <c r="P34" s="1">
        <f>AVERAGE(combined_projects!$B33:$AE33)</f>
        <v>4828</v>
      </c>
      <c r="R34" s="2">
        <f t="shared" si="5"/>
        <v>1.2448324852970329</v>
      </c>
      <c r="S34" s="2">
        <f t="shared" si="6"/>
        <v>1.4396748827066674</v>
      </c>
      <c r="T34" s="2">
        <f t="shared" si="7"/>
        <v>1.3646600145377652</v>
      </c>
      <c r="U34" s="2">
        <f t="shared" si="8"/>
        <v>1.5792374281371837</v>
      </c>
      <c r="W34" s="1" t="e">
        <f>_xlfn.STDEV.S(baseCase_ECs!$B33:$AE33)</f>
        <v>#DIV/0!</v>
      </c>
      <c r="X34" s="1" t="e">
        <f>_xlfn.STDEV.S(highContagion_ECs!$B33:$AE33)</f>
        <v>#DIV/0!</v>
      </c>
      <c r="Y34" s="1" t="e">
        <f>_xlfn.STDEV.S(highProf_ECs!$B33:$AE33)</f>
        <v>#DIV/0!</v>
      </c>
      <c r="Z34" s="1" t="e">
        <f>_xlfn.STDEV.S(combined_ECs!$B33:$AE33)</f>
        <v>#DIV/0!</v>
      </c>
      <c r="AB34" t="e">
        <f t="shared" si="9"/>
        <v>#DIV/0!</v>
      </c>
      <c r="AC34" t="e">
        <f t="shared" si="10"/>
        <v>#DIV/0!</v>
      </c>
      <c r="AD34" t="e">
        <f t="shared" si="11"/>
        <v>#DIV/0!</v>
      </c>
      <c r="AE34" t="e">
        <f t="shared" si="12"/>
        <v>#DIV/0!</v>
      </c>
      <c r="AG34" s="1" t="e">
        <f>_xlfn.STDEV.S(baseCase_projects!$B33:$AE33)</f>
        <v>#DIV/0!</v>
      </c>
      <c r="AH34" s="1" t="e">
        <f>_xlfn.STDEV.S(highContagion_projects!$B33:$AE33)</f>
        <v>#DIV/0!</v>
      </c>
      <c r="AI34" s="1" t="e">
        <f>_xlfn.STDEV.S(highProf_projects!$B33:$AE33)</f>
        <v>#DIV/0!</v>
      </c>
      <c r="AJ34" s="1" t="e">
        <f>_xlfn.STDEV.S(combined_projects!$B33:$AE33)</f>
        <v>#DIV/0!</v>
      </c>
      <c r="AL34" t="e">
        <f t="shared" si="13"/>
        <v>#DIV/0!</v>
      </c>
      <c r="AM34" t="e">
        <f t="shared" si="2"/>
        <v>#DIV/0!</v>
      </c>
      <c r="AN34" t="e">
        <f t="shared" si="3"/>
        <v>#DIV/0!</v>
      </c>
      <c r="AO34" t="e">
        <f t="shared" si="4"/>
        <v>#DIV/0!</v>
      </c>
    </row>
    <row r="35" spans="7:41" x14ac:dyDescent="0.25">
      <c r="G35">
        <v>2041</v>
      </c>
      <c r="H35" s="1">
        <f>AVERAGE(baseCase_ECs!$B34:$AE34)</f>
        <v>818</v>
      </c>
      <c r="I35" s="1">
        <f>AVERAGE(highContagion_ECs!$B34:$AE34)</f>
        <v>853.33333333333337</v>
      </c>
      <c r="J35" s="1">
        <f>AVERAGE(highProf_ECs!$B34:$AE34)</f>
        <v>824.33333333333337</v>
      </c>
      <c r="K35" s="1">
        <f>AVERAGE(combined_ECs!$B34:$AE34)</f>
        <v>860.66666666666663</v>
      </c>
      <c r="L35" s="1"/>
      <c r="M35" s="1">
        <f>AVERAGE(baseCase_projects!$B34:$AE34)</f>
        <v>3973</v>
      </c>
      <c r="N35" s="1">
        <f>AVERAGE(highContagion_projects!$B34:$AE34)</f>
        <v>4583</v>
      </c>
      <c r="O35" s="1">
        <f>AVERAGE(highProf_projects!$B34:$AE34)</f>
        <v>4422.666666666667</v>
      </c>
      <c r="P35" s="1">
        <f>AVERAGE(combined_projects!$B34:$AE34)</f>
        <v>5090</v>
      </c>
      <c r="R35" s="2">
        <f t="shared" si="5"/>
        <v>1.2995671710830634</v>
      </c>
      <c r="S35" s="2">
        <f t="shared" si="6"/>
        <v>1.4990979977532546</v>
      </c>
      <c r="T35" s="2">
        <f t="shared" si="7"/>
        <v>1.4466530099781936</v>
      </c>
      <c r="U35" s="2">
        <f t="shared" si="8"/>
        <v>1.6649375536906099</v>
      </c>
      <c r="W35" s="1" t="e">
        <f>_xlfn.STDEV.S(baseCase_ECs!$B34:$AE34)</f>
        <v>#DIV/0!</v>
      </c>
      <c r="X35" s="1" t="e">
        <f>_xlfn.STDEV.S(highContagion_ECs!$B34:$AE34)</f>
        <v>#DIV/0!</v>
      </c>
      <c r="Y35" s="1" t="e">
        <f>_xlfn.STDEV.S(highProf_ECs!$B34:$AE34)</f>
        <v>#DIV/0!</v>
      </c>
      <c r="Z35" s="1" t="e">
        <f>_xlfn.STDEV.S(combined_ECs!$B34:$AE34)</f>
        <v>#DIV/0!</v>
      </c>
      <c r="AB35" t="e">
        <f t="shared" si="9"/>
        <v>#DIV/0!</v>
      </c>
      <c r="AC35" t="e">
        <f t="shared" si="10"/>
        <v>#DIV/0!</v>
      </c>
      <c r="AD35" t="e">
        <f t="shared" si="11"/>
        <v>#DIV/0!</v>
      </c>
      <c r="AE35" t="e">
        <f t="shared" si="12"/>
        <v>#DIV/0!</v>
      </c>
      <c r="AG35" s="1" t="e">
        <f>_xlfn.STDEV.S(baseCase_projects!$B34:$AE34)</f>
        <v>#DIV/0!</v>
      </c>
      <c r="AH35" s="1" t="e">
        <f>_xlfn.STDEV.S(highContagion_projects!$B34:$AE34)</f>
        <v>#DIV/0!</v>
      </c>
      <c r="AI35" s="1" t="e">
        <f>_xlfn.STDEV.S(highProf_projects!$B34:$AE34)</f>
        <v>#DIV/0!</v>
      </c>
      <c r="AJ35" s="1" t="e">
        <f>_xlfn.STDEV.S(combined_projects!$B34:$AE34)</f>
        <v>#DIV/0!</v>
      </c>
      <c r="AL35" t="e">
        <f t="shared" si="13"/>
        <v>#DIV/0!</v>
      </c>
      <c r="AM35" t="e">
        <f t="shared" si="2"/>
        <v>#DIV/0!</v>
      </c>
      <c r="AN35" t="e">
        <f t="shared" si="3"/>
        <v>#DIV/0!</v>
      </c>
      <c r="AO35" t="e">
        <f t="shared" si="4"/>
        <v>#DIV/0!</v>
      </c>
    </row>
    <row r="36" spans="7:41" x14ac:dyDescent="0.25">
      <c r="G36">
        <v>2042</v>
      </c>
      <c r="H36" s="1">
        <f>AVERAGE(baseCase_ECs!$B35:$AE35)</f>
        <v>822.66666666666663</v>
      </c>
      <c r="I36" s="1">
        <f>AVERAGE(highContagion_ECs!$B35:$AE35)</f>
        <v>855.66666666666663</v>
      </c>
      <c r="J36" s="1">
        <f>AVERAGE(highProf_ECs!$B35:$AE35)</f>
        <v>829</v>
      </c>
      <c r="K36" s="1">
        <f>AVERAGE(combined_ECs!$B35:$AE35)</f>
        <v>862.33333333333337</v>
      </c>
      <c r="L36" s="1"/>
      <c r="M36" s="1">
        <f>AVERAGE(baseCase_projects!$B35:$AE35)</f>
        <v>4140.333333333333</v>
      </c>
      <c r="N36" s="1">
        <f>AVERAGE(highContagion_projects!$B35:$AE35)</f>
        <v>4760</v>
      </c>
      <c r="O36" s="1">
        <f>AVERAGE(highProf_projects!$B35:$AE35)</f>
        <v>4697.666666666667</v>
      </c>
      <c r="P36" s="1">
        <f>AVERAGE(combined_projects!$B35:$AE35)</f>
        <v>5368</v>
      </c>
      <c r="R36" s="2">
        <f t="shared" si="5"/>
        <v>1.3543018568690939</v>
      </c>
      <c r="S36" s="2">
        <f t="shared" si="6"/>
        <v>1.5569946474591951</v>
      </c>
      <c r="T36" s="2">
        <f t="shared" si="7"/>
        <v>1.5366054318377058</v>
      </c>
      <c r="U36" s="2">
        <f t="shared" si="8"/>
        <v>1.7558712746976806</v>
      </c>
      <c r="W36" s="1" t="e">
        <f>_xlfn.STDEV.S(baseCase_ECs!$B35:$AE35)</f>
        <v>#DIV/0!</v>
      </c>
      <c r="X36" s="1" t="e">
        <f>_xlfn.STDEV.S(highContagion_ECs!$B35:$AE35)</f>
        <v>#DIV/0!</v>
      </c>
      <c r="Y36" s="1" t="e">
        <f>_xlfn.STDEV.S(highProf_ECs!$B35:$AE35)</f>
        <v>#DIV/0!</v>
      </c>
      <c r="Z36" s="1" t="e">
        <f>_xlfn.STDEV.S(combined_ECs!$B35:$AE35)</f>
        <v>#DIV/0!</v>
      </c>
      <c r="AB36" t="e">
        <f t="shared" si="9"/>
        <v>#DIV/0!</v>
      </c>
      <c r="AC36" t="e">
        <f t="shared" si="10"/>
        <v>#DIV/0!</v>
      </c>
      <c r="AD36" t="e">
        <f t="shared" si="11"/>
        <v>#DIV/0!</v>
      </c>
      <c r="AE36" t="e">
        <f t="shared" si="12"/>
        <v>#DIV/0!</v>
      </c>
      <c r="AG36" s="1" t="e">
        <f>_xlfn.STDEV.S(baseCase_projects!$B35:$AE35)</f>
        <v>#DIV/0!</v>
      </c>
      <c r="AH36" s="1" t="e">
        <f>_xlfn.STDEV.S(highContagion_projects!$B35:$AE35)</f>
        <v>#DIV/0!</v>
      </c>
      <c r="AI36" s="1" t="e">
        <f>_xlfn.STDEV.S(highProf_projects!$B35:$AE35)</f>
        <v>#DIV/0!</v>
      </c>
      <c r="AJ36" s="1" t="e">
        <f>_xlfn.STDEV.S(combined_projects!$B35:$AE35)</f>
        <v>#DIV/0!</v>
      </c>
      <c r="AL36" t="e">
        <f t="shared" si="13"/>
        <v>#DIV/0!</v>
      </c>
      <c r="AM36" t="e">
        <f t="shared" si="2"/>
        <v>#DIV/0!</v>
      </c>
      <c r="AN36" t="e">
        <f t="shared" si="3"/>
        <v>#DIV/0!</v>
      </c>
      <c r="AO36" t="e">
        <f t="shared" si="4"/>
        <v>#DIV/0!</v>
      </c>
    </row>
    <row r="37" spans="7:41" x14ac:dyDescent="0.25">
      <c r="G37">
        <v>2043</v>
      </c>
      <c r="H37" s="1">
        <f>AVERAGE(baseCase_ECs!$B36:$AE36)</f>
        <v>828.33333333333337</v>
      </c>
      <c r="I37" s="1">
        <f>AVERAGE(highContagion_ECs!$B36:$AE36)</f>
        <v>858.33333333333337</v>
      </c>
      <c r="J37" s="1">
        <f>AVERAGE(highProf_ECs!$B36:$AE36)</f>
        <v>834.33333333333337</v>
      </c>
      <c r="K37" s="1">
        <f>AVERAGE(combined_ECs!$B36:$AE36)</f>
        <v>865.66666666666663</v>
      </c>
      <c r="L37" s="1"/>
      <c r="M37" s="1">
        <f>AVERAGE(baseCase_projects!$B36:$AE36)</f>
        <v>4318</v>
      </c>
      <c r="N37" s="1">
        <f>AVERAGE(highContagion_projects!$B36:$AE36)</f>
        <v>4927.333333333333</v>
      </c>
      <c r="O37" s="1">
        <f>AVERAGE(highProf_projects!$B36:$AE36)</f>
        <v>5011.333333333333</v>
      </c>
      <c r="P37" s="1">
        <f>AVERAGE(combined_projects!$B36:$AE36)</f>
        <v>5677.333333333333</v>
      </c>
      <c r="R37" s="2">
        <f t="shared" si="5"/>
        <v>1.41241657305227</v>
      </c>
      <c r="S37" s="2">
        <f t="shared" si="6"/>
        <v>1.6117293332452254</v>
      </c>
      <c r="T37" s="2">
        <f t="shared" si="7"/>
        <v>1.6392057093768584</v>
      </c>
      <c r="U37" s="2">
        <f t="shared" si="8"/>
        <v>1.8570541201348048</v>
      </c>
      <c r="W37" s="1" t="e">
        <f>_xlfn.STDEV.S(baseCase_ECs!$B36:$AE36)</f>
        <v>#DIV/0!</v>
      </c>
      <c r="X37" s="1" t="e">
        <f>_xlfn.STDEV.S(highContagion_ECs!$B36:$AE36)</f>
        <v>#DIV/0!</v>
      </c>
      <c r="Y37" s="1" t="e">
        <f>_xlfn.STDEV.S(highProf_ECs!$B36:$AE36)</f>
        <v>#DIV/0!</v>
      </c>
      <c r="Z37" s="1" t="e">
        <f>_xlfn.STDEV.S(combined_ECs!$B36:$AE36)</f>
        <v>#DIV/0!</v>
      </c>
      <c r="AB37" t="e">
        <f t="shared" si="9"/>
        <v>#DIV/0!</v>
      </c>
      <c r="AC37" t="e">
        <f t="shared" si="10"/>
        <v>#DIV/0!</v>
      </c>
      <c r="AD37" t="e">
        <f t="shared" si="11"/>
        <v>#DIV/0!</v>
      </c>
      <c r="AE37" t="e">
        <f t="shared" si="12"/>
        <v>#DIV/0!</v>
      </c>
      <c r="AG37" s="1" t="e">
        <f>_xlfn.STDEV.S(baseCase_projects!$B36:$AE36)</f>
        <v>#DIV/0!</v>
      </c>
      <c r="AH37" s="1" t="e">
        <f>_xlfn.STDEV.S(highContagion_projects!$B36:$AE36)</f>
        <v>#DIV/0!</v>
      </c>
      <c r="AI37" s="1" t="e">
        <f>_xlfn.STDEV.S(highProf_projects!$B36:$AE36)</f>
        <v>#DIV/0!</v>
      </c>
      <c r="AJ37" s="1" t="e">
        <f>_xlfn.STDEV.S(combined_projects!$B36:$AE36)</f>
        <v>#DIV/0!</v>
      </c>
      <c r="AL37" t="e">
        <f t="shared" si="13"/>
        <v>#DIV/0!</v>
      </c>
      <c r="AM37" t="e">
        <f t="shared" si="2"/>
        <v>#DIV/0!</v>
      </c>
      <c r="AN37" t="e">
        <f t="shared" si="3"/>
        <v>#DIV/0!</v>
      </c>
      <c r="AO37" t="e">
        <f t="shared" si="4"/>
        <v>#DIV/0!</v>
      </c>
    </row>
    <row r="38" spans="7:41" x14ac:dyDescent="0.25">
      <c r="G38">
        <v>2044</v>
      </c>
      <c r="H38" s="1">
        <f>AVERAGE(baseCase_ECs!$B37:$AE37)</f>
        <v>833.66666666666663</v>
      </c>
      <c r="I38" s="1">
        <f>AVERAGE(highContagion_ECs!$B37:$AE37)</f>
        <v>860.66666666666663</v>
      </c>
      <c r="J38" s="1">
        <f>AVERAGE(highProf_ECs!$B37:$AE37)</f>
        <v>839.66666666666663</v>
      </c>
      <c r="K38" s="1">
        <f>AVERAGE(combined_ECs!$B37:$AE37)</f>
        <v>867.66666666666663</v>
      </c>
      <c r="L38" s="1"/>
      <c r="M38" s="1">
        <f>AVERAGE(baseCase_projects!$B37:$AE37)</f>
        <v>4487.333333333333</v>
      </c>
      <c r="N38" s="1">
        <f>AVERAGE(highContagion_projects!$B37:$AE37)</f>
        <v>5086.333333333333</v>
      </c>
      <c r="O38" s="1">
        <f>AVERAGE(highProf_projects!$B37:$AE37)</f>
        <v>5339.666666666667</v>
      </c>
      <c r="P38" s="1">
        <f>AVERAGE(combined_projects!$B37:$AE37)</f>
        <v>6004.666666666667</v>
      </c>
      <c r="R38" s="2">
        <f t="shared" si="5"/>
        <v>1.4678054582700057</v>
      </c>
      <c r="S38" s="2">
        <f t="shared" si="6"/>
        <v>1.6637381880658162</v>
      </c>
      <c r="T38" s="2">
        <f t="shared" si="7"/>
        <v>1.7466034494151854</v>
      </c>
      <c r="U38" s="2">
        <f t="shared" si="8"/>
        <v>1.9641247604572787</v>
      </c>
      <c r="W38" s="1" t="e">
        <f>_xlfn.STDEV.S(baseCase_ECs!$B37:$AE37)</f>
        <v>#DIV/0!</v>
      </c>
      <c r="X38" s="1" t="e">
        <f>_xlfn.STDEV.S(highContagion_ECs!$B37:$AE37)</f>
        <v>#DIV/0!</v>
      </c>
      <c r="Y38" s="1" t="e">
        <f>_xlfn.STDEV.S(highProf_ECs!$B37:$AE37)</f>
        <v>#DIV/0!</v>
      </c>
      <c r="Z38" s="1" t="e">
        <f>_xlfn.STDEV.S(combined_ECs!$B37:$AE37)</f>
        <v>#DIV/0!</v>
      </c>
      <c r="AB38" t="e">
        <f t="shared" si="9"/>
        <v>#DIV/0!</v>
      </c>
      <c r="AC38" t="e">
        <f t="shared" si="10"/>
        <v>#DIV/0!</v>
      </c>
      <c r="AD38" t="e">
        <f t="shared" si="11"/>
        <v>#DIV/0!</v>
      </c>
      <c r="AE38" t="e">
        <f t="shared" si="12"/>
        <v>#DIV/0!</v>
      </c>
      <c r="AG38" s="1" t="e">
        <f>_xlfn.STDEV.S(baseCase_projects!$B37:$AE37)</f>
        <v>#DIV/0!</v>
      </c>
      <c r="AH38" s="1" t="e">
        <f>_xlfn.STDEV.S(highContagion_projects!$B37:$AE37)</f>
        <v>#DIV/0!</v>
      </c>
      <c r="AI38" s="1" t="e">
        <f>_xlfn.STDEV.S(highProf_projects!$B37:$AE37)</f>
        <v>#DIV/0!</v>
      </c>
      <c r="AJ38" s="1" t="e">
        <f>_xlfn.STDEV.S(combined_projects!$B37:$AE37)</f>
        <v>#DIV/0!</v>
      </c>
      <c r="AL38" t="e">
        <f t="shared" si="13"/>
        <v>#DIV/0!</v>
      </c>
      <c r="AM38" t="e">
        <f t="shared" si="2"/>
        <v>#DIV/0!</v>
      </c>
      <c r="AN38" t="e">
        <f t="shared" si="3"/>
        <v>#DIV/0!</v>
      </c>
      <c r="AO38" t="e">
        <f t="shared" si="4"/>
        <v>#DIV/0!</v>
      </c>
    </row>
    <row r="39" spans="7:41" x14ac:dyDescent="0.25">
      <c r="G39">
        <v>2045</v>
      </c>
      <c r="H39" s="1">
        <f>AVERAGE(baseCase_ECs!$B38:$AE38)</f>
        <v>837</v>
      </c>
      <c r="I39" s="1">
        <f>AVERAGE(highContagion_ECs!$B38:$AE38)</f>
        <v>861.66666666666663</v>
      </c>
      <c r="J39" s="1">
        <f>AVERAGE(highProf_ECs!$B38:$AE38)</f>
        <v>843.66666666666663</v>
      </c>
      <c r="K39" s="1">
        <f>AVERAGE(combined_ECs!$B38:$AE38)</f>
        <v>870</v>
      </c>
      <c r="L39" s="1"/>
      <c r="M39" s="1">
        <f>AVERAGE(baseCase_projects!$B38:$AE38)</f>
        <v>4657</v>
      </c>
      <c r="N39" s="1">
        <f>AVERAGE(highContagion_projects!$B38:$AE38)</f>
        <v>5240.333333333333</v>
      </c>
      <c r="O39" s="1">
        <f>AVERAGE(highProf_projects!$B38:$AE38)</f>
        <v>5683.333333333333</v>
      </c>
      <c r="P39" s="1">
        <f>AVERAGE(combined_projects!$B38:$AE38)</f>
        <v>6349</v>
      </c>
      <c r="R39" s="2">
        <f t="shared" si="5"/>
        <v>1.5233033767263595</v>
      </c>
      <c r="S39" s="2">
        <f t="shared" si="6"/>
        <v>1.7141115443071431</v>
      </c>
      <c r="T39" s="2">
        <f t="shared" si="7"/>
        <v>1.8590167184299213</v>
      </c>
      <c r="U39" s="2">
        <f t="shared" si="8"/>
        <v>2.0767560959492499</v>
      </c>
      <c r="W39" s="1" t="e">
        <f>_xlfn.STDEV.S(baseCase_ECs!$B38:$AE38)</f>
        <v>#DIV/0!</v>
      </c>
      <c r="X39" s="1" t="e">
        <f>_xlfn.STDEV.S(highContagion_ECs!$B38:$AE38)</f>
        <v>#DIV/0!</v>
      </c>
      <c r="Y39" s="1" t="e">
        <f>_xlfn.STDEV.S(highProf_ECs!$B38:$AE38)</f>
        <v>#DIV/0!</v>
      </c>
      <c r="Z39" s="1" t="e">
        <f>_xlfn.STDEV.S(combined_ECs!$B38:$AE38)</f>
        <v>#DIV/0!</v>
      </c>
      <c r="AB39" t="e">
        <f t="shared" si="9"/>
        <v>#DIV/0!</v>
      </c>
      <c r="AC39" t="e">
        <f t="shared" si="10"/>
        <v>#DIV/0!</v>
      </c>
      <c r="AD39" t="e">
        <f t="shared" si="11"/>
        <v>#DIV/0!</v>
      </c>
      <c r="AE39" t="e">
        <f t="shared" si="12"/>
        <v>#DIV/0!</v>
      </c>
      <c r="AG39" s="1" t="e">
        <f>_xlfn.STDEV.S(baseCase_projects!$B38:$AE38)</f>
        <v>#DIV/0!</v>
      </c>
      <c r="AH39" s="1" t="e">
        <f>_xlfn.STDEV.S(highContagion_projects!$B38:$AE38)</f>
        <v>#DIV/0!</v>
      </c>
      <c r="AI39" s="1" t="e">
        <f>_xlfn.STDEV.S(highProf_projects!$B38:$AE38)</f>
        <v>#DIV/0!</v>
      </c>
      <c r="AJ39" s="1" t="e">
        <f>_xlfn.STDEV.S(combined_projects!$B38:$AE38)</f>
        <v>#DIV/0!</v>
      </c>
      <c r="AL39" t="e">
        <f t="shared" si="13"/>
        <v>#DIV/0!</v>
      </c>
      <c r="AM39" t="e">
        <f t="shared" si="2"/>
        <v>#DIV/0!</v>
      </c>
      <c r="AN39" t="e">
        <f t="shared" si="3"/>
        <v>#DIV/0!</v>
      </c>
      <c r="AO39" t="e">
        <f t="shared" si="4"/>
        <v>#DIV/0!</v>
      </c>
    </row>
    <row r="40" spans="7:41" x14ac:dyDescent="0.25">
      <c r="G40">
        <v>2046</v>
      </c>
      <c r="H40" s="1">
        <f>AVERAGE(baseCase_ECs!$B39:$AE39)</f>
        <v>839</v>
      </c>
      <c r="I40" s="1">
        <f>AVERAGE(highContagion_ECs!$B39:$AE39)</f>
        <v>863.66666666666663</v>
      </c>
      <c r="J40" s="1">
        <f>AVERAGE(highProf_ECs!$B39:$AE39)</f>
        <v>848.33333333333337</v>
      </c>
      <c r="K40" s="1">
        <f>AVERAGE(combined_ECs!$B39:$AE39)</f>
        <v>871</v>
      </c>
      <c r="L40" s="1"/>
      <c r="M40" s="1">
        <f>AVERAGE(baseCase_projects!$B39:$AE39)</f>
        <v>4832.666666666667</v>
      </c>
      <c r="N40" s="1">
        <f>AVERAGE(highContagion_projects!$B39:$AE39)</f>
        <v>5392.333333333333</v>
      </c>
      <c r="O40" s="1">
        <f>AVERAGE(highProf_projects!$B39:$AE39)</f>
        <v>6049</v>
      </c>
      <c r="P40" s="1">
        <f>AVERAGE(combined_projects!$B39:$AE39)</f>
        <v>6702</v>
      </c>
      <c r="R40" s="2">
        <f t="shared" si="5"/>
        <v>1.5807638934778301</v>
      </c>
      <c r="S40" s="2">
        <f t="shared" si="6"/>
        <v>1.7638307011167647</v>
      </c>
      <c r="T40" s="2">
        <f t="shared" si="7"/>
        <v>1.9786261811934183</v>
      </c>
      <c r="U40" s="2">
        <f t="shared" si="8"/>
        <v>2.1922222956452786</v>
      </c>
      <c r="W40" s="1" t="e">
        <f>_xlfn.STDEV.S(baseCase_ECs!$B39:$AE39)</f>
        <v>#DIV/0!</v>
      </c>
      <c r="X40" s="1" t="e">
        <f>_xlfn.STDEV.S(highContagion_ECs!$B39:$AE39)</f>
        <v>#DIV/0!</v>
      </c>
      <c r="Y40" s="1" t="e">
        <f>_xlfn.STDEV.S(highProf_ECs!$B39:$AE39)</f>
        <v>#DIV/0!</v>
      </c>
      <c r="Z40" s="1" t="e">
        <f>_xlfn.STDEV.S(combined_ECs!$B39:$AE39)</f>
        <v>#DIV/0!</v>
      </c>
      <c r="AB40" t="e">
        <f t="shared" si="9"/>
        <v>#DIV/0!</v>
      </c>
      <c r="AC40" t="e">
        <f t="shared" si="10"/>
        <v>#DIV/0!</v>
      </c>
      <c r="AD40" t="e">
        <f t="shared" si="11"/>
        <v>#DIV/0!</v>
      </c>
      <c r="AE40" t="e">
        <f t="shared" si="12"/>
        <v>#DIV/0!</v>
      </c>
      <c r="AG40" s="1" t="e">
        <f>_xlfn.STDEV.S(baseCase_projects!$B39:$AE39)</f>
        <v>#DIV/0!</v>
      </c>
      <c r="AH40" s="1" t="e">
        <f>_xlfn.STDEV.S(highContagion_projects!$B39:$AE39)</f>
        <v>#DIV/0!</v>
      </c>
      <c r="AI40" s="1" t="e">
        <f>_xlfn.STDEV.S(highProf_projects!$B39:$AE39)</f>
        <v>#DIV/0!</v>
      </c>
      <c r="AJ40" s="1" t="e">
        <f>_xlfn.STDEV.S(combined_projects!$B39:$AE39)</f>
        <v>#DIV/0!</v>
      </c>
      <c r="AL40" t="e">
        <f t="shared" si="13"/>
        <v>#DIV/0!</v>
      </c>
      <c r="AM40" t="e">
        <f t="shared" si="2"/>
        <v>#DIV/0!</v>
      </c>
      <c r="AN40" t="e">
        <f t="shared" si="3"/>
        <v>#DIV/0!</v>
      </c>
      <c r="AO40" t="e">
        <f t="shared" si="4"/>
        <v>#DIV/0!</v>
      </c>
    </row>
    <row r="41" spans="7:41" x14ac:dyDescent="0.25">
      <c r="G41">
        <v>2047</v>
      </c>
      <c r="H41" s="1">
        <f>AVERAGE(baseCase_ECs!$B40:$AE40)</f>
        <v>842.33333333333337</v>
      </c>
      <c r="I41" s="1">
        <f>AVERAGE(highContagion_ECs!$B40:$AE40)</f>
        <v>866.66666666666663</v>
      </c>
      <c r="J41" s="1">
        <f>AVERAGE(highProf_ECs!$B40:$AE40)</f>
        <v>851</v>
      </c>
      <c r="K41" s="1">
        <f>AVERAGE(combined_ECs!$B40:$AE40)</f>
        <v>872</v>
      </c>
      <c r="L41" s="1"/>
      <c r="M41" s="1">
        <f>AVERAGE(baseCase_projects!$B40:$AE40)</f>
        <v>5001.333333333333</v>
      </c>
      <c r="N41" s="1">
        <f>AVERAGE(highContagion_projects!$B40:$AE40)</f>
        <v>5543</v>
      </c>
      <c r="O41" s="1">
        <f>AVERAGE(highProf_projects!$B40:$AE40)</f>
        <v>6424.333333333333</v>
      </c>
      <c r="P41" s="1">
        <f>AVERAGE(combined_projects!$B40:$AE40)</f>
        <v>7070.333333333333</v>
      </c>
      <c r="R41" s="2">
        <f t="shared" si="5"/>
        <v>1.6359347122183305</v>
      </c>
      <c r="S41" s="2">
        <f t="shared" si="6"/>
        <v>1.8131137249719156</v>
      </c>
      <c r="T41" s="2">
        <f t="shared" si="7"/>
        <v>2.1013976078768253</v>
      </c>
      <c r="U41" s="2">
        <f t="shared" si="8"/>
        <v>2.3127040243177164</v>
      </c>
      <c r="W41" s="1" t="e">
        <f>_xlfn.STDEV.S(baseCase_ECs!$B40:$AE40)</f>
        <v>#DIV/0!</v>
      </c>
      <c r="X41" s="1" t="e">
        <f>_xlfn.STDEV.S(highContagion_ECs!$B40:$AE40)</f>
        <v>#DIV/0!</v>
      </c>
      <c r="Y41" s="1" t="e">
        <f>_xlfn.STDEV.S(highProf_ECs!$B40:$AE40)</f>
        <v>#DIV/0!</v>
      </c>
      <c r="Z41" s="1" t="e">
        <f>_xlfn.STDEV.S(combined_ECs!$B40:$AE40)</f>
        <v>#DIV/0!</v>
      </c>
      <c r="AB41" t="e">
        <f t="shared" si="9"/>
        <v>#DIV/0!</v>
      </c>
      <c r="AC41" t="e">
        <f t="shared" si="10"/>
        <v>#DIV/0!</v>
      </c>
      <c r="AD41" t="e">
        <f t="shared" si="11"/>
        <v>#DIV/0!</v>
      </c>
      <c r="AE41" t="e">
        <f t="shared" si="12"/>
        <v>#DIV/0!</v>
      </c>
      <c r="AG41" s="1" t="e">
        <f>_xlfn.STDEV.S(baseCase_projects!$B40:$AE40)</f>
        <v>#DIV/0!</v>
      </c>
      <c r="AH41" s="1" t="e">
        <f>_xlfn.STDEV.S(highContagion_projects!$B40:$AE40)</f>
        <v>#DIV/0!</v>
      </c>
      <c r="AI41" s="1" t="e">
        <f>_xlfn.STDEV.S(highProf_projects!$B40:$AE40)</f>
        <v>#DIV/0!</v>
      </c>
      <c r="AJ41" s="1" t="e">
        <f>_xlfn.STDEV.S(combined_projects!$B40:$AE40)</f>
        <v>#DIV/0!</v>
      </c>
      <c r="AL41" t="e">
        <f t="shared" si="13"/>
        <v>#DIV/0!</v>
      </c>
      <c r="AM41" t="e">
        <f t="shared" si="2"/>
        <v>#DIV/0!</v>
      </c>
      <c r="AN41" t="e">
        <f t="shared" si="3"/>
        <v>#DIV/0!</v>
      </c>
      <c r="AO41" t="e">
        <f t="shared" si="4"/>
        <v>#DIV/0!</v>
      </c>
    </row>
    <row r="42" spans="7:41" x14ac:dyDescent="0.25">
      <c r="G42">
        <v>2048</v>
      </c>
      <c r="H42" s="1">
        <f>AVERAGE(baseCase_ECs!$B41:$AE41)</f>
        <v>844.66666666666663</v>
      </c>
      <c r="I42" s="1">
        <f>AVERAGE(highContagion_ECs!$B41:$AE41)</f>
        <v>868.66666666666663</v>
      </c>
      <c r="J42" s="1">
        <f>AVERAGE(highProf_ECs!$B41:$AE41)</f>
        <v>854</v>
      </c>
      <c r="K42" s="1">
        <f>AVERAGE(combined_ECs!$B41:$AE41)</f>
        <v>873</v>
      </c>
      <c r="L42" s="1"/>
      <c r="M42" s="1">
        <f>AVERAGE(baseCase_projects!$B41:$AE41)</f>
        <v>5172</v>
      </c>
      <c r="N42" s="1">
        <f>AVERAGE(highContagion_projects!$B41:$AE41)</f>
        <v>5684.666666666667</v>
      </c>
      <c r="O42" s="1">
        <f>AVERAGE(highProf_projects!$B41:$AE41)</f>
        <v>6785.333333333333</v>
      </c>
      <c r="P42" s="1">
        <f>AVERAGE(combined_projects!$B41:$AE41)</f>
        <v>7439.333333333333</v>
      </c>
      <c r="R42" s="2">
        <f t="shared" si="5"/>
        <v>1.6917597303905372</v>
      </c>
      <c r="S42" s="2">
        <f t="shared" si="6"/>
        <v>1.8594528513843918</v>
      </c>
      <c r="T42" s="2">
        <f t="shared" si="7"/>
        <v>2.2194806052996761</v>
      </c>
      <c r="U42" s="2">
        <f t="shared" si="8"/>
        <v>2.4334038194673893</v>
      </c>
      <c r="W42" s="1" t="e">
        <f>_xlfn.STDEV.S(baseCase_ECs!$B41:$AE41)</f>
        <v>#DIV/0!</v>
      </c>
      <c r="X42" s="1" t="e">
        <f>_xlfn.STDEV.S(highContagion_ECs!$B41:$AE41)</f>
        <v>#DIV/0!</v>
      </c>
      <c r="Y42" s="1" t="e">
        <f>_xlfn.STDEV.S(highProf_ECs!$B41:$AE41)</f>
        <v>#DIV/0!</v>
      </c>
      <c r="Z42" s="1" t="e">
        <f>_xlfn.STDEV.S(combined_ECs!$B41:$AE41)</f>
        <v>#DIV/0!</v>
      </c>
      <c r="AB42" t="e">
        <f t="shared" si="9"/>
        <v>#DIV/0!</v>
      </c>
      <c r="AC42" t="e">
        <f t="shared" si="10"/>
        <v>#DIV/0!</v>
      </c>
      <c r="AD42" t="e">
        <f t="shared" si="11"/>
        <v>#DIV/0!</v>
      </c>
      <c r="AE42" t="e">
        <f t="shared" si="12"/>
        <v>#DIV/0!</v>
      </c>
      <c r="AG42" s="1" t="e">
        <f>_xlfn.STDEV.S(baseCase_projects!$B41:$AE41)</f>
        <v>#DIV/0!</v>
      </c>
      <c r="AH42" s="1" t="e">
        <f>_xlfn.STDEV.S(highContagion_projects!$B41:$AE41)</f>
        <v>#DIV/0!</v>
      </c>
      <c r="AI42" s="1" t="e">
        <f>_xlfn.STDEV.S(highProf_projects!$B41:$AE41)</f>
        <v>#DIV/0!</v>
      </c>
      <c r="AJ42" s="1" t="e">
        <f>_xlfn.STDEV.S(combined_projects!$B41:$AE41)</f>
        <v>#DIV/0!</v>
      </c>
      <c r="AL42" t="e">
        <f t="shared" si="13"/>
        <v>#DIV/0!</v>
      </c>
      <c r="AM42" t="e">
        <f t="shared" si="2"/>
        <v>#DIV/0!</v>
      </c>
      <c r="AN42" t="e">
        <f t="shared" si="3"/>
        <v>#DIV/0!</v>
      </c>
      <c r="AO42" t="e">
        <f t="shared" si="4"/>
        <v>#DIV/0!</v>
      </c>
    </row>
    <row r="43" spans="7:41" x14ac:dyDescent="0.25">
      <c r="G43">
        <v>2049</v>
      </c>
      <c r="H43" s="1">
        <f>AVERAGE(baseCase_ECs!$B42:$AE42)</f>
        <v>847.66666666666663</v>
      </c>
      <c r="I43" s="1">
        <f>AVERAGE(highContagion_ECs!$B42:$AE42)</f>
        <v>870.33333333333337</v>
      </c>
      <c r="J43" s="1">
        <f>AVERAGE(highProf_ECs!$B42:$AE42)</f>
        <v>856</v>
      </c>
      <c r="K43" s="1">
        <f>AVERAGE(combined_ECs!$B42:$AE42)</f>
        <v>876.33333333333337</v>
      </c>
      <c r="L43" s="1"/>
      <c r="M43" s="1">
        <f>AVERAGE(baseCase_projects!$B42:$AE42)</f>
        <v>5336.666666666667</v>
      </c>
      <c r="N43" s="1">
        <f>AVERAGE(highContagion_projects!$B42:$AE42)</f>
        <v>5820.333333333333</v>
      </c>
      <c r="O43" s="1">
        <f>AVERAGE(highProf_projects!$B42:$AE42)</f>
        <v>7143.333333333333</v>
      </c>
      <c r="P43" s="1">
        <f>AVERAGE(combined_projects!$B42:$AE42)</f>
        <v>7815.333333333333</v>
      </c>
      <c r="R43" s="2">
        <f t="shared" si="5"/>
        <v>1.745622150267627</v>
      </c>
      <c r="S43" s="2">
        <f t="shared" si="6"/>
        <v>1.9038293795017511</v>
      </c>
      <c r="T43" s="2">
        <f t="shared" si="7"/>
        <v>2.3365823035749687</v>
      </c>
      <c r="U43" s="2">
        <f t="shared" si="8"/>
        <v>2.5563933126280314</v>
      </c>
      <c r="W43" s="1" t="e">
        <f>_xlfn.STDEV.S(baseCase_ECs!$B42:$AE42)</f>
        <v>#DIV/0!</v>
      </c>
      <c r="X43" s="1" t="e">
        <f>_xlfn.STDEV.S(highContagion_ECs!$B42:$AE42)</f>
        <v>#DIV/0!</v>
      </c>
      <c r="Y43" s="1" t="e">
        <f>_xlfn.STDEV.S(highProf_ECs!$B42:$AE42)</f>
        <v>#DIV/0!</v>
      </c>
      <c r="Z43" s="1" t="e">
        <f>_xlfn.STDEV.S(combined_ECs!$B42:$AE42)</f>
        <v>#DIV/0!</v>
      </c>
      <c r="AB43" t="e">
        <f t="shared" si="9"/>
        <v>#DIV/0!</v>
      </c>
      <c r="AC43" t="e">
        <f t="shared" si="10"/>
        <v>#DIV/0!</v>
      </c>
      <c r="AD43" t="e">
        <f t="shared" si="11"/>
        <v>#DIV/0!</v>
      </c>
      <c r="AE43" t="e">
        <f t="shared" si="12"/>
        <v>#DIV/0!</v>
      </c>
      <c r="AG43" s="1" t="e">
        <f>_xlfn.STDEV.S(baseCase_projects!$B42:$AE42)</f>
        <v>#DIV/0!</v>
      </c>
      <c r="AH43" s="1" t="e">
        <f>_xlfn.STDEV.S(highContagion_projects!$B42:$AE42)</f>
        <v>#DIV/0!</v>
      </c>
      <c r="AI43" s="1" t="e">
        <f>_xlfn.STDEV.S(highProf_projects!$B42:$AE42)</f>
        <v>#DIV/0!</v>
      </c>
      <c r="AJ43" s="1" t="e">
        <f>_xlfn.STDEV.S(combined_projects!$B42:$AE42)</f>
        <v>#DIV/0!</v>
      </c>
      <c r="AL43" t="e">
        <f t="shared" si="13"/>
        <v>#DIV/0!</v>
      </c>
      <c r="AM43" t="e">
        <f t="shared" si="2"/>
        <v>#DIV/0!</v>
      </c>
      <c r="AN43" t="e">
        <f t="shared" si="3"/>
        <v>#DIV/0!</v>
      </c>
      <c r="AO43" t="e">
        <f t="shared" si="4"/>
        <v>#DIV/0!</v>
      </c>
    </row>
    <row r="44" spans="7:41" x14ac:dyDescent="0.25">
      <c r="G44">
        <v>2050</v>
      </c>
      <c r="H44" s="1">
        <f>AVERAGE(baseCase_ECs!$B43:$AE43)</f>
        <v>851</v>
      </c>
      <c r="I44" s="1">
        <f>AVERAGE(highContagion_ECs!$B43:$AE43)</f>
        <v>871</v>
      </c>
      <c r="J44" s="1">
        <f>AVERAGE(highProf_ECs!$B43:$AE43)</f>
        <v>859</v>
      </c>
      <c r="K44" s="1">
        <f>AVERAGE(combined_ECs!$B43:$AE43)</f>
        <v>877.33333333333337</v>
      </c>
      <c r="L44" s="1"/>
      <c r="M44" s="1">
        <f>AVERAGE(baseCase_projects!$B43:$AE43)</f>
        <v>5504.333333333333</v>
      </c>
      <c r="N44" s="1">
        <f>AVERAGE(highContagion_projects!$B43:$AE43)</f>
        <v>5955</v>
      </c>
      <c r="O44" s="1">
        <f>AVERAGE(highProf_projects!$B43:$AE43)</f>
        <v>7504.666666666667</v>
      </c>
      <c r="P44" s="1">
        <f>AVERAGE(combined_projects!$B43:$AE43)</f>
        <v>8189.333333333333</v>
      </c>
      <c r="R44" s="2">
        <f t="shared" si="5"/>
        <v>1.8004658692922753</v>
      </c>
      <c r="S44" s="2">
        <f t="shared" si="6"/>
        <v>1.9478788079032578</v>
      </c>
      <c r="T44" s="2">
        <f t="shared" si="7"/>
        <v>2.4547743342364368</v>
      </c>
      <c r="U44" s="2">
        <f t="shared" si="8"/>
        <v>2.6787286063569682</v>
      </c>
      <c r="W44" s="1" t="e">
        <f>_xlfn.STDEV.S(baseCase_ECs!$B43:$AE43)</f>
        <v>#DIV/0!</v>
      </c>
      <c r="X44" s="1" t="e">
        <f>_xlfn.STDEV.S(highContagion_ECs!#REF!)</f>
        <v>#REF!</v>
      </c>
      <c r="Y44" s="1" t="e">
        <f>_xlfn.STDEV.S(highProf_ECs!#REF!)</f>
        <v>#REF!</v>
      </c>
      <c r="Z44" s="1" t="e">
        <f>_xlfn.STDEV.S(combined_ECs!#REF!)</f>
        <v>#REF!</v>
      </c>
      <c r="AB44" t="e">
        <f t="shared" si="9"/>
        <v>#DIV/0!</v>
      </c>
      <c r="AC44" t="e">
        <f t="shared" si="10"/>
        <v>#REF!</v>
      </c>
      <c r="AD44" t="e">
        <f t="shared" si="11"/>
        <v>#REF!</v>
      </c>
      <c r="AE44" t="e">
        <f t="shared" si="12"/>
        <v>#REF!</v>
      </c>
      <c r="AG44" s="1" t="e">
        <f>_xlfn.STDEV.S(baseCase_projects!$B43:$AE43)</f>
        <v>#DIV/0!</v>
      </c>
      <c r="AH44" s="1" t="e">
        <f>_xlfn.STDEV.S(highContagion_projects!#REF!)</f>
        <v>#REF!</v>
      </c>
      <c r="AI44" s="1" t="e">
        <f>_xlfn.STDEV.S(highProf_projects!#REF!)</f>
        <v>#REF!</v>
      </c>
      <c r="AJ44" s="1" t="e">
        <f>_xlfn.STDEV.S(combined_projects!#REF!)</f>
        <v>#REF!</v>
      </c>
      <c r="AL44" t="e">
        <f t="shared" si="13"/>
        <v>#DIV/0!</v>
      </c>
      <c r="AM44" t="e">
        <f t="shared" si="2"/>
        <v>#REF!</v>
      </c>
      <c r="AN44" t="e">
        <f t="shared" si="3"/>
        <v>#REF!</v>
      </c>
      <c r="AO44" t="e">
        <f t="shared" si="4"/>
        <v>#REF!</v>
      </c>
    </row>
    <row r="45" spans="7:41" x14ac:dyDescent="0.25">
      <c r="H45" s="1"/>
      <c r="I45" s="1"/>
      <c r="J45" s="1"/>
      <c r="K45" s="1"/>
      <c r="L45" s="1"/>
      <c r="M45" s="1"/>
      <c r="N45" s="1"/>
      <c r="O45" s="1"/>
      <c r="P45" s="1"/>
      <c r="R45" s="2"/>
      <c r="S45" s="2"/>
      <c r="T45" s="2"/>
      <c r="U45" s="2"/>
      <c r="W45" s="1"/>
      <c r="X45" s="1"/>
      <c r="Y45" s="1"/>
      <c r="Z45" s="1"/>
      <c r="AG45" s="1"/>
      <c r="AH45" s="1"/>
      <c r="AI45" s="1"/>
      <c r="AJ45" s="1"/>
    </row>
    <row r="46" spans="7:41" x14ac:dyDescent="0.25">
      <c r="H46" s="1"/>
      <c r="I46" s="1"/>
      <c r="J46" s="1"/>
      <c r="K46" s="1"/>
      <c r="L46" s="1"/>
      <c r="M46" s="1"/>
      <c r="N46" s="1"/>
      <c r="O46" s="1"/>
      <c r="P46" s="1"/>
      <c r="R46" s="2"/>
      <c r="S46" s="2"/>
      <c r="T46" s="2"/>
      <c r="U46" s="2"/>
      <c r="W46" s="1"/>
      <c r="X46" s="1"/>
      <c r="Y46" s="1"/>
      <c r="Z46" s="1"/>
      <c r="AG46" s="1"/>
      <c r="AH46" s="1"/>
      <c r="AI46" s="1"/>
      <c r="AJ46" s="1"/>
    </row>
    <row r="47" spans="7:41" x14ac:dyDescent="0.25">
      <c r="H47" s="1"/>
      <c r="I47" s="1"/>
      <c r="J47" s="1"/>
      <c r="K47" s="1"/>
      <c r="L47" s="1"/>
      <c r="M47" s="1"/>
      <c r="N47" s="1"/>
      <c r="O47" s="1"/>
      <c r="P47" s="1"/>
      <c r="R47" s="2"/>
      <c r="S47" s="2"/>
      <c r="T47" s="2"/>
      <c r="U47" s="2"/>
      <c r="W47" s="1"/>
      <c r="X47" s="1"/>
      <c r="Y47" s="1"/>
      <c r="Z47" s="1"/>
      <c r="AG47" s="1"/>
      <c r="AH47" s="1"/>
      <c r="AI47" s="1"/>
      <c r="AJ47" s="1"/>
    </row>
    <row r="48" spans="7:41" x14ac:dyDescent="0.25">
      <c r="H48" s="1"/>
      <c r="I48" s="1"/>
      <c r="J48" s="1"/>
      <c r="K48" s="1"/>
      <c r="L48" s="1"/>
      <c r="M48" s="1"/>
      <c r="N48" s="1"/>
      <c r="O48" s="1"/>
      <c r="P48" s="1"/>
      <c r="R48" s="2"/>
      <c r="S48" s="2"/>
      <c r="T48" s="2"/>
      <c r="U48" s="2"/>
      <c r="W48" s="1"/>
      <c r="X48" s="1"/>
      <c r="Y48" s="1"/>
      <c r="Z48" s="1"/>
      <c r="AG48" s="1"/>
      <c r="AH48" s="1"/>
      <c r="AI48" s="1"/>
      <c r="AJ48" s="1"/>
    </row>
    <row r="49" spans="8:36" x14ac:dyDescent="0.25">
      <c r="H49" s="1"/>
      <c r="I49" s="1"/>
      <c r="J49" s="1"/>
      <c r="K49" s="1"/>
      <c r="L49" s="1"/>
      <c r="M49" s="1"/>
      <c r="N49" s="1"/>
      <c r="O49" s="1"/>
      <c r="P49" s="1"/>
      <c r="R49" s="2"/>
      <c r="S49" s="2"/>
      <c r="T49" s="2"/>
      <c r="U49" s="2"/>
      <c r="W49" s="1"/>
      <c r="X49" s="1"/>
      <c r="Y49" s="1"/>
      <c r="Z49" s="1"/>
      <c r="AG49" s="1"/>
      <c r="AH49" s="1"/>
      <c r="AI49" s="1"/>
      <c r="AJ49" s="1"/>
    </row>
    <row r="50" spans="8:36" x14ac:dyDescent="0.25">
      <c r="H50" s="1"/>
      <c r="I50" s="1"/>
      <c r="J50" s="1"/>
      <c r="K50" s="1"/>
      <c r="L50" s="1"/>
      <c r="M50" s="1"/>
      <c r="N50" s="1"/>
      <c r="O50" s="1"/>
      <c r="P50" s="1"/>
      <c r="R50" s="2"/>
      <c r="S50" s="2"/>
      <c r="T50" s="2"/>
      <c r="U50" s="2"/>
      <c r="W50" s="1"/>
      <c r="X50" s="1"/>
      <c r="Y50" s="1"/>
      <c r="Z50" s="1"/>
      <c r="AG50" s="1"/>
      <c r="AH50" s="1"/>
      <c r="AI50" s="1"/>
      <c r="AJ50" s="1"/>
    </row>
    <row r="51" spans="8:36" x14ac:dyDescent="0.25">
      <c r="H51" s="1"/>
      <c r="I51" s="1"/>
      <c r="J51" s="1"/>
      <c r="K51" s="1"/>
      <c r="L51" s="1"/>
      <c r="M51" s="1"/>
      <c r="N51" s="1"/>
      <c r="O51" s="1"/>
      <c r="P51" s="1"/>
      <c r="R51" s="2"/>
      <c r="S51" s="2"/>
      <c r="T51" s="2"/>
      <c r="U51" s="2"/>
      <c r="W51" s="1"/>
      <c r="X51" s="1"/>
      <c r="Y51" s="1"/>
      <c r="Z51" s="1"/>
      <c r="AG51" s="1"/>
      <c r="AH51" s="1"/>
      <c r="AI51" s="1"/>
      <c r="AJ51" s="1"/>
    </row>
    <row r="52" spans="8:36" x14ac:dyDescent="0.25">
      <c r="H52" s="1"/>
      <c r="I52" s="1"/>
      <c r="J52" s="1"/>
      <c r="K52" s="1"/>
      <c r="L52" s="1"/>
      <c r="M52" s="1"/>
      <c r="N52" s="1"/>
      <c r="O52" s="1"/>
      <c r="P52" s="1"/>
      <c r="R52" s="2"/>
      <c r="S52" s="2"/>
      <c r="T52" s="2"/>
      <c r="U52" s="2"/>
      <c r="W52" s="1"/>
      <c r="X52" s="1"/>
      <c r="Y52" s="1"/>
      <c r="Z52" s="1"/>
      <c r="AG52" s="1"/>
      <c r="AH52" s="1"/>
      <c r="AI52" s="1"/>
      <c r="AJ5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D43"/>
  <sheetViews>
    <sheetView workbookViewId="0">
      <selection activeCell="B1" sqref="B1:M1048576"/>
    </sheetView>
  </sheetViews>
  <sheetFormatPr defaultRowHeight="15" x14ac:dyDescent="0.25"/>
  <sheetData>
    <row r="1" spans="1:4" x14ac:dyDescent="0.25">
      <c r="A1" t="s">
        <v>0</v>
      </c>
      <c r="B1" t="s">
        <v>22</v>
      </c>
      <c r="C1" t="s">
        <v>23</v>
      </c>
      <c r="D1" t="s">
        <v>24</v>
      </c>
    </row>
    <row r="2" spans="1:4" x14ac:dyDescent="0.25">
      <c r="A2">
        <v>2009</v>
      </c>
      <c r="B2">
        <v>17</v>
      </c>
      <c r="C2">
        <v>17</v>
      </c>
      <c r="D2">
        <v>17</v>
      </c>
    </row>
    <row r="3" spans="1:4" x14ac:dyDescent="0.25">
      <c r="A3">
        <v>2010</v>
      </c>
      <c r="B3">
        <v>22</v>
      </c>
      <c r="C3">
        <v>22</v>
      </c>
      <c r="D3">
        <v>22</v>
      </c>
    </row>
    <row r="4" spans="1:4" x14ac:dyDescent="0.25">
      <c r="A4">
        <v>2011</v>
      </c>
      <c r="B4">
        <v>32</v>
      </c>
      <c r="C4">
        <v>32</v>
      </c>
      <c r="D4">
        <v>32</v>
      </c>
    </row>
    <row r="5" spans="1:4" x14ac:dyDescent="0.25">
      <c r="A5">
        <v>2012</v>
      </c>
      <c r="B5">
        <v>55</v>
      </c>
      <c r="C5">
        <v>55</v>
      </c>
      <c r="D5">
        <v>55</v>
      </c>
    </row>
    <row r="6" spans="1:4" x14ac:dyDescent="0.25">
      <c r="A6">
        <v>2013</v>
      </c>
      <c r="B6">
        <v>108</v>
      </c>
      <c r="C6">
        <v>108</v>
      </c>
      <c r="D6">
        <v>108</v>
      </c>
    </row>
    <row r="7" spans="1:4" x14ac:dyDescent="0.25">
      <c r="A7">
        <v>2014</v>
      </c>
      <c r="B7">
        <v>155</v>
      </c>
      <c r="C7">
        <v>155</v>
      </c>
      <c r="D7">
        <v>155</v>
      </c>
    </row>
    <row r="8" spans="1:4" x14ac:dyDescent="0.25">
      <c r="A8">
        <v>2015</v>
      </c>
      <c r="B8">
        <v>206</v>
      </c>
      <c r="C8">
        <v>206</v>
      </c>
      <c r="D8">
        <v>206</v>
      </c>
    </row>
    <row r="9" spans="1:4" x14ac:dyDescent="0.25">
      <c r="A9">
        <v>2016</v>
      </c>
      <c r="B9">
        <v>258</v>
      </c>
      <c r="C9">
        <v>258</v>
      </c>
      <c r="D9">
        <v>258</v>
      </c>
    </row>
    <row r="10" spans="1:4" x14ac:dyDescent="0.25">
      <c r="A10">
        <v>2017</v>
      </c>
      <c r="B10">
        <v>310</v>
      </c>
      <c r="C10">
        <v>310</v>
      </c>
      <c r="D10">
        <v>310</v>
      </c>
    </row>
    <row r="11" spans="1:4" x14ac:dyDescent="0.25">
      <c r="A11">
        <v>2018</v>
      </c>
      <c r="B11">
        <v>382</v>
      </c>
      <c r="C11">
        <v>382</v>
      </c>
      <c r="D11">
        <v>382</v>
      </c>
    </row>
    <row r="12" spans="1:4" x14ac:dyDescent="0.25">
      <c r="A12">
        <v>2019</v>
      </c>
      <c r="B12">
        <v>448</v>
      </c>
      <c r="C12">
        <v>448</v>
      </c>
      <c r="D12">
        <v>448</v>
      </c>
    </row>
    <row r="13" spans="1:4" x14ac:dyDescent="0.25">
      <c r="A13">
        <v>2020</v>
      </c>
      <c r="B13">
        <v>501</v>
      </c>
      <c r="C13">
        <v>501</v>
      </c>
      <c r="D13">
        <v>501</v>
      </c>
    </row>
    <row r="14" spans="1:4" x14ac:dyDescent="0.25">
      <c r="A14">
        <v>2021</v>
      </c>
      <c r="B14">
        <v>541</v>
      </c>
      <c r="C14">
        <v>541</v>
      </c>
      <c r="D14">
        <v>541</v>
      </c>
    </row>
    <row r="15" spans="1:4" x14ac:dyDescent="0.25">
      <c r="A15">
        <v>2022</v>
      </c>
      <c r="B15">
        <v>564</v>
      </c>
      <c r="C15">
        <v>564</v>
      </c>
      <c r="D15">
        <v>564</v>
      </c>
    </row>
    <row r="16" spans="1:4" x14ac:dyDescent="0.25">
      <c r="A16">
        <v>2023</v>
      </c>
      <c r="B16">
        <v>575</v>
      </c>
      <c r="C16">
        <v>575</v>
      </c>
      <c r="D16">
        <v>575</v>
      </c>
    </row>
    <row r="17" spans="1:4" x14ac:dyDescent="0.25">
      <c r="A17">
        <v>2024</v>
      </c>
      <c r="B17">
        <v>582</v>
      </c>
      <c r="C17">
        <v>649</v>
      </c>
      <c r="D17">
        <v>606</v>
      </c>
    </row>
    <row r="18" spans="1:4" x14ac:dyDescent="0.25">
      <c r="A18">
        <v>2025</v>
      </c>
      <c r="B18">
        <v>589</v>
      </c>
      <c r="C18">
        <v>673</v>
      </c>
      <c r="D18">
        <v>633</v>
      </c>
    </row>
    <row r="19" spans="1:4" x14ac:dyDescent="0.25">
      <c r="A19">
        <v>2026</v>
      </c>
      <c r="B19">
        <v>623</v>
      </c>
      <c r="C19">
        <v>693</v>
      </c>
      <c r="D19">
        <v>652</v>
      </c>
    </row>
    <row r="20" spans="1:4" x14ac:dyDescent="0.25">
      <c r="A20">
        <v>2027</v>
      </c>
      <c r="B20">
        <v>651</v>
      </c>
      <c r="C20">
        <v>707</v>
      </c>
      <c r="D20">
        <v>675</v>
      </c>
    </row>
    <row r="21" spans="1:4" x14ac:dyDescent="0.25">
      <c r="A21">
        <v>2028</v>
      </c>
      <c r="B21">
        <v>666</v>
      </c>
      <c r="C21">
        <v>718</v>
      </c>
      <c r="D21">
        <v>687</v>
      </c>
    </row>
    <row r="22" spans="1:4" x14ac:dyDescent="0.25">
      <c r="A22">
        <v>2029</v>
      </c>
      <c r="B22">
        <v>685</v>
      </c>
      <c r="C22">
        <v>742</v>
      </c>
      <c r="D22">
        <v>699</v>
      </c>
    </row>
    <row r="23" spans="1:4" x14ac:dyDescent="0.25">
      <c r="A23">
        <v>2030</v>
      </c>
      <c r="B23">
        <v>701</v>
      </c>
      <c r="C23">
        <v>753</v>
      </c>
      <c r="D23">
        <v>708</v>
      </c>
    </row>
    <row r="24" spans="1:4" x14ac:dyDescent="0.25">
      <c r="A24">
        <v>2031</v>
      </c>
      <c r="B24">
        <v>718</v>
      </c>
      <c r="C24">
        <v>765</v>
      </c>
      <c r="D24">
        <v>722</v>
      </c>
    </row>
    <row r="25" spans="1:4" x14ac:dyDescent="0.25">
      <c r="A25">
        <v>2032</v>
      </c>
      <c r="B25">
        <v>730</v>
      </c>
      <c r="C25">
        <v>774</v>
      </c>
      <c r="D25">
        <v>742</v>
      </c>
    </row>
    <row r="26" spans="1:4" x14ac:dyDescent="0.25">
      <c r="A26">
        <v>2033</v>
      </c>
      <c r="B26">
        <v>737</v>
      </c>
      <c r="C26">
        <v>778</v>
      </c>
      <c r="D26">
        <v>747</v>
      </c>
    </row>
    <row r="27" spans="1:4" x14ac:dyDescent="0.25">
      <c r="A27">
        <v>2034</v>
      </c>
      <c r="B27">
        <v>746</v>
      </c>
      <c r="C27">
        <v>789</v>
      </c>
      <c r="D27">
        <v>758</v>
      </c>
    </row>
    <row r="28" spans="1:4" x14ac:dyDescent="0.25">
      <c r="A28">
        <v>2035</v>
      </c>
      <c r="B28">
        <v>754</v>
      </c>
      <c r="C28">
        <v>801</v>
      </c>
      <c r="D28">
        <v>772</v>
      </c>
    </row>
    <row r="29" spans="1:4" x14ac:dyDescent="0.25">
      <c r="A29">
        <v>2036</v>
      </c>
      <c r="B29">
        <v>761</v>
      </c>
      <c r="C29">
        <v>806</v>
      </c>
      <c r="D29">
        <v>778</v>
      </c>
    </row>
    <row r="30" spans="1:4" x14ac:dyDescent="0.25">
      <c r="A30">
        <v>2037</v>
      </c>
      <c r="B30">
        <v>773</v>
      </c>
      <c r="C30">
        <v>813</v>
      </c>
      <c r="D30">
        <v>785</v>
      </c>
    </row>
    <row r="31" spans="1:4" x14ac:dyDescent="0.25">
      <c r="A31">
        <v>2038</v>
      </c>
      <c r="B31">
        <v>783</v>
      </c>
      <c r="C31">
        <v>820</v>
      </c>
      <c r="D31">
        <v>790</v>
      </c>
    </row>
    <row r="32" spans="1:4" x14ac:dyDescent="0.25">
      <c r="A32">
        <v>2039</v>
      </c>
      <c r="B32">
        <v>788</v>
      </c>
      <c r="C32">
        <v>821</v>
      </c>
      <c r="D32">
        <v>798</v>
      </c>
    </row>
    <row r="33" spans="1:4" x14ac:dyDescent="0.25">
      <c r="A33">
        <v>2040</v>
      </c>
      <c r="B33">
        <v>799</v>
      </c>
      <c r="C33">
        <v>825</v>
      </c>
      <c r="D33">
        <v>805</v>
      </c>
    </row>
    <row r="34" spans="1:4" x14ac:dyDescent="0.25">
      <c r="A34">
        <v>2041</v>
      </c>
      <c r="B34">
        <v>808</v>
      </c>
      <c r="C34">
        <v>835</v>
      </c>
      <c r="D34">
        <v>811</v>
      </c>
    </row>
    <row r="35" spans="1:4" x14ac:dyDescent="0.25">
      <c r="A35">
        <v>2042</v>
      </c>
      <c r="B35">
        <v>813</v>
      </c>
      <c r="C35">
        <v>839</v>
      </c>
      <c r="D35">
        <v>816</v>
      </c>
    </row>
    <row r="36" spans="1:4" x14ac:dyDescent="0.25">
      <c r="A36">
        <v>2043</v>
      </c>
      <c r="B36">
        <v>818</v>
      </c>
      <c r="C36">
        <v>843</v>
      </c>
      <c r="D36">
        <v>824</v>
      </c>
    </row>
    <row r="37" spans="1:4" x14ac:dyDescent="0.25">
      <c r="A37">
        <v>2044</v>
      </c>
      <c r="B37">
        <v>826</v>
      </c>
      <c r="C37">
        <v>847</v>
      </c>
      <c r="D37">
        <v>828</v>
      </c>
    </row>
    <row r="38" spans="1:4" x14ac:dyDescent="0.25">
      <c r="A38">
        <v>2045</v>
      </c>
      <c r="B38">
        <v>830</v>
      </c>
      <c r="C38">
        <v>850</v>
      </c>
      <c r="D38">
        <v>831</v>
      </c>
    </row>
    <row r="39" spans="1:4" x14ac:dyDescent="0.25">
      <c r="A39">
        <v>2046</v>
      </c>
      <c r="B39">
        <v>833</v>
      </c>
      <c r="C39">
        <v>851</v>
      </c>
      <c r="D39">
        <v>833</v>
      </c>
    </row>
    <row r="40" spans="1:4" x14ac:dyDescent="0.25">
      <c r="A40">
        <v>2047</v>
      </c>
      <c r="B40">
        <v>836</v>
      </c>
      <c r="C40">
        <v>854</v>
      </c>
      <c r="D40">
        <v>837</v>
      </c>
    </row>
    <row r="41" spans="1:4" x14ac:dyDescent="0.25">
      <c r="A41">
        <v>2048</v>
      </c>
      <c r="B41">
        <v>840</v>
      </c>
      <c r="C41">
        <v>854</v>
      </c>
      <c r="D41">
        <v>840</v>
      </c>
    </row>
    <row r="42" spans="1:4" x14ac:dyDescent="0.25">
      <c r="A42">
        <v>2049</v>
      </c>
      <c r="B42">
        <v>845</v>
      </c>
      <c r="C42">
        <v>856</v>
      </c>
      <c r="D42">
        <v>842</v>
      </c>
    </row>
    <row r="43" spans="1:4" x14ac:dyDescent="0.25">
      <c r="A43">
        <v>2050</v>
      </c>
      <c r="B43">
        <v>850</v>
      </c>
      <c r="C43">
        <v>857</v>
      </c>
      <c r="D43">
        <v>846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D43"/>
  <sheetViews>
    <sheetView workbookViewId="0">
      <selection activeCell="B1" sqref="B1:D1048576"/>
    </sheetView>
  </sheetViews>
  <sheetFormatPr defaultRowHeight="15" x14ac:dyDescent="0.25"/>
  <sheetData>
    <row r="1" spans="1:4" x14ac:dyDescent="0.25">
      <c r="A1" t="s">
        <v>0</v>
      </c>
      <c r="B1" t="s">
        <v>22</v>
      </c>
      <c r="C1" t="s">
        <v>23</v>
      </c>
      <c r="D1" t="s">
        <v>24</v>
      </c>
    </row>
    <row r="2" spans="1:4" x14ac:dyDescent="0.25">
      <c r="A2">
        <v>2010</v>
      </c>
      <c r="B2">
        <v>20</v>
      </c>
      <c r="C2">
        <v>20</v>
      </c>
      <c r="D2">
        <v>20</v>
      </c>
    </row>
    <row r="3" spans="1:4" x14ac:dyDescent="0.25">
      <c r="A3">
        <v>2011</v>
      </c>
      <c r="B3">
        <v>21</v>
      </c>
      <c r="C3">
        <v>21</v>
      </c>
      <c r="D3">
        <v>21</v>
      </c>
    </row>
    <row r="4" spans="1:4" x14ac:dyDescent="0.25">
      <c r="A4">
        <v>2012</v>
      </c>
      <c r="B4">
        <v>23</v>
      </c>
      <c r="C4">
        <v>23</v>
      </c>
      <c r="D4">
        <v>23</v>
      </c>
    </row>
    <row r="5" spans="1:4" x14ac:dyDescent="0.25">
      <c r="A5">
        <v>2013</v>
      </c>
      <c r="B5">
        <v>43</v>
      </c>
      <c r="C5">
        <v>43</v>
      </c>
      <c r="D5">
        <v>43</v>
      </c>
    </row>
    <row r="6" spans="1:4" x14ac:dyDescent="0.25">
      <c r="A6">
        <v>2014</v>
      </c>
      <c r="B6">
        <v>63</v>
      </c>
      <c r="C6">
        <v>63</v>
      </c>
      <c r="D6">
        <v>63</v>
      </c>
    </row>
    <row r="7" spans="1:4" x14ac:dyDescent="0.25">
      <c r="A7">
        <v>2015</v>
      </c>
      <c r="B7">
        <v>90</v>
      </c>
      <c r="C7">
        <v>90</v>
      </c>
      <c r="D7">
        <v>90</v>
      </c>
    </row>
    <row r="8" spans="1:4" x14ac:dyDescent="0.25">
      <c r="A8">
        <v>2016</v>
      </c>
      <c r="B8">
        <v>144</v>
      </c>
      <c r="C8">
        <v>144</v>
      </c>
      <c r="D8">
        <v>144</v>
      </c>
    </row>
    <row r="9" spans="1:4" x14ac:dyDescent="0.25">
      <c r="A9">
        <v>2017</v>
      </c>
      <c r="B9">
        <v>215</v>
      </c>
      <c r="C9">
        <v>215</v>
      </c>
      <c r="D9">
        <v>215</v>
      </c>
    </row>
    <row r="10" spans="1:4" x14ac:dyDescent="0.25">
      <c r="A10">
        <v>2018</v>
      </c>
      <c r="B10">
        <v>326</v>
      </c>
      <c r="C10">
        <v>326</v>
      </c>
      <c r="D10">
        <v>326</v>
      </c>
    </row>
    <row r="11" spans="1:4" x14ac:dyDescent="0.25">
      <c r="A11">
        <v>2019</v>
      </c>
      <c r="B11">
        <v>514</v>
      </c>
      <c r="C11">
        <v>514</v>
      </c>
      <c r="D11">
        <v>514</v>
      </c>
    </row>
    <row r="12" spans="1:4" x14ac:dyDescent="0.25">
      <c r="A12">
        <v>2020</v>
      </c>
      <c r="B12">
        <v>713</v>
      </c>
      <c r="C12">
        <v>713</v>
      </c>
      <c r="D12">
        <v>713</v>
      </c>
    </row>
    <row r="13" spans="1:4" x14ac:dyDescent="0.25">
      <c r="A13">
        <v>2021</v>
      </c>
      <c r="B13">
        <v>882</v>
      </c>
      <c r="C13">
        <v>882</v>
      </c>
      <c r="D13">
        <v>882</v>
      </c>
    </row>
    <row r="14" spans="1:4" x14ac:dyDescent="0.25">
      <c r="A14">
        <v>2022</v>
      </c>
      <c r="B14">
        <v>1005</v>
      </c>
      <c r="C14">
        <v>1005</v>
      </c>
      <c r="D14">
        <v>1005</v>
      </c>
    </row>
    <row r="15" spans="1:4" x14ac:dyDescent="0.25">
      <c r="A15">
        <v>2023</v>
      </c>
      <c r="B15">
        <v>1182</v>
      </c>
      <c r="C15">
        <v>1182</v>
      </c>
      <c r="D15">
        <v>1182</v>
      </c>
    </row>
    <row r="16" spans="1:4" x14ac:dyDescent="0.25">
      <c r="A16">
        <v>2024</v>
      </c>
      <c r="B16">
        <v>1327</v>
      </c>
      <c r="C16">
        <v>1327</v>
      </c>
      <c r="D16">
        <v>1327</v>
      </c>
    </row>
    <row r="17" spans="1:4" x14ac:dyDescent="0.25">
      <c r="A17">
        <v>2025</v>
      </c>
      <c r="B17">
        <v>1399</v>
      </c>
      <c r="C17">
        <v>1475</v>
      </c>
      <c r="D17">
        <v>1439</v>
      </c>
    </row>
    <row r="18" spans="1:4" x14ac:dyDescent="0.25">
      <c r="A18">
        <v>2026</v>
      </c>
      <c r="B18">
        <v>1473</v>
      </c>
      <c r="C18">
        <v>1596</v>
      </c>
      <c r="D18">
        <v>1549</v>
      </c>
    </row>
    <row r="19" spans="1:4" x14ac:dyDescent="0.25">
      <c r="A19">
        <v>2027</v>
      </c>
      <c r="B19">
        <v>1577</v>
      </c>
      <c r="C19">
        <v>1740</v>
      </c>
      <c r="D19">
        <v>1659</v>
      </c>
    </row>
    <row r="20" spans="1:4" x14ac:dyDescent="0.25">
      <c r="A20">
        <v>2028</v>
      </c>
      <c r="B20">
        <v>1683</v>
      </c>
      <c r="C20">
        <v>1880</v>
      </c>
      <c r="D20">
        <v>1787</v>
      </c>
    </row>
    <row r="21" spans="1:4" x14ac:dyDescent="0.25">
      <c r="A21">
        <v>2029</v>
      </c>
      <c r="B21">
        <v>1796</v>
      </c>
      <c r="C21">
        <v>2040</v>
      </c>
      <c r="D21">
        <v>1934</v>
      </c>
    </row>
    <row r="22" spans="1:4" x14ac:dyDescent="0.25">
      <c r="A22">
        <v>2030</v>
      </c>
      <c r="B22">
        <v>1911</v>
      </c>
      <c r="C22">
        <v>2206</v>
      </c>
      <c r="D22">
        <v>2093</v>
      </c>
    </row>
    <row r="23" spans="1:4" x14ac:dyDescent="0.25">
      <c r="A23">
        <v>2031</v>
      </c>
      <c r="B23">
        <v>2045</v>
      </c>
      <c r="C23">
        <v>2361</v>
      </c>
      <c r="D23">
        <v>2252</v>
      </c>
    </row>
    <row r="24" spans="1:4" x14ac:dyDescent="0.25">
      <c r="A24">
        <v>2032</v>
      </c>
      <c r="B24">
        <v>2184</v>
      </c>
      <c r="C24">
        <v>2535</v>
      </c>
      <c r="D24">
        <v>2422</v>
      </c>
    </row>
    <row r="25" spans="1:4" x14ac:dyDescent="0.25">
      <c r="A25">
        <v>2033</v>
      </c>
      <c r="B25">
        <v>2321</v>
      </c>
      <c r="C25">
        <v>2706</v>
      </c>
      <c r="D25">
        <v>2592</v>
      </c>
    </row>
    <row r="26" spans="1:4" x14ac:dyDescent="0.25">
      <c r="A26">
        <v>2034</v>
      </c>
      <c r="B26">
        <v>2454</v>
      </c>
      <c r="C26">
        <v>2864</v>
      </c>
      <c r="D26">
        <v>2759</v>
      </c>
    </row>
    <row r="27" spans="1:4" x14ac:dyDescent="0.25">
      <c r="A27">
        <v>2035</v>
      </c>
      <c r="B27">
        <v>2589</v>
      </c>
      <c r="C27">
        <v>3036</v>
      </c>
      <c r="D27">
        <v>2915</v>
      </c>
    </row>
    <row r="28" spans="1:4" x14ac:dyDescent="0.25">
      <c r="A28">
        <v>2036</v>
      </c>
      <c r="B28">
        <v>2727</v>
      </c>
      <c r="C28">
        <v>3197</v>
      </c>
      <c r="D28">
        <v>3084</v>
      </c>
    </row>
    <row r="29" spans="1:4" x14ac:dyDescent="0.25">
      <c r="A29">
        <v>2037</v>
      </c>
      <c r="B29">
        <v>2864</v>
      </c>
      <c r="C29">
        <v>3376</v>
      </c>
      <c r="D29">
        <v>3234</v>
      </c>
    </row>
    <row r="30" spans="1:4" x14ac:dyDescent="0.25">
      <c r="A30">
        <v>2038</v>
      </c>
      <c r="B30">
        <v>3003</v>
      </c>
      <c r="C30">
        <v>3538</v>
      </c>
      <c r="D30">
        <v>3415</v>
      </c>
    </row>
    <row r="31" spans="1:4" x14ac:dyDescent="0.25">
      <c r="A31">
        <v>2039</v>
      </c>
      <c r="B31">
        <v>3135</v>
      </c>
      <c r="C31">
        <v>3717</v>
      </c>
      <c r="D31">
        <v>3578</v>
      </c>
    </row>
    <row r="32" spans="1:4" x14ac:dyDescent="0.25">
      <c r="A32">
        <v>2040</v>
      </c>
      <c r="B32">
        <v>3283</v>
      </c>
      <c r="C32">
        <v>3892</v>
      </c>
      <c r="D32">
        <v>3750</v>
      </c>
    </row>
    <row r="33" spans="1:4" x14ac:dyDescent="0.25">
      <c r="A33">
        <v>2041</v>
      </c>
      <c r="B33">
        <v>3431</v>
      </c>
      <c r="C33">
        <v>4060</v>
      </c>
      <c r="D33">
        <v>3926</v>
      </c>
    </row>
    <row r="34" spans="1:4" x14ac:dyDescent="0.25">
      <c r="A34">
        <v>2042</v>
      </c>
      <c r="B34">
        <v>3573</v>
      </c>
      <c r="C34">
        <v>4247</v>
      </c>
      <c r="D34">
        <v>4099</v>
      </c>
    </row>
    <row r="35" spans="1:4" x14ac:dyDescent="0.25">
      <c r="A35">
        <v>2043</v>
      </c>
      <c r="B35">
        <v>3715</v>
      </c>
      <c r="C35">
        <v>4428</v>
      </c>
      <c r="D35">
        <v>4278</v>
      </c>
    </row>
    <row r="36" spans="1:4" x14ac:dyDescent="0.25">
      <c r="A36">
        <v>2044</v>
      </c>
      <c r="B36">
        <v>3878</v>
      </c>
      <c r="C36">
        <v>4605</v>
      </c>
      <c r="D36">
        <v>4471</v>
      </c>
    </row>
    <row r="37" spans="1:4" x14ac:dyDescent="0.25">
      <c r="A37">
        <v>2045</v>
      </c>
      <c r="B37">
        <v>4028</v>
      </c>
      <c r="C37">
        <v>4775</v>
      </c>
      <c r="D37">
        <v>4659</v>
      </c>
    </row>
    <row r="38" spans="1:4" x14ac:dyDescent="0.25">
      <c r="A38">
        <v>2046</v>
      </c>
      <c r="B38">
        <v>4184</v>
      </c>
      <c r="C38">
        <v>4944</v>
      </c>
      <c r="D38">
        <v>4843</v>
      </c>
    </row>
    <row r="39" spans="1:4" x14ac:dyDescent="0.25">
      <c r="A39">
        <v>2047</v>
      </c>
      <c r="B39">
        <v>4349</v>
      </c>
      <c r="C39">
        <v>5115</v>
      </c>
      <c r="D39">
        <v>5034</v>
      </c>
    </row>
    <row r="40" spans="1:4" x14ac:dyDescent="0.25">
      <c r="A40">
        <v>2048</v>
      </c>
      <c r="B40">
        <v>4511</v>
      </c>
      <c r="C40">
        <v>5277</v>
      </c>
      <c r="D40">
        <v>5216</v>
      </c>
    </row>
    <row r="41" spans="1:4" x14ac:dyDescent="0.25">
      <c r="A41">
        <v>2049</v>
      </c>
      <c r="B41">
        <v>4674</v>
      </c>
      <c r="C41">
        <v>5438</v>
      </c>
      <c r="D41">
        <v>5404</v>
      </c>
    </row>
    <row r="42" spans="1:4" x14ac:dyDescent="0.25">
      <c r="A42">
        <v>2050</v>
      </c>
      <c r="B42">
        <v>4833</v>
      </c>
      <c r="C42">
        <v>5596</v>
      </c>
      <c r="D42">
        <v>5581</v>
      </c>
    </row>
    <row r="43" spans="1:4" x14ac:dyDescent="0.25">
      <c r="B43">
        <v>4996</v>
      </c>
      <c r="C43">
        <v>5757</v>
      </c>
      <c r="D43">
        <v>5760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EB04-9DCE-47D1-A678-837EC7AF32F4}">
  <dimension ref="A1:D43"/>
  <sheetViews>
    <sheetView workbookViewId="0">
      <selection activeCell="B1" sqref="B1:D1048576"/>
    </sheetView>
  </sheetViews>
  <sheetFormatPr defaultRowHeight="15" x14ac:dyDescent="0.25"/>
  <sheetData>
    <row r="1" spans="1:4" x14ac:dyDescent="0.25">
      <c r="A1" t="s">
        <v>0</v>
      </c>
      <c r="B1" t="s">
        <v>25</v>
      </c>
      <c r="C1" t="s">
        <v>26</v>
      </c>
      <c r="D1" t="s">
        <v>27</v>
      </c>
    </row>
    <row r="2" spans="1:4" x14ac:dyDescent="0.25">
      <c r="A2">
        <v>2010</v>
      </c>
      <c r="B2">
        <v>17</v>
      </c>
      <c r="C2">
        <v>17</v>
      </c>
      <c r="D2">
        <v>17</v>
      </c>
    </row>
    <row r="3" spans="1:4" x14ac:dyDescent="0.25">
      <c r="A3">
        <v>2011</v>
      </c>
      <c r="B3">
        <v>22</v>
      </c>
      <c r="C3">
        <v>22</v>
      </c>
      <c r="D3">
        <v>22</v>
      </c>
    </row>
    <row r="4" spans="1:4" x14ac:dyDescent="0.25">
      <c r="A4">
        <v>2012</v>
      </c>
      <c r="B4">
        <v>32</v>
      </c>
      <c r="C4">
        <v>32</v>
      </c>
      <c r="D4">
        <v>32</v>
      </c>
    </row>
    <row r="5" spans="1:4" x14ac:dyDescent="0.25">
      <c r="A5">
        <v>2013</v>
      </c>
      <c r="B5">
        <v>55</v>
      </c>
      <c r="C5">
        <v>55</v>
      </c>
      <c r="D5">
        <v>55</v>
      </c>
    </row>
    <row r="6" spans="1:4" x14ac:dyDescent="0.25">
      <c r="A6">
        <v>2014</v>
      </c>
      <c r="B6">
        <v>108</v>
      </c>
      <c r="C6">
        <v>108</v>
      </c>
      <c r="D6">
        <v>108</v>
      </c>
    </row>
    <row r="7" spans="1:4" x14ac:dyDescent="0.25">
      <c r="A7">
        <v>2015</v>
      </c>
      <c r="B7">
        <v>155</v>
      </c>
      <c r="C7">
        <v>155</v>
      </c>
      <c r="D7">
        <v>155</v>
      </c>
    </row>
    <row r="8" spans="1:4" x14ac:dyDescent="0.25">
      <c r="A8">
        <v>2016</v>
      </c>
      <c r="B8">
        <v>206</v>
      </c>
      <c r="C8">
        <v>206</v>
      </c>
      <c r="D8">
        <v>206</v>
      </c>
    </row>
    <row r="9" spans="1:4" x14ac:dyDescent="0.25">
      <c r="A9">
        <v>2017</v>
      </c>
      <c r="B9">
        <v>258</v>
      </c>
      <c r="C9">
        <v>258</v>
      </c>
      <c r="D9">
        <v>258</v>
      </c>
    </row>
    <row r="10" spans="1:4" x14ac:dyDescent="0.25">
      <c r="A10">
        <v>2018</v>
      </c>
      <c r="B10">
        <v>310</v>
      </c>
      <c r="C10">
        <v>310</v>
      </c>
      <c r="D10">
        <v>310</v>
      </c>
    </row>
    <row r="11" spans="1:4" x14ac:dyDescent="0.25">
      <c r="A11">
        <v>2019</v>
      </c>
      <c r="B11">
        <v>382</v>
      </c>
      <c r="C11">
        <v>382</v>
      </c>
      <c r="D11">
        <v>382</v>
      </c>
    </row>
    <row r="12" spans="1:4" x14ac:dyDescent="0.25">
      <c r="A12">
        <v>2020</v>
      </c>
      <c r="B12">
        <v>448</v>
      </c>
      <c r="C12">
        <v>448</v>
      </c>
      <c r="D12">
        <v>448</v>
      </c>
    </row>
    <row r="13" spans="1:4" x14ac:dyDescent="0.25">
      <c r="A13">
        <v>2021</v>
      </c>
      <c r="B13">
        <v>501</v>
      </c>
      <c r="C13">
        <v>501</v>
      </c>
      <c r="D13">
        <v>501</v>
      </c>
    </row>
    <row r="14" spans="1:4" x14ac:dyDescent="0.25">
      <c r="A14">
        <v>2022</v>
      </c>
      <c r="B14">
        <v>541</v>
      </c>
      <c r="C14">
        <v>541</v>
      </c>
      <c r="D14">
        <v>541</v>
      </c>
    </row>
    <row r="15" spans="1:4" x14ac:dyDescent="0.25">
      <c r="A15">
        <v>2023</v>
      </c>
      <c r="B15">
        <v>564</v>
      </c>
      <c r="C15">
        <v>564</v>
      </c>
      <c r="D15">
        <v>564</v>
      </c>
    </row>
    <row r="16" spans="1:4" x14ac:dyDescent="0.25">
      <c r="A16">
        <v>2024</v>
      </c>
      <c r="B16">
        <v>575</v>
      </c>
      <c r="C16">
        <v>575</v>
      </c>
      <c r="D16">
        <v>575</v>
      </c>
    </row>
    <row r="17" spans="1:4" x14ac:dyDescent="0.25">
      <c r="A17">
        <v>2025</v>
      </c>
      <c r="B17">
        <v>601</v>
      </c>
      <c r="C17">
        <v>606</v>
      </c>
      <c r="D17">
        <v>611</v>
      </c>
    </row>
    <row r="18" spans="1:4" x14ac:dyDescent="0.25">
      <c r="A18">
        <v>2026</v>
      </c>
      <c r="B18">
        <v>642</v>
      </c>
      <c r="C18">
        <v>647</v>
      </c>
      <c r="D18">
        <v>656</v>
      </c>
    </row>
    <row r="19" spans="1:4" x14ac:dyDescent="0.25">
      <c r="A19">
        <v>2027</v>
      </c>
      <c r="B19">
        <v>681</v>
      </c>
      <c r="C19">
        <v>683</v>
      </c>
      <c r="D19">
        <v>693</v>
      </c>
    </row>
    <row r="20" spans="1:4" x14ac:dyDescent="0.25">
      <c r="A20">
        <v>2028</v>
      </c>
      <c r="B20">
        <v>709</v>
      </c>
      <c r="C20">
        <v>713</v>
      </c>
      <c r="D20">
        <v>720</v>
      </c>
    </row>
    <row r="21" spans="1:4" x14ac:dyDescent="0.25">
      <c r="A21">
        <v>2029</v>
      </c>
      <c r="B21">
        <v>740</v>
      </c>
      <c r="C21">
        <v>731</v>
      </c>
      <c r="D21">
        <v>747</v>
      </c>
    </row>
    <row r="22" spans="1:4" x14ac:dyDescent="0.25">
      <c r="A22">
        <v>2030</v>
      </c>
      <c r="B22">
        <v>759</v>
      </c>
      <c r="C22">
        <v>753</v>
      </c>
      <c r="D22">
        <v>762</v>
      </c>
    </row>
    <row r="23" spans="1:4" x14ac:dyDescent="0.25">
      <c r="A23">
        <v>2031</v>
      </c>
      <c r="B23">
        <v>779</v>
      </c>
      <c r="C23">
        <v>771</v>
      </c>
      <c r="D23">
        <v>772</v>
      </c>
    </row>
    <row r="24" spans="1:4" x14ac:dyDescent="0.25">
      <c r="A24">
        <v>2032</v>
      </c>
      <c r="B24">
        <v>785</v>
      </c>
      <c r="C24">
        <v>783</v>
      </c>
      <c r="D24">
        <v>789</v>
      </c>
    </row>
    <row r="25" spans="1:4" x14ac:dyDescent="0.25">
      <c r="A25">
        <v>2033</v>
      </c>
      <c r="B25">
        <v>798</v>
      </c>
      <c r="C25">
        <v>801</v>
      </c>
      <c r="D25">
        <v>805</v>
      </c>
    </row>
    <row r="26" spans="1:4" x14ac:dyDescent="0.25">
      <c r="A26">
        <v>2034</v>
      </c>
      <c r="B26">
        <v>807</v>
      </c>
      <c r="C26">
        <v>814</v>
      </c>
      <c r="D26">
        <v>809</v>
      </c>
    </row>
    <row r="27" spans="1:4" x14ac:dyDescent="0.25">
      <c r="A27">
        <v>2035</v>
      </c>
      <c r="B27">
        <v>813</v>
      </c>
      <c r="C27">
        <v>819</v>
      </c>
      <c r="D27">
        <v>819</v>
      </c>
    </row>
    <row r="28" spans="1:4" x14ac:dyDescent="0.25">
      <c r="A28">
        <v>2036</v>
      </c>
      <c r="B28">
        <v>821</v>
      </c>
      <c r="C28">
        <v>824</v>
      </c>
      <c r="D28">
        <v>830</v>
      </c>
    </row>
    <row r="29" spans="1:4" x14ac:dyDescent="0.25">
      <c r="A29">
        <v>2037</v>
      </c>
      <c r="B29">
        <v>833</v>
      </c>
      <c r="C29">
        <v>833</v>
      </c>
      <c r="D29">
        <v>835</v>
      </c>
    </row>
    <row r="30" spans="1:4" x14ac:dyDescent="0.25">
      <c r="A30">
        <v>2038</v>
      </c>
      <c r="B30">
        <v>839</v>
      </c>
      <c r="C30">
        <v>839</v>
      </c>
      <c r="D30">
        <v>839</v>
      </c>
    </row>
    <row r="31" spans="1:4" x14ac:dyDescent="0.25">
      <c r="A31">
        <v>2039</v>
      </c>
      <c r="B31">
        <v>843</v>
      </c>
      <c r="C31">
        <v>845</v>
      </c>
      <c r="D31">
        <v>846</v>
      </c>
    </row>
    <row r="32" spans="1:4" x14ac:dyDescent="0.25">
      <c r="A32">
        <v>2040</v>
      </c>
      <c r="B32">
        <v>849</v>
      </c>
      <c r="C32">
        <v>847</v>
      </c>
      <c r="D32">
        <v>849</v>
      </c>
    </row>
    <row r="33" spans="1:4" x14ac:dyDescent="0.25">
      <c r="A33">
        <v>2041</v>
      </c>
      <c r="B33">
        <v>853</v>
      </c>
      <c r="C33">
        <v>851</v>
      </c>
      <c r="D33">
        <v>851</v>
      </c>
    </row>
    <row r="34" spans="1:4" x14ac:dyDescent="0.25">
      <c r="A34">
        <v>2042</v>
      </c>
      <c r="B34">
        <v>855</v>
      </c>
      <c r="C34">
        <v>853</v>
      </c>
      <c r="D34">
        <v>852</v>
      </c>
    </row>
    <row r="35" spans="1:4" x14ac:dyDescent="0.25">
      <c r="A35">
        <v>2043</v>
      </c>
      <c r="B35">
        <v>859</v>
      </c>
      <c r="C35">
        <v>854</v>
      </c>
      <c r="D35">
        <v>854</v>
      </c>
    </row>
    <row r="36" spans="1:4" x14ac:dyDescent="0.25">
      <c r="A36">
        <v>2044</v>
      </c>
      <c r="B36">
        <v>863</v>
      </c>
      <c r="C36">
        <v>857</v>
      </c>
      <c r="D36">
        <v>855</v>
      </c>
    </row>
    <row r="37" spans="1:4" x14ac:dyDescent="0.25">
      <c r="A37">
        <v>2045</v>
      </c>
      <c r="B37">
        <v>864</v>
      </c>
      <c r="C37">
        <v>859</v>
      </c>
      <c r="D37">
        <v>859</v>
      </c>
    </row>
    <row r="38" spans="1:4" x14ac:dyDescent="0.25">
      <c r="A38">
        <v>2046</v>
      </c>
      <c r="B38">
        <v>866</v>
      </c>
      <c r="C38">
        <v>859</v>
      </c>
      <c r="D38">
        <v>860</v>
      </c>
    </row>
    <row r="39" spans="1:4" x14ac:dyDescent="0.25">
      <c r="A39">
        <v>2047</v>
      </c>
      <c r="B39">
        <v>868</v>
      </c>
      <c r="C39">
        <v>862</v>
      </c>
      <c r="D39">
        <v>861</v>
      </c>
    </row>
    <row r="40" spans="1:4" x14ac:dyDescent="0.25">
      <c r="A40">
        <v>2048</v>
      </c>
      <c r="B40">
        <v>871</v>
      </c>
      <c r="C40">
        <v>867</v>
      </c>
      <c r="D40">
        <v>862</v>
      </c>
    </row>
    <row r="41" spans="1:4" x14ac:dyDescent="0.25">
      <c r="A41">
        <v>2049</v>
      </c>
      <c r="B41">
        <v>873</v>
      </c>
      <c r="C41">
        <v>870</v>
      </c>
      <c r="D41">
        <v>863</v>
      </c>
    </row>
    <row r="42" spans="1:4" x14ac:dyDescent="0.25">
      <c r="A42">
        <v>2050</v>
      </c>
      <c r="B42">
        <v>874</v>
      </c>
      <c r="C42">
        <v>872</v>
      </c>
      <c r="D42">
        <v>865</v>
      </c>
    </row>
    <row r="43" spans="1:4" x14ac:dyDescent="0.25">
      <c r="B43">
        <v>874</v>
      </c>
      <c r="C43">
        <v>872</v>
      </c>
      <c r="D43">
        <v>867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6663-4258-4BB1-8B23-9D9048F58A3A}">
  <dimension ref="A1:D43"/>
  <sheetViews>
    <sheetView workbookViewId="0">
      <selection activeCell="B1" sqref="B1:D1048576"/>
    </sheetView>
  </sheetViews>
  <sheetFormatPr defaultRowHeight="15" x14ac:dyDescent="0.25"/>
  <sheetData>
    <row r="1" spans="1:4" x14ac:dyDescent="0.25">
      <c r="A1" t="s">
        <v>0</v>
      </c>
      <c r="B1" t="s">
        <v>25</v>
      </c>
      <c r="C1" t="s">
        <v>26</v>
      </c>
      <c r="D1" t="s">
        <v>27</v>
      </c>
    </row>
    <row r="2" spans="1:4" x14ac:dyDescent="0.25">
      <c r="A2">
        <v>2010</v>
      </c>
      <c r="B2">
        <v>20</v>
      </c>
      <c r="C2">
        <v>20</v>
      </c>
      <c r="D2">
        <v>20</v>
      </c>
    </row>
    <row r="3" spans="1:4" x14ac:dyDescent="0.25">
      <c r="A3">
        <v>2011</v>
      </c>
      <c r="B3">
        <v>21</v>
      </c>
      <c r="C3">
        <v>21</v>
      </c>
      <c r="D3">
        <v>21</v>
      </c>
    </row>
    <row r="4" spans="1:4" x14ac:dyDescent="0.25">
      <c r="A4">
        <v>2012</v>
      </c>
      <c r="B4">
        <v>23</v>
      </c>
      <c r="C4">
        <v>23</v>
      </c>
      <c r="D4">
        <v>23</v>
      </c>
    </row>
    <row r="5" spans="1:4" x14ac:dyDescent="0.25">
      <c r="A5">
        <v>2013</v>
      </c>
      <c r="B5">
        <v>43</v>
      </c>
      <c r="C5">
        <v>43</v>
      </c>
      <c r="D5">
        <v>43</v>
      </c>
    </row>
    <row r="6" spans="1:4" x14ac:dyDescent="0.25">
      <c r="A6">
        <v>2014</v>
      </c>
      <c r="B6">
        <v>63</v>
      </c>
      <c r="C6">
        <v>63</v>
      </c>
      <c r="D6">
        <v>63</v>
      </c>
    </row>
    <row r="7" spans="1:4" x14ac:dyDescent="0.25">
      <c r="A7">
        <v>2015</v>
      </c>
      <c r="B7">
        <v>90</v>
      </c>
      <c r="C7">
        <v>90</v>
      </c>
      <c r="D7">
        <v>90</v>
      </c>
    </row>
    <row r="8" spans="1:4" x14ac:dyDescent="0.25">
      <c r="A8">
        <v>2016</v>
      </c>
      <c r="B8">
        <v>144</v>
      </c>
      <c r="C8">
        <v>144</v>
      </c>
      <c r="D8">
        <v>144</v>
      </c>
    </row>
    <row r="9" spans="1:4" x14ac:dyDescent="0.25">
      <c r="A9">
        <v>2017</v>
      </c>
      <c r="B9">
        <v>215</v>
      </c>
      <c r="C9">
        <v>215</v>
      </c>
      <c r="D9">
        <v>215</v>
      </c>
    </row>
    <row r="10" spans="1:4" x14ac:dyDescent="0.25">
      <c r="A10">
        <v>2018</v>
      </c>
      <c r="B10">
        <v>326</v>
      </c>
      <c r="C10">
        <v>326</v>
      </c>
      <c r="D10">
        <v>326</v>
      </c>
    </row>
    <row r="11" spans="1:4" x14ac:dyDescent="0.25">
      <c r="A11">
        <v>2019</v>
      </c>
      <c r="B11">
        <v>514</v>
      </c>
      <c r="C11">
        <v>514</v>
      </c>
      <c r="D11">
        <v>514</v>
      </c>
    </row>
    <row r="12" spans="1:4" x14ac:dyDescent="0.25">
      <c r="A12">
        <v>2020</v>
      </c>
      <c r="B12">
        <v>713</v>
      </c>
      <c r="C12">
        <v>713</v>
      </c>
      <c r="D12">
        <v>713</v>
      </c>
    </row>
    <row r="13" spans="1:4" x14ac:dyDescent="0.25">
      <c r="A13">
        <v>2021</v>
      </c>
      <c r="B13">
        <v>882</v>
      </c>
      <c r="C13">
        <v>882</v>
      </c>
      <c r="D13">
        <v>882</v>
      </c>
    </row>
    <row r="14" spans="1:4" x14ac:dyDescent="0.25">
      <c r="A14">
        <v>2022</v>
      </c>
      <c r="B14">
        <v>1005</v>
      </c>
      <c r="C14">
        <v>1005</v>
      </c>
      <c r="D14">
        <v>1005</v>
      </c>
    </row>
    <row r="15" spans="1:4" x14ac:dyDescent="0.25">
      <c r="A15">
        <v>2023</v>
      </c>
      <c r="B15">
        <v>1182</v>
      </c>
      <c r="C15">
        <v>1182</v>
      </c>
      <c r="D15">
        <v>1182</v>
      </c>
    </row>
    <row r="16" spans="1:4" x14ac:dyDescent="0.25">
      <c r="A16">
        <v>2024</v>
      </c>
      <c r="B16">
        <v>1327</v>
      </c>
      <c r="C16">
        <v>1327</v>
      </c>
      <c r="D16">
        <v>1327</v>
      </c>
    </row>
    <row r="17" spans="1:4" x14ac:dyDescent="0.25">
      <c r="A17">
        <v>2025</v>
      </c>
      <c r="B17">
        <v>1415</v>
      </c>
      <c r="C17">
        <v>1423</v>
      </c>
      <c r="D17">
        <v>1427</v>
      </c>
    </row>
    <row r="18" spans="1:4" x14ac:dyDescent="0.25">
      <c r="A18">
        <v>2026</v>
      </c>
      <c r="B18">
        <v>1544</v>
      </c>
      <c r="C18">
        <v>1558</v>
      </c>
      <c r="D18">
        <v>1559</v>
      </c>
    </row>
    <row r="19" spans="1:4" x14ac:dyDescent="0.25">
      <c r="A19">
        <v>2027</v>
      </c>
      <c r="B19">
        <v>1733</v>
      </c>
      <c r="C19">
        <v>1736</v>
      </c>
      <c r="D19">
        <v>1731</v>
      </c>
    </row>
    <row r="20" spans="1:4" x14ac:dyDescent="0.25">
      <c r="A20">
        <v>2028</v>
      </c>
      <c r="B20">
        <v>1917</v>
      </c>
      <c r="C20">
        <v>1931</v>
      </c>
      <c r="D20">
        <v>1906</v>
      </c>
    </row>
    <row r="21" spans="1:4" x14ac:dyDescent="0.25">
      <c r="A21">
        <v>2029</v>
      </c>
      <c r="B21">
        <v>2103</v>
      </c>
      <c r="C21">
        <v>2122</v>
      </c>
      <c r="D21">
        <v>2072</v>
      </c>
    </row>
    <row r="22" spans="1:4" x14ac:dyDescent="0.25">
      <c r="A22">
        <v>2030</v>
      </c>
      <c r="B22">
        <v>2296</v>
      </c>
      <c r="C22">
        <v>2316</v>
      </c>
      <c r="D22">
        <v>2247</v>
      </c>
    </row>
    <row r="23" spans="1:4" x14ac:dyDescent="0.25">
      <c r="A23">
        <v>2031</v>
      </c>
      <c r="B23">
        <v>2488</v>
      </c>
      <c r="C23">
        <v>2511</v>
      </c>
      <c r="D23">
        <v>2412</v>
      </c>
    </row>
    <row r="24" spans="1:4" x14ac:dyDescent="0.25">
      <c r="A24">
        <v>2032</v>
      </c>
      <c r="B24">
        <v>2673</v>
      </c>
      <c r="C24">
        <v>2697</v>
      </c>
      <c r="D24">
        <v>2586</v>
      </c>
    </row>
    <row r="25" spans="1:4" x14ac:dyDescent="0.25">
      <c r="A25">
        <v>2033</v>
      </c>
      <c r="B25">
        <v>2880</v>
      </c>
      <c r="C25">
        <v>2894</v>
      </c>
      <c r="D25">
        <v>2760</v>
      </c>
    </row>
    <row r="26" spans="1:4" x14ac:dyDescent="0.25">
      <c r="A26">
        <v>2034</v>
      </c>
      <c r="B26">
        <v>3076</v>
      </c>
      <c r="C26">
        <v>3089</v>
      </c>
      <c r="D26">
        <v>2937</v>
      </c>
    </row>
    <row r="27" spans="1:4" x14ac:dyDescent="0.25">
      <c r="A27">
        <v>2035</v>
      </c>
      <c r="B27">
        <v>3275</v>
      </c>
      <c r="C27">
        <v>3292</v>
      </c>
      <c r="D27">
        <v>3118</v>
      </c>
    </row>
    <row r="28" spans="1:4" x14ac:dyDescent="0.25">
      <c r="A28">
        <v>2036</v>
      </c>
      <c r="B28">
        <v>3474</v>
      </c>
      <c r="C28">
        <v>3492</v>
      </c>
      <c r="D28">
        <v>3305</v>
      </c>
    </row>
    <row r="29" spans="1:4" x14ac:dyDescent="0.25">
      <c r="A29">
        <v>2037</v>
      </c>
      <c r="B29">
        <v>3686</v>
      </c>
      <c r="C29">
        <v>3705</v>
      </c>
      <c r="D29">
        <v>3493</v>
      </c>
    </row>
    <row r="30" spans="1:4" x14ac:dyDescent="0.25">
      <c r="A30">
        <v>2038</v>
      </c>
      <c r="B30">
        <v>3887</v>
      </c>
      <c r="C30">
        <v>3910</v>
      </c>
      <c r="D30">
        <v>3672</v>
      </c>
    </row>
    <row r="31" spans="1:4" x14ac:dyDescent="0.25">
      <c r="A31">
        <v>2039</v>
      </c>
      <c r="B31">
        <v>4088</v>
      </c>
      <c r="C31">
        <v>4108</v>
      </c>
      <c r="D31">
        <v>3861</v>
      </c>
    </row>
    <row r="32" spans="1:4" x14ac:dyDescent="0.25">
      <c r="A32">
        <v>2040</v>
      </c>
      <c r="B32">
        <v>4289</v>
      </c>
      <c r="C32">
        <v>4315</v>
      </c>
      <c r="D32">
        <v>4037</v>
      </c>
    </row>
    <row r="33" spans="1:4" x14ac:dyDescent="0.25">
      <c r="A33">
        <v>2041</v>
      </c>
      <c r="B33">
        <v>4492</v>
      </c>
      <c r="C33">
        <v>4507</v>
      </c>
      <c r="D33">
        <v>4205</v>
      </c>
    </row>
    <row r="34" spans="1:4" x14ac:dyDescent="0.25">
      <c r="A34">
        <v>2042</v>
      </c>
      <c r="B34">
        <v>4681</v>
      </c>
      <c r="C34">
        <v>4692</v>
      </c>
      <c r="D34">
        <v>4376</v>
      </c>
    </row>
    <row r="35" spans="1:4" x14ac:dyDescent="0.25">
      <c r="A35">
        <v>2043</v>
      </c>
      <c r="B35">
        <v>4855</v>
      </c>
      <c r="C35">
        <v>4888</v>
      </c>
      <c r="D35">
        <v>4537</v>
      </c>
    </row>
    <row r="36" spans="1:4" x14ac:dyDescent="0.25">
      <c r="A36">
        <v>2044</v>
      </c>
      <c r="B36">
        <v>5032</v>
      </c>
      <c r="C36">
        <v>5064</v>
      </c>
      <c r="D36">
        <v>4686</v>
      </c>
    </row>
    <row r="37" spans="1:4" x14ac:dyDescent="0.25">
      <c r="A37">
        <v>2045</v>
      </c>
      <c r="B37">
        <v>5195</v>
      </c>
      <c r="C37">
        <v>5228</v>
      </c>
      <c r="D37">
        <v>4836</v>
      </c>
    </row>
    <row r="38" spans="1:4" x14ac:dyDescent="0.25">
      <c r="A38">
        <v>2046</v>
      </c>
      <c r="B38">
        <v>5354</v>
      </c>
      <c r="C38">
        <v>5401</v>
      </c>
      <c r="D38">
        <v>4966</v>
      </c>
    </row>
    <row r="39" spans="1:4" x14ac:dyDescent="0.25">
      <c r="A39">
        <v>2047</v>
      </c>
      <c r="B39">
        <v>5506</v>
      </c>
      <c r="C39">
        <v>5557</v>
      </c>
      <c r="D39">
        <v>5114</v>
      </c>
    </row>
    <row r="40" spans="1:4" x14ac:dyDescent="0.25">
      <c r="A40">
        <v>2048</v>
      </c>
      <c r="B40">
        <v>5661</v>
      </c>
      <c r="C40">
        <v>5724</v>
      </c>
      <c r="D40">
        <v>5244</v>
      </c>
    </row>
    <row r="41" spans="1:4" x14ac:dyDescent="0.25">
      <c r="A41">
        <v>2049</v>
      </c>
      <c r="B41">
        <v>5802</v>
      </c>
      <c r="C41">
        <v>5880</v>
      </c>
      <c r="D41">
        <v>5372</v>
      </c>
    </row>
    <row r="42" spans="1:4" x14ac:dyDescent="0.25">
      <c r="A42">
        <v>2050</v>
      </c>
      <c r="B42">
        <v>5942</v>
      </c>
      <c r="C42">
        <v>6022</v>
      </c>
      <c r="D42">
        <v>5497</v>
      </c>
    </row>
    <row r="43" spans="1:4" x14ac:dyDescent="0.25">
      <c r="B43">
        <v>6082</v>
      </c>
      <c r="C43">
        <v>6169</v>
      </c>
      <c r="D43">
        <v>5614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EA5D-7D16-4D7C-80CC-6B52927EB1DB}">
  <dimension ref="A1:D43"/>
  <sheetViews>
    <sheetView workbookViewId="0">
      <selection activeCell="B1" sqref="B1:D1048576"/>
    </sheetView>
  </sheetViews>
  <sheetFormatPr defaultRowHeight="15" x14ac:dyDescent="0.25"/>
  <sheetData>
    <row r="1" spans="1:4" x14ac:dyDescent="0.25">
      <c r="A1" t="s">
        <v>0</v>
      </c>
      <c r="B1" t="s">
        <v>28</v>
      </c>
      <c r="C1" t="s">
        <v>29</v>
      </c>
      <c r="D1" t="s">
        <v>30</v>
      </c>
    </row>
    <row r="2" spans="1:4" x14ac:dyDescent="0.25">
      <c r="A2">
        <v>2010</v>
      </c>
      <c r="B2">
        <v>17</v>
      </c>
      <c r="C2">
        <v>17</v>
      </c>
      <c r="D2">
        <v>17</v>
      </c>
    </row>
    <row r="3" spans="1:4" x14ac:dyDescent="0.25">
      <c r="A3">
        <v>2011</v>
      </c>
      <c r="B3">
        <v>22</v>
      </c>
      <c r="C3">
        <v>22</v>
      </c>
      <c r="D3">
        <v>22</v>
      </c>
    </row>
    <row r="4" spans="1:4" x14ac:dyDescent="0.25">
      <c r="A4">
        <v>2012</v>
      </c>
      <c r="B4">
        <v>32</v>
      </c>
      <c r="C4">
        <v>32</v>
      </c>
      <c r="D4">
        <v>32</v>
      </c>
    </row>
    <row r="5" spans="1:4" x14ac:dyDescent="0.25">
      <c r="A5">
        <v>2013</v>
      </c>
      <c r="B5">
        <v>55</v>
      </c>
      <c r="C5">
        <v>55</v>
      </c>
      <c r="D5">
        <v>55</v>
      </c>
    </row>
    <row r="6" spans="1:4" x14ac:dyDescent="0.25">
      <c r="A6">
        <v>2014</v>
      </c>
      <c r="B6">
        <v>108</v>
      </c>
      <c r="C6">
        <v>108</v>
      </c>
      <c r="D6">
        <v>108</v>
      </c>
    </row>
    <row r="7" spans="1:4" x14ac:dyDescent="0.25">
      <c r="A7">
        <v>2015</v>
      </c>
      <c r="B7">
        <v>155</v>
      </c>
      <c r="C7">
        <v>155</v>
      </c>
      <c r="D7">
        <v>155</v>
      </c>
    </row>
    <row r="8" spans="1:4" x14ac:dyDescent="0.25">
      <c r="A8">
        <v>2016</v>
      </c>
      <c r="B8">
        <v>206</v>
      </c>
      <c r="C8">
        <v>206</v>
      </c>
      <c r="D8">
        <v>206</v>
      </c>
    </row>
    <row r="9" spans="1:4" x14ac:dyDescent="0.25">
      <c r="A9">
        <v>2017</v>
      </c>
      <c r="B9">
        <v>258</v>
      </c>
      <c r="C9">
        <v>258</v>
      </c>
      <c r="D9">
        <v>258</v>
      </c>
    </row>
    <row r="10" spans="1:4" x14ac:dyDescent="0.25">
      <c r="A10">
        <v>2018</v>
      </c>
      <c r="B10">
        <v>310</v>
      </c>
      <c r="C10">
        <v>310</v>
      </c>
      <c r="D10">
        <v>310</v>
      </c>
    </row>
    <row r="11" spans="1:4" x14ac:dyDescent="0.25">
      <c r="A11">
        <v>2019</v>
      </c>
      <c r="B11">
        <v>382</v>
      </c>
      <c r="C11">
        <v>382</v>
      </c>
      <c r="D11">
        <v>382</v>
      </c>
    </row>
    <row r="12" spans="1:4" x14ac:dyDescent="0.25">
      <c r="A12">
        <v>2020</v>
      </c>
      <c r="B12">
        <v>448</v>
      </c>
      <c r="C12">
        <v>448</v>
      </c>
      <c r="D12">
        <v>448</v>
      </c>
    </row>
    <row r="13" spans="1:4" x14ac:dyDescent="0.25">
      <c r="A13">
        <v>2021</v>
      </c>
      <c r="B13">
        <v>501</v>
      </c>
      <c r="C13">
        <v>501</v>
      </c>
      <c r="D13">
        <v>501</v>
      </c>
    </row>
    <row r="14" spans="1:4" x14ac:dyDescent="0.25">
      <c r="A14">
        <v>2022</v>
      </c>
      <c r="B14">
        <v>541</v>
      </c>
      <c r="C14">
        <v>541</v>
      </c>
      <c r="D14">
        <v>541</v>
      </c>
    </row>
    <row r="15" spans="1:4" x14ac:dyDescent="0.25">
      <c r="A15">
        <v>2023</v>
      </c>
      <c r="B15">
        <v>564</v>
      </c>
      <c r="C15">
        <v>564</v>
      </c>
      <c r="D15">
        <v>564</v>
      </c>
    </row>
    <row r="16" spans="1:4" x14ac:dyDescent="0.25">
      <c r="A16">
        <v>2024</v>
      </c>
      <c r="B16">
        <v>575</v>
      </c>
      <c r="C16">
        <v>575</v>
      </c>
      <c r="D16">
        <v>575</v>
      </c>
    </row>
    <row r="17" spans="1:4" x14ac:dyDescent="0.25">
      <c r="A17">
        <v>2025</v>
      </c>
      <c r="B17">
        <v>688</v>
      </c>
      <c r="C17">
        <v>616</v>
      </c>
      <c r="D17">
        <v>612</v>
      </c>
    </row>
    <row r="18" spans="1:4" x14ac:dyDescent="0.25">
      <c r="A18">
        <v>2026</v>
      </c>
      <c r="B18">
        <v>710</v>
      </c>
      <c r="C18">
        <v>635</v>
      </c>
      <c r="D18">
        <v>636</v>
      </c>
    </row>
    <row r="19" spans="1:4" x14ac:dyDescent="0.25">
      <c r="A19">
        <v>2027</v>
      </c>
      <c r="B19">
        <v>724</v>
      </c>
      <c r="C19">
        <v>658</v>
      </c>
      <c r="D19">
        <v>657</v>
      </c>
    </row>
    <row r="20" spans="1:4" x14ac:dyDescent="0.25">
      <c r="A20">
        <v>2028</v>
      </c>
      <c r="B20">
        <v>740</v>
      </c>
      <c r="C20">
        <v>676</v>
      </c>
      <c r="D20">
        <v>673</v>
      </c>
    </row>
    <row r="21" spans="1:4" x14ac:dyDescent="0.25">
      <c r="A21">
        <v>2029</v>
      </c>
      <c r="B21">
        <v>756</v>
      </c>
      <c r="C21">
        <v>700</v>
      </c>
      <c r="D21">
        <v>694</v>
      </c>
    </row>
    <row r="22" spans="1:4" x14ac:dyDescent="0.25">
      <c r="A22">
        <v>2030</v>
      </c>
      <c r="B22">
        <v>766</v>
      </c>
      <c r="C22">
        <v>714</v>
      </c>
      <c r="D22">
        <v>704</v>
      </c>
    </row>
    <row r="23" spans="1:4" x14ac:dyDescent="0.25">
      <c r="A23">
        <v>2031</v>
      </c>
      <c r="B23">
        <v>775</v>
      </c>
      <c r="C23">
        <v>724</v>
      </c>
      <c r="D23">
        <v>715</v>
      </c>
    </row>
    <row r="24" spans="1:4" x14ac:dyDescent="0.25">
      <c r="A24">
        <v>2032</v>
      </c>
      <c r="B24">
        <v>783</v>
      </c>
      <c r="C24">
        <v>738</v>
      </c>
      <c r="D24">
        <v>732</v>
      </c>
    </row>
    <row r="25" spans="1:4" x14ac:dyDescent="0.25">
      <c r="A25">
        <v>2033</v>
      </c>
      <c r="B25">
        <v>791</v>
      </c>
      <c r="C25">
        <v>745</v>
      </c>
      <c r="D25">
        <v>740</v>
      </c>
    </row>
    <row r="26" spans="1:4" x14ac:dyDescent="0.25">
      <c r="A26">
        <v>2034</v>
      </c>
      <c r="B26">
        <v>797</v>
      </c>
      <c r="C26">
        <v>755</v>
      </c>
      <c r="D26">
        <v>745</v>
      </c>
    </row>
    <row r="27" spans="1:4" x14ac:dyDescent="0.25">
      <c r="A27">
        <v>2035</v>
      </c>
      <c r="B27">
        <v>803</v>
      </c>
      <c r="C27">
        <v>764</v>
      </c>
      <c r="D27">
        <v>758</v>
      </c>
    </row>
    <row r="28" spans="1:4" x14ac:dyDescent="0.25">
      <c r="A28">
        <v>2036</v>
      </c>
      <c r="B28">
        <v>808</v>
      </c>
      <c r="C28">
        <v>776</v>
      </c>
      <c r="D28">
        <v>769</v>
      </c>
    </row>
    <row r="29" spans="1:4" x14ac:dyDescent="0.25">
      <c r="A29">
        <v>2037</v>
      </c>
      <c r="B29">
        <v>818</v>
      </c>
      <c r="C29">
        <v>780</v>
      </c>
      <c r="D29">
        <v>778</v>
      </c>
    </row>
    <row r="30" spans="1:4" x14ac:dyDescent="0.25">
      <c r="A30">
        <v>2038</v>
      </c>
      <c r="B30">
        <v>822</v>
      </c>
      <c r="C30">
        <v>791</v>
      </c>
      <c r="D30">
        <v>783</v>
      </c>
    </row>
    <row r="31" spans="1:4" x14ac:dyDescent="0.25">
      <c r="A31">
        <v>2039</v>
      </c>
      <c r="B31">
        <v>827</v>
      </c>
      <c r="C31">
        <v>795</v>
      </c>
      <c r="D31">
        <v>789</v>
      </c>
    </row>
    <row r="32" spans="1:4" x14ac:dyDescent="0.25">
      <c r="A32">
        <v>2040</v>
      </c>
      <c r="B32">
        <v>832</v>
      </c>
      <c r="C32">
        <v>803</v>
      </c>
      <c r="D32">
        <v>793</v>
      </c>
    </row>
    <row r="33" spans="1:4" x14ac:dyDescent="0.25">
      <c r="A33">
        <v>2041</v>
      </c>
      <c r="B33">
        <v>844</v>
      </c>
      <c r="C33">
        <v>812</v>
      </c>
      <c r="D33">
        <v>805</v>
      </c>
    </row>
    <row r="34" spans="1:4" x14ac:dyDescent="0.25">
      <c r="A34">
        <v>2042</v>
      </c>
      <c r="B34">
        <v>848</v>
      </c>
      <c r="C34">
        <v>816</v>
      </c>
      <c r="D34">
        <v>809</v>
      </c>
    </row>
    <row r="35" spans="1:4" x14ac:dyDescent="0.25">
      <c r="A35">
        <v>2043</v>
      </c>
      <c r="B35">
        <v>850</v>
      </c>
      <c r="C35">
        <v>820</v>
      </c>
      <c r="D35">
        <v>817</v>
      </c>
    </row>
    <row r="36" spans="1:4" x14ac:dyDescent="0.25">
      <c r="A36">
        <v>2044</v>
      </c>
      <c r="B36">
        <v>854</v>
      </c>
      <c r="C36">
        <v>824</v>
      </c>
      <c r="D36">
        <v>825</v>
      </c>
    </row>
    <row r="37" spans="1:4" x14ac:dyDescent="0.25">
      <c r="A37">
        <v>2045</v>
      </c>
      <c r="B37">
        <v>856</v>
      </c>
      <c r="C37">
        <v>831</v>
      </c>
      <c r="D37">
        <v>832</v>
      </c>
    </row>
    <row r="38" spans="1:4" x14ac:dyDescent="0.25">
      <c r="A38">
        <v>2046</v>
      </c>
      <c r="B38">
        <v>857</v>
      </c>
      <c r="C38">
        <v>833</v>
      </c>
      <c r="D38">
        <v>841</v>
      </c>
    </row>
    <row r="39" spans="1:4" x14ac:dyDescent="0.25">
      <c r="A39">
        <v>2047</v>
      </c>
      <c r="B39">
        <v>860</v>
      </c>
      <c r="C39">
        <v>842</v>
      </c>
      <c r="D39">
        <v>843</v>
      </c>
    </row>
    <row r="40" spans="1:4" x14ac:dyDescent="0.25">
      <c r="A40">
        <v>2048</v>
      </c>
      <c r="B40">
        <v>863</v>
      </c>
      <c r="C40">
        <v>844</v>
      </c>
      <c r="D40">
        <v>846</v>
      </c>
    </row>
    <row r="41" spans="1:4" x14ac:dyDescent="0.25">
      <c r="A41">
        <v>2049</v>
      </c>
      <c r="B41">
        <v>864</v>
      </c>
      <c r="C41">
        <v>848</v>
      </c>
      <c r="D41">
        <v>850</v>
      </c>
    </row>
    <row r="42" spans="1:4" x14ac:dyDescent="0.25">
      <c r="A42">
        <v>2050</v>
      </c>
      <c r="B42">
        <v>865</v>
      </c>
      <c r="C42">
        <v>852</v>
      </c>
      <c r="D42">
        <v>851</v>
      </c>
    </row>
    <row r="43" spans="1:4" x14ac:dyDescent="0.25">
      <c r="B43">
        <v>866</v>
      </c>
      <c r="C43">
        <v>856</v>
      </c>
      <c r="D43">
        <v>855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ED01-41C4-4293-BF47-F8802DC6CB72}">
  <dimension ref="A1:D43"/>
  <sheetViews>
    <sheetView workbookViewId="0">
      <selection activeCell="B1" sqref="B1:D1048576"/>
    </sheetView>
  </sheetViews>
  <sheetFormatPr defaultRowHeight="15" x14ac:dyDescent="0.25"/>
  <sheetData>
    <row r="1" spans="1:4" x14ac:dyDescent="0.25">
      <c r="A1" t="s">
        <v>0</v>
      </c>
      <c r="B1" t="s">
        <v>28</v>
      </c>
      <c r="C1" t="s">
        <v>29</v>
      </c>
      <c r="D1" t="s">
        <v>30</v>
      </c>
    </row>
    <row r="2" spans="1:4" x14ac:dyDescent="0.25">
      <c r="A2">
        <v>2010</v>
      </c>
      <c r="B2">
        <v>20</v>
      </c>
      <c r="C2">
        <v>20</v>
      </c>
      <c r="D2">
        <v>20</v>
      </c>
    </row>
    <row r="3" spans="1:4" x14ac:dyDescent="0.25">
      <c r="A3">
        <v>2011</v>
      </c>
      <c r="B3">
        <v>21</v>
      </c>
      <c r="C3">
        <v>21</v>
      </c>
      <c r="D3">
        <v>21</v>
      </c>
    </row>
    <row r="4" spans="1:4" x14ac:dyDescent="0.25">
      <c r="A4">
        <v>2012</v>
      </c>
      <c r="B4">
        <v>23</v>
      </c>
      <c r="C4">
        <v>23</v>
      </c>
      <c r="D4">
        <v>23</v>
      </c>
    </row>
    <row r="5" spans="1:4" x14ac:dyDescent="0.25">
      <c r="A5">
        <v>2013</v>
      </c>
      <c r="B5">
        <v>43</v>
      </c>
      <c r="C5">
        <v>43</v>
      </c>
      <c r="D5">
        <v>43</v>
      </c>
    </row>
    <row r="6" spans="1:4" x14ac:dyDescent="0.25">
      <c r="A6">
        <v>2014</v>
      </c>
      <c r="B6">
        <v>63</v>
      </c>
      <c r="C6">
        <v>63</v>
      </c>
      <c r="D6">
        <v>63</v>
      </c>
    </row>
    <row r="7" spans="1:4" x14ac:dyDescent="0.25">
      <c r="A7">
        <v>2015</v>
      </c>
      <c r="B7">
        <v>90</v>
      </c>
      <c r="C7">
        <v>90</v>
      </c>
      <c r="D7">
        <v>90</v>
      </c>
    </row>
    <row r="8" spans="1:4" x14ac:dyDescent="0.25">
      <c r="A8">
        <v>2016</v>
      </c>
      <c r="B8">
        <v>144</v>
      </c>
      <c r="C8">
        <v>144</v>
      </c>
      <c r="D8">
        <v>144</v>
      </c>
    </row>
    <row r="9" spans="1:4" x14ac:dyDescent="0.25">
      <c r="A9">
        <v>2017</v>
      </c>
      <c r="B9">
        <v>215</v>
      </c>
      <c r="C9">
        <v>215</v>
      </c>
      <c r="D9">
        <v>215</v>
      </c>
    </row>
    <row r="10" spans="1:4" x14ac:dyDescent="0.25">
      <c r="A10">
        <v>2018</v>
      </c>
      <c r="B10">
        <v>326</v>
      </c>
      <c r="C10">
        <v>326</v>
      </c>
      <c r="D10">
        <v>326</v>
      </c>
    </row>
    <row r="11" spans="1:4" x14ac:dyDescent="0.25">
      <c r="A11">
        <v>2019</v>
      </c>
      <c r="B11">
        <v>514</v>
      </c>
      <c r="C11">
        <v>514</v>
      </c>
      <c r="D11">
        <v>514</v>
      </c>
    </row>
    <row r="12" spans="1:4" x14ac:dyDescent="0.25">
      <c r="A12">
        <v>2020</v>
      </c>
      <c r="B12">
        <v>713</v>
      </c>
      <c r="C12">
        <v>713</v>
      </c>
      <c r="D12">
        <v>713</v>
      </c>
    </row>
    <row r="13" spans="1:4" x14ac:dyDescent="0.25">
      <c r="A13">
        <v>2021</v>
      </c>
      <c r="B13">
        <v>882</v>
      </c>
      <c r="C13">
        <v>882</v>
      </c>
      <c r="D13">
        <v>882</v>
      </c>
    </row>
    <row r="14" spans="1:4" x14ac:dyDescent="0.25">
      <c r="A14">
        <v>2022</v>
      </c>
      <c r="B14">
        <v>1005</v>
      </c>
      <c r="C14">
        <v>1005</v>
      </c>
      <c r="D14">
        <v>1005</v>
      </c>
    </row>
    <row r="15" spans="1:4" x14ac:dyDescent="0.25">
      <c r="A15">
        <v>2023</v>
      </c>
      <c r="B15">
        <v>1182</v>
      </c>
      <c r="C15">
        <v>1182</v>
      </c>
      <c r="D15">
        <v>1182</v>
      </c>
    </row>
    <row r="16" spans="1:4" x14ac:dyDescent="0.25">
      <c r="A16">
        <v>2024</v>
      </c>
      <c r="B16">
        <v>1327</v>
      </c>
      <c r="C16">
        <v>1327</v>
      </c>
      <c r="D16">
        <v>1327</v>
      </c>
    </row>
    <row r="17" spans="1:4" x14ac:dyDescent="0.25">
      <c r="A17">
        <v>2025</v>
      </c>
      <c r="B17">
        <v>1544</v>
      </c>
      <c r="C17">
        <v>1445</v>
      </c>
      <c r="D17">
        <v>1433</v>
      </c>
    </row>
    <row r="18" spans="1:4" x14ac:dyDescent="0.25">
      <c r="A18">
        <v>2026</v>
      </c>
      <c r="B18">
        <v>1690</v>
      </c>
      <c r="C18">
        <v>1545</v>
      </c>
      <c r="D18">
        <v>1526</v>
      </c>
    </row>
    <row r="19" spans="1:4" x14ac:dyDescent="0.25">
      <c r="A19">
        <v>2027</v>
      </c>
      <c r="B19">
        <v>1852</v>
      </c>
      <c r="C19">
        <v>1672</v>
      </c>
      <c r="D19">
        <v>1646</v>
      </c>
    </row>
    <row r="20" spans="1:4" x14ac:dyDescent="0.25">
      <c r="A20">
        <v>2028</v>
      </c>
      <c r="B20">
        <v>2033</v>
      </c>
      <c r="C20">
        <v>1811</v>
      </c>
      <c r="D20">
        <v>1774</v>
      </c>
    </row>
    <row r="21" spans="1:4" x14ac:dyDescent="0.25">
      <c r="A21">
        <v>2029</v>
      </c>
      <c r="B21">
        <v>2219</v>
      </c>
      <c r="C21">
        <v>1973</v>
      </c>
      <c r="D21">
        <v>1908</v>
      </c>
    </row>
    <row r="22" spans="1:4" x14ac:dyDescent="0.25">
      <c r="A22">
        <v>2030</v>
      </c>
      <c r="B22">
        <v>2418</v>
      </c>
      <c r="C22">
        <v>2127</v>
      </c>
      <c r="D22">
        <v>2062</v>
      </c>
    </row>
    <row r="23" spans="1:4" x14ac:dyDescent="0.25">
      <c r="A23">
        <v>2031</v>
      </c>
      <c r="B23">
        <v>2616</v>
      </c>
      <c r="C23">
        <v>2290</v>
      </c>
      <c r="D23">
        <v>2229</v>
      </c>
    </row>
    <row r="24" spans="1:4" x14ac:dyDescent="0.25">
      <c r="A24">
        <v>2032</v>
      </c>
      <c r="B24">
        <v>2809</v>
      </c>
      <c r="C24">
        <v>2455</v>
      </c>
      <c r="D24">
        <v>2387</v>
      </c>
    </row>
    <row r="25" spans="1:4" x14ac:dyDescent="0.25">
      <c r="A25">
        <v>2033</v>
      </c>
      <c r="B25">
        <v>3002</v>
      </c>
      <c r="C25">
        <v>2618</v>
      </c>
      <c r="D25">
        <v>2539</v>
      </c>
    </row>
    <row r="26" spans="1:4" x14ac:dyDescent="0.25">
      <c r="A26">
        <v>2034</v>
      </c>
      <c r="B26">
        <v>3193</v>
      </c>
      <c r="C26">
        <v>2787</v>
      </c>
      <c r="D26">
        <v>2690</v>
      </c>
    </row>
    <row r="27" spans="1:4" x14ac:dyDescent="0.25">
      <c r="A27">
        <v>2035</v>
      </c>
      <c r="B27">
        <v>3383</v>
      </c>
      <c r="C27">
        <v>2950</v>
      </c>
      <c r="D27">
        <v>2840</v>
      </c>
    </row>
    <row r="28" spans="1:4" x14ac:dyDescent="0.25">
      <c r="A28">
        <v>2036</v>
      </c>
      <c r="B28">
        <v>3576</v>
      </c>
      <c r="C28">
        <v>3111</v>
      </c>
      <c r="D28">
        <v>2998</v>
      </c>
    </row>
    <row r="29" spans="1:4" x14ac:dyDescent="0.25">
      <c r="A29">
        <v>2037</v>
      </c>
      <c r="B29">
        <v>3774</v>
      </c>
      <c r="C29">
        <v>3283</v>
      </c>
      <c r="D29">
        <v>3152</v>
      </c>
    </row>
    <row r="30" spans="1:4" x14ac:dyDescent="0.25">
      <c r="A30">
        <v>2038</v>
      </c>
      <c r="B30">
        <v>3987</v>
      </c>
      <c r="C30">
        <v>3452</v>
      </c>
      <c r="D30">
        <v>3297</v>
      </c>
    </row>
    <row r="31" spans="1:4" x14ac:dyDescent="0.25">
      <c r="A31">
        <v>2039</v>
      </c>
      <c r="B31">
        <v>4191</v>
      </c>
      <c r="C31">
        <v>3633</v>
      </c>
      <c r="D31">
        <v>3466</v>
      </c>
    </row>
    <row r="32" spans="1:4" x14ac:dyDescent="0.25">
      <c r="A32">
        <v>2040</v>
      </c>
      <c r="B32">
        <v>4413</v>
      </c>
      <c r="C32">
        <v>3829</v>
      </c>
      <c r="D32">
        <v>3632</v>
      </c>
    </row>
    <row r="33" spans="1:4" x14ac:dyDescent="0.25">
      <c r="A33">
        <v>2041</v>
      </c>
      <c r="B33">
        <v>4648</v>
      </c>
      <c r="C33">
        <v>4040</v>
      </c>
      <c r="D33">
        <v>3828</v>
      </c>
    </row>
    <row r="34" spans="1:4" x14ac:dyDescent="0.25">
      <c r="A34">
        <v>2042</v>
      </c>
      <c r="B34">
        <v>4918</v>
      </c>
      <c r="C34">
        <v>4290</v>
      </c>
      <c r="D34">
        <v>4060</v>
      </c>
    </row>
    <row r="35" spans="1:4" x14ac:dyDescent="0.25">
      <c r="A35">
        <v>2043</v>
      </c>
      <c r="B35">
        <v>5205</v>
      </c>
      <c r="C35">
        <v>4567</v>
      </c>
      <c r="D35">
        <v>4321</v>
      </c>
    </row>
    <row r="36" spans="1:4" x14ac:dyDescent="0.25">
      <c r="A36">
        <v>2044</v>
      </c>
      <c r="B36">
        <v>5545</v>
      </c>
      <c r="C36">
        <v>4876</v>
      </c>
      <c r="D36">
        <v>4613</v>
      </c>
    </row>
    <row r="37" spans="1:4" x14ac:dyDescent="0.25">
      <c r="A37">
        <v>2045</v>
      </c>
      <c r="B37">
        <v>5889</v>
      </c>
      <c r="C37">
        <v>5211</v>
      </c>
      <c r="D37">
        <v>4919</v>
      </c>
    </row>
    <row r="38" spans="1:4" x14ac:dyDescent="0.25">
      <c r="A38">
        <v>2046</v>
      </c>
      <c r="B38">
        <v>6240</v>
      </c>
      <c r="C38">
        <v>5557</v>
      </c>
      <c r="D38">
        <v>5253</v>
      </c>
    </row>
    <row r="39" spans="1:4" x14ac:dyDescent="0.25">
      <c r="A39">
        <v>2047</v>
      </c>
      <c r="B39">
        <v>6638</v>
      </c>
      <c r="C39">
        <v>5917</v>
      </c>
      <c r="D39">
        <v>5592</v>
      </c>
    </row>
    <row r="40" spans="1:4" x14ac:dyDescent="0.25">
      <c r="A40">
        <v>2048</v>
      </c>
      <c r="B40">
        <v>7053</v>
      </c>
      <c r="C40">
        <v>6284</v>
      </c>
      <c r="D40">
        <v>5936</v>
      </c>
    </row>
    <row r="41" spans="1:4" x14ac:dyDescent="0.25">
      <c r="A41">
        <v>2049</v>
      </c>
      <c r="B41">
        <v>7440</v>
      </c>
      <c r="C41">
        <v>6639</v>
      </c>
      <c r="D41">
        <v>6277</v>
      </c>
    </row>
    <row r="42" spans="1:4" x14ac:dyDescent="0.25">
      <c r="A42">
        <v>2050</v>
      </c>
      <c r="B42">
        <v>7830</v>
      </c>
      <c r="C42">
        <v>6977</v>
      </c>
      <c r="D42">
        <v>6623</v>
      </c>
    </row>
    <row r="43" spans="1:4" x14ac:dyDescent="0.25">
      <c r="B43">
        <v>8214</v>
      </c>
      <c r="C43">
        <v>7339</v>
      </c>
      <c r="D43">
        <v>6961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A9F-6D73-4CFF-96A3-71BAE4EEE7D4}">
  <dimension ref="A1:D43"/>
  <sheetViews>
    <sheetView workbookViewId="0">
      <selection activeCell="B1" sqref="B1:D1048576"/>
    </sheetView>
  </sheetViews>
  <sheetFormatPr defaultRowHeight="15" x14ac:dyDescent="0.25"/>
  <sheetData>
    <row r="1" spans="1:4" x14ac:dyDescent="0.25">
      <c r="A1" t="s">
        <v>0</v>
      </c>
      <c r="B1" t="s">
        <v>31</v>
      </c>
      <c r="C1" t="s">
        <v>32</v>
      </c>
      <c r="D1" t="s">
        <v>33</v>
      </c>
    </row>
    <row r="2" spans="1:4" x14ac:dyDescent="0.25">
      <c r="A2">
        <v>2010</v>
      </c>
      <c r="B2">
        <v>17</v>
      </c>
      <c r="C2">
        <v>17</v>
      </c>
      <c r="D2">
        <v>17</v>
      </c>
    </row>
    <row r="3" spans="1:4" x14ac:dyDescent="0.25">
      <c r="A3">
        <v>2011</v>
      </c>
      <c r="B3">
        <v>22</v>
      </c>
      <c r="C3">
        <v>22</v>
      </c>
      <c r="D3">
        <v>22</v>
      </c>
    </row>
    <row r="4" spans="1:4" x14ac:dyDescent="0.25">
      <c r="A4">
        <v>2012</v>
      </c>
      <c r="B4">
        <v>32</v>
      </c>
      <c r="C4">
        <v>32</v>
      </c>
      <c r="D4">
        <v>32</v>
      </c>
    </row>
    <row r="5" spans="1:4" x14ac:dyDescent="0.25">
      <c r="A5">
        <v>2013</v>
      </c>
      <c r="B5">
        <v>55</v>
      </c>
      <c r="C5">
        <v>55</v>
      </c>
      <c r="D5">
        <v>55</v>
      </c>
    </row>
    <row r="6" spans="1:4" x14ac:dyDescent="0.25">
      <c r="A6">
        <v>2014</v>
      </c>
      <c r="B6">
        <v>108</v>
      </c>
      <c r="C6">
        <v>108</v>
      </c>
      <c r="D6">
        <v>108</v>
      </c>
    </row>
    <row r="7" spans="1:4" x14ac:dyDescent="0.25">
      <c r="A7">
        <v>2015</v>
      </c>
      <c r="B7">
        <v>155</v>
      </c>
      <c r="C7">
        <v>155</v>
      </c>
      <c r="D7">
        <v>155</v>
      </c>
    </row>
    <row r="8" spans="1:4" x14ac:dyDescent="0.25">
      <c r="A8">
        <v>2016</v>
      </c>
      <c r="B8">
        <v>206</v>
      </c>
      <c r="C8">
        <v>206</v>
      </c>
      <c r="D8">
        <v>206</v>
      </c>
    </row>
    <row r="9" spans="1:4" x14ac:dyDescent="0.25">
      <c r="A9">
        <v>2017</v>
      </c>
      <c r="B9">
        <v>258</v>
      </c>
      <c r="C9">
        <v>258</v>
      </c>
      <c r="D9">
        <v>258</v>
      </c>
    </row>
    <row r="10" spans="1:4" x14ac:dyDescent="0.25">
      <c r="A10">
        <v>2018</v>
      </c>
      <c r="B10">
        <v>310</v>
      </c>
      <c r="C10">
        <v>310</v>
      </c>
      <c r="D10">
        <v>310</v>
      </c>
    </row>
    <row r="11" spans="1:4" x14ac:dyDescent="0.25">
      <c r="A11">
        <v>2019</v>
      </c>
      <c r="B11">
        <v>382</v>
      </c>
      <c r="C11">
        <v>382</v>
      </c>
      <c r="D11">
        <v>382</v>
      </c>
    </row>
    <row r="12" spans="1:4" x14ac:dyDescent="0.25">
      <c r="A12">
        <v>2020</v>
      </c>
      <c r="B12">
        <v>448</v>
      </c>
      <c r="C12">
        <v>448</v>
      </c>
      <c r="D12">
        <v>448</v>
      </c>
    </row>
    <row r="13" spans="1:4" x14ac:dyDescent="0.25">
      <c r="A13">
        <v>2021</v>
      </c>
      <c r="B13">
        <v>501</v>
      </c>
      <c r="C13">
        <v>501</v>
      </c>
      <c r="D13">
        <v>501</v>
      </c>
    </row>
    <row r="14" spans="1:4" x14ac:dyDescent="0.25">
      <c r="A14">
        <v>2022</v>
      </c>
      <c r="B14">
        <v>541</v>
      </c>
      <c r="C14">
        <v>541</v>
      </c>
      <c r="D14">
        <v>541</v>
      </c>
    </row>
    <row r="15" spans="1:4" x14ac:dyDescent="0.25">
      <c r="A15">
        <v>2023</v>
      </c>
      <c r="B15">
        <v>564</v>
      </c>
      <c r="C15">
        <v>564</v>
      </c>
      <c r="D15">
        <v>564</v>
      </c>
    </row>
    <row r="16" spans="1:4" x14ac:dyDescent="0.25">
      <c r="A16">
        <v>2024</v>
      </c>
      <c r="B16">
        <v>575</v>
      </c>
      <c r="C16">
        <v>575</v>
      </c>
      <c r="D16">
        <v>575</v>
      </c>
    </row>
    <row r="17" spans="1:4" x14ac:dyDescent="0.25">
      <c r="A17">
        <v>2025</v>
      </c>
      <c r="B17">
        <v>645</v>
      </c>
      <c r="C17">
        <v>610</v>
      </c>
      <c r="D17">
        <v>666</v>
      </c>
    </row>
    <row r="18" spans="1:4" x14ac:dyDescent="0.25">
      <c r="A18">
        <v>2026</v>
      </c>
      <c r="B18">
        <v>678</v>
      </c>
      <c r="C18">
        <v>655</v>
      </c>
      <c r="D18">
        <v>704</v>
      </c>
    </row>
    <row r="19" spans="1:4" x14ac:dyDescent="0.25">
      <c r="A19">
        <v>2027</v>
      </c>
      <c r="B19">
        <v>712</v>
      </c>
      <c r="C19">
        <v>684</v>
      </c>
      <c r="D19">
        <v>736</v>
      </c>
    </row>
    <row r="20" spans="1:4" x14ac:dyDescent="0.25">
      <c r="A20">
        <v>2028</v>
      </c>
      <c r="B20">
        <v>742</v>
      </c>
      <c r="C20">
        <v>714</v>
      </c>
      <c r="D20">
        <v>766</v>
      </c>
    </row>
    <row r="21" spans="1:4" x14ac:dyDescent="0.25">
      <c r="A21">
        <v>2029</v>
      </c>
      <c r="B21">
        <v>763</v>
      </c>
      <c r="C21">
        <v>736</v>
      </c>
      <c r="D21">
        <v>779</v>
      </c>
    </row>
    <row r="22" spans="1:4" x14ac:dyDescent="0.25">
      <c r="A22">
        <v>2030</v>
      </c>
      <c r="B22">
        <v>774</v>
      </c>
      <c r="C22">
        <v>752</v>
      </c>
      <c r="D22">
        <v>790</v>
      </c>
    </row>
    <row r="23" spans="1:4" x14ac:dyDescent="0.25">
      <c r="A23">
        <v>2031</v>
      </c>
      <c r="B23">
        <v>787</v>
      </c>
      <c r="C23">
        <v>770</v>
      </c>
      <c r="D23">
        <v>805</v>
      </c>
    </row>
    <row r="24" spans="1:4" x14ac:dyDescent="0.25">
      <c r="A24">
        <v>2032</v>
      </c>
      <c r="B24">
        <v>800</v>
      </c>
      <c r="C24">
        <v>779</v>
      </c>
      <c r="D24">
        <v>817</v>
      </c>
    </row>
    <row r="25" spans="1:4" x14ac:dyDescent="0.25">
      <c r="A25">
        <v>2033</v>
      </c>
      <c r="B25">
        <v>810</v>
      </c>
      <c r="C25">
        <v>789</v>
      </c>
      <c r="D25">
        <v>826</v>
      </c>
    </row>
    <row r="26" spans="1:4" x14ac:dyDescent="0.25">
      <c r="A26">
        <v>2034</v>
      </c>
      <c r="B26">
        <v>818</v>
      </c>
      <c r="C26">
        <v>801</v>
      </c>
      <c r="D26">
        <v>836</v>
      </c>
    </row>
    <row r="27" spans="1:4" x14ac:dyDescent="0.25">
      <c r="A27">
        <v>2035</v>
      </c>
      <c r="B27">
        <v>822</v>
      </c>
      <c r="C27">
        <v>809</v>
      </c>
      <c r="D27">
        <v>845</v>
      </c>
    </row>
    <row r="28" spans="1:4" x14ac:dyDescent="0.25">
      <c r="A28">
        <v>2036</v>
      </c>
      <c r="B28">
        <v>831</v>
      </c>
      <c r="C28">
        <v>817</v>
      </c>
      <c r="D28">
        <v>848</v>
      </c>
    </row>
    <row r="29" spans="1:4" x14ac:dyDescent="0.25">
      <c r="A29">
        <v>2037</v>
      </c>
      <c r="B29">
        <v>834</v>
      </c>
      <c r="C29">
        <v>825</v>
      </c>
      <c r="D29">
        <v>853</v>
      </c>
    </row>
    <row r="30" spans="1:4" x14ac:dyDescent="0.25">
      <c r="A30">
        <v>2038</v>
      </c>
      <c r="B30">
        <v>837</v>
      </c>
      <c r="C30">
        <v>836</v>
      </c>
      <c r="D30">
        <v>856</v>
      </c>
    </row>
    <row r="31" spans="1:4" x14ac:dyDescent="0.25">
      <c r="A31">
        <v>2039</v>
      </c>
      <c r="B31">
        <v>841</v>
      </c>
      <c r="C31">
        <v>840</v>
      </c>
      <c r="D31">
        <v>860</v>
      </c>
    </row>
    <row r="32" spans="1:4" x14ac:dyDescent="0.25">
      <c r="A32">
        <v>2040</v>
      </c>
      <c r="B32">
        <v>847</v>
      </c>
      <c r="C32">
        <v>845</v>
      </c>
      <c r="D32">
        <v>864</v>
      </c>
    </row>
    <row r="33" spans="1:4" x14ac:dyDescent="0.25">
      <c r="A33">
        <v>2041</v>
      </c>
      <c r="B33">
        <v>849</v>
      </c>
      <c r="C33">
        <v>852</v>
      </c>
      <c r="D33">
        <v>869</v>
      </c>
    </row>
    <row r="34" spans="1:4" x14ac:dyDescent="0.25">
      <c r="A34">
        <v>2042</v>
      </c>
      <c r="B34">
        <v>854</v>
      </c>
      <c r="C34">
        <v>857</v>
      </c>
      <c r="D34">
        <v>871</v>
      </c>
    </row>
    <row r="35" spans="1:4" x14ac:dyDescent="0.25">
      <c r="A35">
        <v>2043</v>
      </c>
      <c r="B35">
        <v>857</v>
      </c>
      <c r="C35">
        <v>859</v>
      </c>
      <c r="D35">
        <v>871</v>
      </c>
    </row>
    <row r="36" spans="1:4" x14ac:dyDescent="0.25">
      <c r="A36">
        <v>2044</v>
      </c>
      <c r="B36">
        <v>859</v>
      </c>
      <c r="C36">
        <v>866</v>
      </c>
      <c r="D36">
        <v>872</v>
      </c>
    </row>
    <row r="37" spans="1:4" x14ac:dyDescent="0.25">
      <c r="A37">
        <v>2045</v>
      </c>
      <c r="B37">
        <v>863</v>
      </c>
      <c r="C37">
        <v>866</v>
      </c>
      <c r="D37">
        <v>874</v>
      </c>
    </row>
    <row r="38" spans="1:4" x14ac:dyDescent="0.25">
      <c r="A38">
        <v>2046</v>
      </c>
      <c r="B38">
        <v>867</v>
      </c>
      <c r="C38">
        <v>868</v>
      </c>
      <c r="D38">
        <v>875</v>
      </c>
    </row>
    <row r="39" spans="1:4" x14ac:dyDescent="0.25">
      <c r="A39">
        <v>2047</v>
      </c>
      <c r="B39">
        <v>868</v>
      </c>
      <c r="C39">
        <v>869</v>
      </c>
      <c r="D39">
        <v>876</v>
      </c>
    </row>
    <row r="40" spans="1:4" x14ac:dyDescent="0.25">
      <c r="A40">
        <v>2048</v>
      </c>
      <c r="B40">
        <v>869</v>
      </c>
      <c r="C40">
        <v>871</v>
      </c>
      <c r="D40">
        <v>876</v>
      </c>
    </row>
    <row r="41" spans="1:4" x14ac:dyDescent="0.25">
      <c r="A41">
        <v>2049</v>
      </c>
      <c r="B41">
        <v>871</v>
      </c>
      <c r="C41">
        <v>872</v>
      </c>
      <c r="D41">
        <v>876</v>
      </c>
    </row>
    <row r="42" spans="1:4" x14ac:dyDescent="0.25">
      <c r="A42">
        <v>2050</v>
      </c>
      <c r="B42">
        <v>873</v>
      </c>
      <c r="C42">
        <v>877</v>
      </c>
      <c r="D42">
        <v>879</v>
      </c>
    </row>
    <row r="43" spans="1:4" x14ac:dyDescent="0.25">
      <c r="B43">
        <v>873</v>
      </c>
      <c r="C43">
        <v>879</v>
      </c>
      <c r="D43">
        <v>880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2AD7-BDA6-4E47-8803-33CB0B809BBD}">
  <dimension ref="A1:D43"/>
  <sheetViews>
    <sheetView workbookViewId="0">
      <selection activeCell="B1" sqref="B1:D1048576"/>
    </sheetView>
  </sheetViews>
  <sheetFormatPr defaultRowHeight="15" x14ac:dyDescent="0.25"/>
  <sheetData>
    <row r="1" spans="1:4" x14ac:dyDescent="0.25">
      <c r="A1" t="s">
        <v>0</v>
      </c>
      <c r="B1" t="s">
        <v>31</v>
      </c>
      <c r="C1" t="s">
        <v>32</v>
      </c>
      <c r="D1" t="s">
        <v>33</v>
      </c>
    </row>
    <row r="2" spans="1:4" x14ac:dyDescent="0.25">
      <c r="A2">
        <v>2010</v>
      </c>
      <c r="B2">
        <v>20</v>
      </c>
      <c r="C2">
        <v>20</v>
      </c>
      <c r="D2">
        <v>20</v>
      </c>
    </row>
    <row r="3" spans="1:4" x14ac:dyDescent="0.25">
      <c r="A3">
        <v>2011</v>
      </c>
      <c r="B3">
        <v>21</v>
      </c>
      <c r="C3">
        <v>21</v>
      </c>
      <c r="D3">
        <v>21</v>
      </c>
    </row>
    <row r="4" spans="1:4" x14ac:dyDescent="0.25">
      <c r="A4">
        <v>2012</v>
      </c>
      <c r="B4">
        <v>23</v>
      </c>
      <c r="C4">
        <v>23</v>
      </c>
      <c r="D4">
        <v>23</v>
      </c>
    </row>
    <row r="5" spans="1:4" x14ac:dyDescent="0.25">
      <c r="A5">
        <v>2013</v>
      </c>
      <c r="B5">
        <v>43</v>
      </c>
      <c r="C5">
        <v>43</v>
      </c>
      <c r="D5">
        <v>43</v>
      </c>
    </row>
    <row r="6" spans="1:4" x14ac:dyDescent="0.25">
      <c r="A6">
        <v>2014</v>
      </c>
      <c r="B6">
        <v>63</v>
      </c>
      <c r="C6">
        <v>63</v>
      </c>
      <c r="D6">
        <v>63</v>
      </c>
    </row>
    <row r="7" spans="1:4" x14ac:dyDescent="0.25">
      <c r="A7">
        <v>2015</v>
      </c>
      <c r="B7">
        <v>90</v>
      </c>
      <c r="C7">
        <v>90</v>
      </c>
      <c r="D7">
        <v>90</v>
      </c>
    </row>
    <row r="8" spans="1:4" x14ac:dyDescent="0.25">
      <c r="A8">
        <v>2016</v>
      </c>
      <c r="B8">
        <v>144</v>
      </c>
      <c r="C8">
        <v>144</v>
      </c>
      <c r="D8">
        <v>144</v>
      </c>
    </row>
    <row r="9" spans="1:4" x14ac:dyDescent="0.25">
      <c r="A9">
        <v>2017</v>
      </c>
      <c r="B9">
        <v>215</v>
      </c>
      <c r="C9">
        <v>215</v>
      </c>
      <c r="D9">
        <v>215</v>
      </c>
    </row>
    <row r="10" spans="1:4" x14ac:dyDescent="0.25">
      <c r="A10">
        <v>2018</v>
      </c>
      <c r="B10">
        <v>326</v>
      </c>
      <c r="C10">
        <v>326</v>
      </c>
      <c r="D10">
        <v>326</v>
      </c>
    </row>
    <row r="11" spans="1:4" x14ac:dyDescent="0.25">
      <c r="A11">
        <v>2019</v>
      </c>
      <c r="B11">
        <v>514</v>
      </c>
      <c r="C11">
        <v>514</v>
      </c>
      <c r="D11">
        <v>514</v>
      </c>
    </row>
    <row r="12" spans="1:4" x14ac:dyDescent="0.25">
      <c r="A12">
        <v>2020</v>
      </c>
      <c r="B12">
        <v>713</v>
      </c>
      <c r="C12">
        <v>713</v>
      </c>
      <c r="D12">
        <v>713</v>
      </c>
    </row>
    <row r="13" spans="1:4" x14ac:dyDescent="0.25">
      <c r="A13">
        <v>2021</v>
      </c>
      <c r="B13">
        <v>882</v>
      </c>
      <c r="C13">
        <v>882</v>
      </c>
      <c r="D13">
        <v>882</v>
      </c>
    </row>
    <row r="14" spans="1:4" x14ac:dyDescent="0.25">
      <c r="A14">
        <v>2022</v>
      </c>
      <c r="B14">
        <v>1005</v>
      </c>
      <c r="C14">
        <v>1005</v>
      </c>
      <c r="D14">
        <v>1005</v>
      </c>
    </row>
    <row r="15" spans="1:4" x14ac:dyDescent="0.25">
      <c r="A15">
        <v>2023</v>
      </c>
      <c r="B15">
        <v>1182</v>
      </c>
      <c r="C15">
        <v>1182</v>
      </c>
      <c r="D15">
        <v>1182</v>
      </c>
    </row>
    <row r="16" spans="1:4" x14ac:dyDescent="0.25">
      <c r="A16">
        <v>2024</v>
      </c>
      <c r="B16">
        <v>1327</v>
      </c>
      <c r="C16">
        <v>1327</v>
      </c>
      <c r="D16">
        <v>1327</v>
      </c>
    </row>
    <row r="17" spans="1:4" x14ac:dyDescent="0.25">
      <c r="A17">
        <v>2025</v>
      </c>
      <c r="B17">
        <v>1467</v>
      </c>
      <c r="C17">
        <v>1433</v>
      </c>
      <c r="D17">
        <v>1501</v>
      </c>
    </row>
    <row r="18" spans="1:4" x14ac:dyDescent="0.25">
      <c r="A18">
        <v>2026</v>
      </c>
      <c r="B18">
        <v>1640</v>
      </c>
      <c r="C18">
        <v>1588</v>
      </c>
      <c r="D18">
        <v>1696</v>
      </c>
    </row>
    <row r="19" spans="1:4" x14ac:dyDescent="0.25">
      <c r="A19">
        <v>2027</v>
      </c>
      <c r="B19">
        <v>1854</v>
      </c>
      <c r="C19">
        <v>1770</v>
      </c>
      <c r="D19">
        <v>1911</v>
      </c>
    </row>
    <row r="20" spans="1:4" x14ac:dyDescent="0.25">
      <c r="A20">
        <v>2028</v>
      </c>
      <c r="B20">
        <v>2062</v>
      </c>
      <c r="C20">
        <v>1976</v>
      </c>
      <c r="D20">
        <v>2135</v>
      </c>
    </row>
    <row r="21" spans="1:4" x14ac:dyDescent="0.25">
      <c r="A21">
        <v>2029</v>
      </c>
      <c r="B21">
        <v>2265</v>
      </c>
      <c r="C21">
        <v>2181</v>
      </c>
      <c r="D21">
        <v>2341</v>
      </c>
    </row>
    <row r="22" spans="1:4" x14ac:dyDescent="0.25">
      <c r="A22">
        <v>2030</v>
      </c>
      <c r="B22">
        <v>2476</v>
      </c>
      <c r="C22">
        <v>2388</v>
      </c>
      <c r="D22">
        <v>2559</v>
      </c>
    </row>
    <row r="23" spans="1:4" x14ac:dyDescent="0.25">
      <c r="A23">
        <v>2031</v>
      </c>
      <c r="B23">
        <v>2690</v>
      </c>
      <c r="C23">
        <v>2594</v>
      </c>
      <c r="D23">
        <v>2771</v>
      </c>
    </row>
    <row r="24" spans="1:4" x14ac:dyDescent="0.25">
      <c r="A24">
        <v>2032</v>
      </c>
      <c r="B24">
        <v>2896</v>
      </c>
      <c r="C24">
        <v>2794</v>
      </c>
      <c r="D24">
        <v>2986</v>
      </c>
    </row>
    <row r="25" spans="1:4" x14ac:dyDescent="0.25">
      <c r="A25">
        <v>2033</v>
      </c>
      <c r="B25">
        <v>3106</v>
      </c>
      <c r="C25">
        <v>3000</v>
      </c>
      <c r="D25">
        <v>3210</v>
      </c>
    </row>
    <row r="26" spans="1:4" x14ac:dyDescent="0.25">
      <c r="A26">
        <v>2034</v>
      </c>
      <c r="B26">
        <v>3312</v>
      </c>
      <c r="C26">
        <v>3214</v>
      </c>
      <c r="D26">
        <v>3431</v>
      </c>
    </row>
    <row r="27" spans="1:4" x14ac:dyDescent="0.25">
      <c r="A27">
        <v>2035</v>
      </c>
      <c r="B27">
        <v>3524</v>
      </c>
      <c r="C27">
        <v>3427</v>
      </c>
      <c r="D27">
        <v>3646</v>
      </c>
    </row>
    <row r="28" spans="1:4" x14ac:dyDescent="0.25">
      <c r="A28">
        <v>2036</v>
      </c>
      <c r="B28">
        <v>3745</v>
      </c>
      <c r="C28">
        <v>3657</v>
      </c>
      <c r="D28">
        <v>3858</v>
      </c>
    </row>
    <row r="29" spans="1:4" x14ac:dyDescent="0.25">
      <c r="A29">
        <v>2037</v>
      </c>
      <c r="B29">
        <v>3948</v>
      </c>
      <c r="C29">
        <v>3864</v>
      </c>
      <c r="D29">
        <v>4061</v>
      </c>
    </row>
    <row r="30" spans="1:4" x14ac:dyDescent="0.25">
      <c r="A30">
        <v>2038</v>
      </c>
      <c r="B30">
        <v>4156</v>
      </c>
      <c r="C30">
        <v>4088</v>
      </c>
      <c r="D30">
        <v>4259</v>
      </c>
    </row>
    <row r="31" spans="1:4" x14ac:dyDescent="0.25">
      <c r="A31">
        <v>2039</v>
      </c>
      <c r="B31">
        <v>4357</v>
      </c>
      <c r="C31">
        <v>4304</v>
      </c>
      <c r="D31">
        <v>4468</v>
      </c>
    </row>
    <row r="32" spans="1:4" x14ac:dyDescent="0.25">
      <c r="A32">
        <v>2040</v>
      </c>
      <c r="B32">
        <v>4575</v>
      </c>
      <c r="C32">
        <v>4529</v>
      </c>
      <c r="D32">
        <v>4678</v>
      </c>
    </row>
    <row r="33" spans="1:4" x14ac:dyDescent="0.25">
      <c r="A33">
        <v>2041</v>
      </c>
      <c r="B33">
        <v>4817</v>
      </c>
      <c r="C33">
        <v>4766</v>
      </c>
      <c r="D33">
        <v>4901</v>
      </c>
    </row>
    <row r="34" spans="1:4" x14ac:dyDescent="0.25">
      <c r="A34">
        <v>2042</v>
      </c>
      <c r="B34">
        <v>5082</v>
      </c>
      <c r="C34">
        <v>5047</v>
      </c>
      <c r="D34">
        <v>5141</v>
      </c>
    </row>
    <row r="35" spans="1:4" x14ac:dyDescent="0.25">
      <c r="A35">
        <v>2043</v>
      </c>
      <c r="B35">
        <v>5361</v>
      </c>
      <c r="C35">
        <v>5343</v>
      </c>
      <c r="D35">
        <v>5400</v>
      </c>
    </row>
    <row r="36" spans="1:4" x14ac:dyDescent="0.25">
      <c r="A36">
        <v>2044</v>
      </c>
      <c r="B36">
        <v>5677</v>
      </c>
      <c r="C36">
        <v>5678</v>
      </c>
      <c r="D36">
        <v>5677</v>
      </c>
    </row>
    <row r="37" spans="1:4" x14ac:dyDescent="0.25">
      <c r="A37">
        <v>2045</v>
      </c>
      <c r="B37">
        <v>6007</v>
      </c>
      <c r="C37">
        <v>6026</v>
      </c>
      <c r="D37">
        <v>5981</v>
      </c>
    </row>
    <row r="38" spans="1:4" x14ac:dyDescent="0.25">
      <c r="A38">
        <v>2046</v>
      </c>
      <c r="B38">
        <v>6364</v>
      </c>
      <c r="C38">
        <v>6392</v>
      </c>
      <c r="D38">
        <v>6291</v>
      </c>
    </row>
    <row r="39" spans="1:4" x14ac:dyDescent="0.25">
      <c r="A39">
        <v>2047</v>
      </c>
      <c r="B39">
        <v>6732</v>
      </c>
      <c r="C39">
        <v>6757</v>
      </c>
      <c r="D39">
        <v>6617</v>
      </c>
    </row>
    <row r="40" spans="1:4" x14ac:dyDescent="0.25">
      <c r="A40">
        <v>2048</v>
      </c>
      <c r="B40">
        <v>7107</v>
      </c>
      <c r="C40">
        <v>7143</v>
      </c>
      <c r="D40">
        <v>6961</v>
      </c>
    </row>
    <row r="41" spans="1:4" x14ac:dyDescent="0.25">
      <c r="A41">
        <v>2049</v>
      </c>
      <c r="B41">
        <v>7497</v>
      </c>
      <c r="C41">
        <v>7519</v>
      </c>
      <c r="D41">
        <v>7302</v>
      </c>
    </row>
    <row r="42" spans="1:4" x14ac:dyDescent="0.25">
      <c r="A42">
        <v>2050</v>
      </c>
      <c r="B42">
        <v>7886</v>
      </c>
      <c r="C42">
        <v>7908</v>
      </c>
      <c r="D42">
        <v>7652</v>
      </c>
    </row>
    <row r="43" spans="1:4" x14ac:dyDescent="0.25">
      <c r="B43">
        <v>8273</v>
      </c>
      <c r="C43">
        <v>8296</v>
      </c>
      <c r="D43">
        <v>7999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assumptions</vt:lpstr>
      <vt:lpstr>baseCase_ECs</vt:lpstr>
      <vt:lpstr>baseCase_projects</vt:lpstr>
      <vt:lpstr>highContagion_ECs</vt:lpstr>
      <vt:lpstr>highContagion_projects</vt:lpstr>
      <vt:lpstr>highProf_ECs</vt:lpstr>
      <vt:lpstr>highProf_projects</vt:lpstr>
      <vt:lpstr>combined_ECs</vt:lpstr>
      <vt:lpstr>combined_projects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 Naud</cp:lastModifiedBy>
  <dcterms:created xsi:type="dcterms:W3CDTF">2024-08-21T14:26:48Z</dcterms:created>
  <dcterms:modified xsi:type="dcterms:W3CDTF">2024-09-23T15:36:22Z</dcterms:modified>
</cp:coreProperties>
</file>