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filterPrivacy="1" defaultThemeVersion="124226"/>
  <xr:revisionPtr revIDLastSave="226" documentId="13_ncr:1_{4EBA882D-42F8-44A8-A683-6AAAB708C24A}" xr6:coauthVersionLast="47" xr6:coauthVersionMax="47" xr10:uidLastSave="{BFA9676F-A3B7-4A2B-8018-A39DC07B30CF}"/>
  <bookViews>
    <workbookView xWindow="-120" yWindow="-120" windowWidth="21840" windowHeight="13140" tabRatio="697" activeTab="1" xr2:uid="{00000000-000D-0000-FFFF-FFFF00000000}"/>
  </bookViews>
  <sheets>
    <sheet name="Hoja de Control" sheetId="2" r:id="rId1"/>
    <sheet name="Cronograma de Actividades" sheetId="9" r:id="rId2"/>
    <sheet name="Inventario" sheetId="4" r:id="rId3"/>
    <sheet name="Recursos" sheetId="5" r:id="rId4"/>
    <sheet name="Presupuesto" sheetId="6" r:id="rId5"/>
    <sheet name="Costos" sheetId="8" r:id="rId6"/>
  </sheets>
  <definedNames>
    <definedName name="_xlnm._FilterDatabase" localSheetId="1" hidden="1">'Cronograma de Actividades'!$A$11:$M$62</definedName>
    <definedName name="_xlnm.Print_Area" localSheetId="1">'Cronograma de Actividades'!$A$1:$BR$106</definedName>
    <definedName name="_xlnm.Print_Area" localSheetId="0">'Hoja de Control'!$B$2:$F$39</definedName>
    <definedName name="prevWBS" localSheetId="1">'Cronograma de Actividades'!$A1048576</definedName>
    <definedName name="_xlnm.Print_Titles" localSheetId="1">'Cronograma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8"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3" i="9" l="1"/>
  <c r="M36" i="9"/>
  <c r="CT11" i="9"/>
  <c r="CS11" i="9"/>
  <c r="CR11" i="9"/>
  <c r="CQ11" i="9"/>
  <c r="CP11" i="9"/>
  <c r="CO11" i="9"/>
  <c r="CN11" i="9"/>
  <c r="CM11" i="9"/>
  <c r="CL11" i="9"/>
  <c r="CK11" i="9"/>
  <c r="CJ11" i="9"/>
  <c r="CI11" i="9"/>
  <c r="CH11" i="9"/>
  <c r="CG11" i="9"/>
  <c r="CF11" i="9"/>
  <c r="CE11" i="9"/>
  <c r="CD11" i="9"/>
  <c r="CC11" i="9"/>
  <c r="CB11" i="9"/>
  <c r="CA11" i="9"/>
  <c r="BZ11" i="9"/>
  <c r="BY11" i="9"/>
  <c r="BX11" i="9"/>
  <c r="BW11" i="9"/>
  <c r="BV11" i="9"/>
  <c r="BU11" i="9"/>
  <c r="BT11" i="9"/>
  <c r="BS11" i="9"/>
  <c r="M60" i="9"/>
  <c r="M45" i="9"/>
  <c r="M58" i="9"/>
  <c r="M50" i="9"/>
  <c r="M51" i="9"/>
  <c r="M44" i="9"/>
  <c r="M43" i="9"/>
  <c r="M40" i="9"/>
  <c r="M56" i="9" l="1"/>
  <c r="M42" i="9"/>
  <c r="M41" i="9"/>
  <c r="M48" i="9"/>
  <c r="M55" i="9"/>
  <c r="M61" i="9"/>
  <c r="M38" i="9"/>
  <c r="M59" i="9"/>
  <c r="A64" i="9" l="1"/>
  <c r="A65" i="9" s="1"/>
  <c r="M46" i="9"/>
  <c r="M37" i="9"/>
  <c r="M57" i="9"/>
  <c r="M54" i="9"/>
  <c r="M47" i="9"/>
  <c r="M53" i="9"/>
  <c r="M52" i="9"/>
  <c r="M49" i="9"/>
  <c r="M39" i="9"/>
  <c r="J23" i="9"/>
  <c r="J12" i="9"/>
  <c r="M12" i="9" s="1"/>
  <c r="A12" i="9"/>
  <c r="A13" i="9" s="1"/>
  <c r="A14" i="9" s="1"/>
  <c r="O10" i="9"/>
  <c r="O11" i="9" l="1"/>
  <c r="O8" i="9"/>
  <c r="A15" i="9"/>
  <c r="A66" i="9"/>
  <c r="A67" i="9" s="1"/>
  <c r="A68" i="9" s="1"/>
  <c r="A69" i="9" s="1"/>
  <c r="A70" i="9" s="1"/>
  <c r="O9" i="9"/>
  <c r="P10" i="9"/>
  <c r="P11" i="9" s="1"/>
  <c r="A16" i="9" l="1"/>
  <c r="A17" i="9" s="1"/>
  <c r="A18" i="9" s="1"/>
  <c r="A71" i="9"/>
  <c r="A72" i="9" s="1"/>
  <c r="A73" i="9" s="1"/>
  <c r="A74" i="9" s="1"/>
  <c r="A75" i="9" s="1"/>
  <c r="Q10" i="9"/>
  <c r="Q11" i="9" s="1"/>
  <c r="A76" i="9" l="1"/>
  <c r="A77" i="9" s="1"/>
  <c r="A78" i="9" s="1"/>
  <c r="A79" i="9" s="1"/>
  <c r="A80" i="9" s="1"/>
  <c r="A81" i="9" s="1"/>
  <c r="A82" i="9" s="1"/>
  <c r="A83" i="9" s="1"/>
  <c r="R10" i="9"/>
  <c r="R11" i="9" s="1"/>
  <c r="A84" i="9" l="1"/>
  <c r="A85" i="9" s="1"/>
  <c r="A86" i="9" s="1"/>
  <c r="A87" i="9" s="1"/>
  <c r="A88" i="9" s="1"/>
  <c r="A89" i="9" s="1"/>
  <c r="A90" i="9" s="1"/>
  <c r="A91" i="9" s="1"/>
  <c r="S10" i="9"/>
  <c r="S11" i="9" s="1"/>
  <c r="T10" i="9" l="1"/>
  <c r="T11" i="9" s="1"/>
  <c r="A92" i="9"/>
  <c r="A93" i="9" s="1"/>
  <c r="A94" i="9" s="1"/>
  <c r="A95" i="9" s="1"/>
  <c r="A96" i="9" s="1"/>
  <c r="U10" i="9"/>
  <c r="U11" i="9" s="1"/>
  <c r="A97" i="9" l="1"/>
  <c r="A98" i="9" s="1"/>
  <c r="A99" i="9" s="1"/>
  <c r="A100" i="9" s="1"/>
  <c r="A101" i="9" s="1"/>
  <c r="V10" i="9"/>
  <c r="A102" i="9" l="1"/>
  <c r="A103" i="9" s="1"/>
  <c r="A104" i="9" s="1"/>
  <c r="A105" i="9" s="1"/>
  <c r="A106" i="9" s="1"/>
  <c r="V11" i="9"/>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19" i="9" l="1"/>
  <c r="A20" i="9" l="1"/>
  <c r="A21" i="9" s="1"/>
  <c r="A22" i="9" s="1"/>
  <c r="A23" i="9" s="1"/>
  <c r="A24" i="9" s="1"/>
  <c r="A25" i="9" s="1"/>
  <c r="A26" i="9" s="1"/>
  <c r="A27" i="9" s="1"/>
  <c r="A28" i="9" s="1"/>
  <c r="A29" i="9" s="1"/>
  <c r="A30" i="9" s="1"/>
  <c r="A31" i="9" s="1"/>
  <c r="A32" i="9" s="1"/>
  <c r="A33" i="9" s="1"/>
  <c r="A34" i="9" s="1"/>
  <c r="A35" i="9" l="1"/>
  <c r="A36" i="9" s="1"/>
  <c r="A37" i="9" s="1"/>
  <c r="A38" i="9" s="1"/>
  <c r="A39" i="9" s="1"/>
  <c r="A40" i="9" s="1"/>
  <c r="A41" i="9" s="1"/>
  <c r="A42" i="9" s="1"/>
  <c r="A43" i="9" s="1"/>
  <c r="A44" i="9" s="1"/>
  <c r="A45" i="9" l="1"/>
  <c r="A46" i="9" s="1"/>
  <c r="A47" i="9" s="1"/>
  <c r="A48" i="9" s="1"/>
  <c r="A49" i="9" s="1"/>
  <c r="A50" i="9" s="1"/>
  <c r="A51" i="9" s="1"/>
  <c r="A52" i="9" s="1"/>
  <c r="A53" i="9" s="1"/>
  <c r="A54" i="9" s="1"/>
  <c r="A55" i="9" s="1"/>
  <c r="A56" i="9" s="1"/>
  <c r="A57" i="9" s="1"/>
  <c r="A58" i="9" s="1"/>
  <c r="A59" i="9" s="1"/>
  <c r="A60" i="9" s="1"/>
  <c r="A61"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H11" authorId="0" shapeId="0" xr:uid="{00000000-0006-0000-0100-000001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List>
</comments>
</file>

<file path=xl/sharedStrings.xml><?xml version="1.0" encoding="utf-8"?>
<sst xmlns="http://schemas.openxmlformats.org/spreadsheetml/2006/main" count="344" uniqueCount="213">
  <si>
    <t>Cronograma de Actividades</t>
  </si>
  <si>
    <t>HOJA DE CONTROL</t>
  </si>
  <si>
    <t>Organismo</t>
  </si>
  <si>
    <t>&lt;Nombre Consejería u Organismo Autónomo&gt;</t>
  </si>
  <si>
    <t>Proyecto</t>
  </si>
  <si>
    <t>Entregable</t>
  </si>
  <si>
    <t>Autor</t>
  </si>
  <si>
    <t>Fecha Versión</t>
  </si>
  <si>
    <t>DD/MM/AAAA</t>
  </si>
  <si>
    <t>Versión / Edición</t>
  </si>
  <si>
    <t>0100</t>
  </si>
  <si>
    <t>Fecha Aprobación</t>
  </si>
  <si>
    <t>Aprobado Por</t>
  </si>
  <si>
    <t>Nº Total de Páginas</t>
  </si>
  <si>
    <t>5</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</si>
  <si>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</si>
  <si>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</si>
  <si>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</si>
  <si>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</si>
  <si>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</si>
  <si>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</si>
  <si>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</si>
  <si>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</si>
  <si>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</si>
  <si>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</si>
  <si>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</si>
  <si>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Fecha Inicio Proyecto</t>
  </si>
  <si>
    <t>Semana</t>
  </si>
  <si>
    <t>Semana 9</t>
  </si>
  <si>
    <t>Semana 10</t>
  </si>
  <si>
    <t>Semana 11</t>
  </si>
  <si>
    <t>Semana 12</t>
  </si>
  <si>
    <t>Líder del Proyecto</t>
  </si>
  <si>
    <t>ITEM</t>
  </si>
  <si>
    <t>ACTIVIDAD</t>
  </si>
  <si>
    <t>TRIM</t>
  </si>
  <si>
    <t>COM</t>
  </si>
  <si>
    <t>RAP</t>
  </si>
  <si>
    <t>EVIDENCIA</t>
  </si>
  <si>
    <t>RESPONSABLE</t>
  </si>
  <si>
    <t>PREDECESSOR</t>
  </si>
  <si>
    <t>INICIO</t>
  </si>
  <si>
    <t>FIN</t>
  </si>
  <si>
    <t>DÍAS</t>
  </si>
  <si>
    <t>%</t>
  </si>
  <si>
    <t>LAB</t>
  </si>
  <si>
    <t>FASE: ANÁLISIS</t>
  </si>
  <si>
    <t>Reconocer los aspectos más relevantes de la Contextualización del Proyecto</t>
  </si>
  <si>
    <t>I</t>
  </si>
  <si>
    <t>Presentación Proyecto</t>
  </si>
  <si>
    <t>Luisanys Granadillo</t>
  </si>
  <si>
    <t>do. 26/02/23</t>
  </si>
  <si>
    <t>-</t>
  </si>
  <si>
    <t>Describir los aspectos más relevantes de la Contextualización del Proyecto</t>
  </si>
  <si>
    <t>Formulación del Proyecto</t>
  </si>
  <si>
    <t>do. 13/02/23</t>
  </si>
  <si>
    <t>Seleccionar las Técnicas y elaborar los Instrumentos de Recolección de la Información</t>
  </si>
  <si>
    <t>Informe de Análisis Recolección de Información</t>
  </si>
  <si>
    <t>do.13/02/23</t>
  </si>
  <si>
    <t>Reconocer el/los procesos de la Organización</t>
  </si>
  <si>
    <t>Diagrama de Flujo del Proceso (BPMN)</t>
  </si>
  <si>
    <t>do. 19/02/23</t>
  </si>
  <si>
    <t>Especificar los Requisitos Funcionales y No Funcionales del Sistema de Información</t>
  </si>
  <si>
    <t>IEEE-830 o Historias de Usuario (SCRUM)</t>
  </si>
  <si>
    <t>do.26/02/23</t>
  </si>
  <si>
    <t>sa.04/03/23</t>
  </si>
  <si>
    <t>Clasificar el software necesaio para que el S.I. funcione correctamente</t>
  </si>
  <si>
    <t>Inventario (Software)</t>
  </si>
  <si>
    <t>do.29/02/23</t>
  </si>
  <si>
    <t>Diseñar el Modelo Entidad Relacion del Sistema de Información (Diseño Conceptual)</t>
  </si>
  <si>
    <t>II</t>
  </si>
  <si>
    <t>Modelo Entidad Relación (Crow's Foot)</t>
  </si>
  <si>
    <t>Especificar el Diccionario de Datos Sistema de Información</t>
  </si>
  <si>
    <t>Diccionario de Datos</t>
  </si>
  <si>
    <t>Elaborar el Informe de Distribución (Hardware y Software)</t>
  </si>
  <si>
    <t>VII</t>
  </si>
  <si>
    <t>Informe de Distribución (Hardware y Software)</t>
  </si>
  <si>
    <t>Identificar las características de los procesos de desarrollo de software, frente al referente de calidad adoptado por la Organización</t>
  </si>
  <si>
    <t>Modelo de Calidad de Software</t>
  </si>
  <si>
    <t>FASE: PLANEACIÓN</t>
  </si>
  <si>
    <t>Estructurar la Organización de Entregas del Proyecto por Trimestre</t>
  </si>
  <si>
    <t>Sistema Control de Versiones</t>
  </si>
  <si>
    <t>do.04/02/23</t>
  </si>
  <si>
    <t>do. 12/03/23</t>
  </si>
  <si>
    <t>Diseñar el diagrama de Casos de Uso del Sistema de Información</t>
  </si>
  <si>
    <t>Diagrama de Casos de Uso</t>
  </si>
  <si>
    <t>Especificar los Casos de Uso Extendido del Sistema de Información</t>
  </si>
  <si>
    <t>Casos de Uso Extendido</t>
  </si>
  <si>
    <t>Diseñar los Algoritmos que cumplan con las Necesidades del Cliente</t>
  </si>
  <si>
    <t>Diagr Flujo y Pseudocódigo Funcionalidad S.I.</t>
  </si>
  <si>
    <t>Planear las actividades de trabajo de acuerdo con las necesidades de la Organización</t>
  </si>
  <si>
    <t>Especificar recursos y presupuesto para el proyecto</t>
  </si>
  <si>
    <t>Informe Uso de Recursos y Presupuestos</t>
  </si>
  <si>
    <t>Diseñar el Diagrama de Clases del Sistema de Información</t>
  </si>
  <si>
    <t>III</t>
  </si>
  <si>
    <t>Diagrama de Clases</t>
  </si>
  <si>
    <t>Diseñar los WireFrames o Mockup del Sistema de Información</t>
  </si>
  <si>
    <t>WireFrames o Mockups</t>
  </si>
  <si>
    <t>Diseñar el Modelo Relacional del Sistema de Información (Diseño Lógico - Normalizado)</t>
  </si>
  <si>
    <t>Modelo Relacional (Normalizado)</t>
  </si>
  <si>
    <t xml:space="preserve">Diseñar el diagrama de distribución para implementar el  sistema de información </t>
  </si>
  <si>
    <t>Diagrama de Distribución</t>
  </si>
  <si>
    <t>Clasificar el hardware y software necesaio para que el S.I. funcione correctamente</t>
  </si>
  <si>
    <t>IV</t>
  </si>
  <si>
    <t>Inventario (Hardware y Software)</t>
  </si>
  <si>
    <t>Especificar los costos del Proyecto</t>
  </si>
  <si>
    <t>Informe de Costos</t>
  </si>
  <si>
    <t>Realizar cuadro comparativo para evaluar los proveedores en la adquisicion de tegnologia para la implementación del sistema de información</t>
  </si>
  <si>
    <t>Cuadro Comparativo Proveedores</t>
  </si>
  <si>
    <t>Elaborar informe del Modelo de Calidad de Software seleccionado aplicado al Sistema de Información</t>
  </si>
  <si>
    <t>VIII</t>
  </si>
  <si>
    <t>Informe sobre el Modelo de Calidad de Software</t>
  </si>
  <si>
    <t>Determinar el avance en las actividades contrastando lo planeado con lo ejecutado</t>
  </si>
  <si>
    <t>FASE: EJECUCIÓN</t>
  </si>
  <si>
    <t>Planeación de la Construcción del Sistema de Información</t>
  </si>
  <si>
    <t>Análisis de Sistema y/o DEA</t>
  </si>
  <si>
    <t>Construir la Base de Datos del Sistema de Información (Diseño Físico - SQL - DDL)</t>
  </si>
  <si>
    <t>Estructura de la Base de Datos</t>
  </si>
  <si>
    <t>Construir la Consultas a la Base de Datos del Sistema de Información (Diseño Físico - SQL - DML)</t>
  </si>
  <si>
    <t>Consultas a la Base de Datos</t>
  </si>
  <si>
    <t>Desarrollar las Intefaces del Sistema de información</t>
  </si>
  <si>
    <t>V</t>
  </si>
  <si>
    <t>Prototipo No Funcional</t>
  </si>
  <si>
    <t>Codificar el S.I. a partir de la Planeación y el Lenguaje de Programación Seleccionado</t>
  </si>
  <si>
    <t>Estructura S.I. MVC-POO-SQL</t>
  </si>
  <si>
    <t>Desplegar el Sistema de Información en Servidores Locales</t>
  </si>
  <si>
    <t>Despliegue Local del Sistema de Información</t>
  </si>
  <si>
    <t xml:space="preserve">Elaborar y validar los manuales de Usuario y de Operación del Sistema de Información </t>
  </si>
  <si>
    <t>Manual de Usuario y Operación</t>
  </si>
  <si>
    <t>FASE: EVALUACIÓN</t>
  </si>
  <si>
    <t>Elaborar el Manual Técnico del Sistema de Información</t>
  </si>
  <si>
    <t>Manual Técnico</t>
  </si>
  <si>
    <t>Elaborar el documento de pruebas de software donde se evidencia las tecnicas usadas, los planes y los procedimientos establecidos por la empresa.</t>
  </si>
  <si>
    <t>Planeación Pruebas de Software</t>
  </si>
  <si>
    <t>Diseñar el Diagrama de Despliegue del S.I. a partir del Diagrama de Distribución</t>
  </si>
  <si>
    <t>VI</t>
  </si>
  <si>
    <t>Diagrama de Despliegue</t>
  </si>
  <si>
    <t>Desplegar el Sistema de Información en Servidores Externos</t>
  </si>
  <si>
    <t>Despliegue Externo del Sistema de Información</t>
  </si>
  <si>
    <t>Elaborar el Plan de Instalación del Sistema de Información</t>
  </si>
  <si>
    <t>Plan de Instalación</t>
  </si>
  <si>
    <t>Elaborar el Plan de Respaldo del Sistema de Información</t>
  </si>
  <si>
    <t>Plan de Respaldo</t>
  </si>
  <si>
    <t>Elaborar el Plan de Migración de Datos del Sistema de Información</t>
  </si>
  <si>
    <t>Plan de Migración de Datos</t>
  </si>
  <si>
    <t xml:space="preserve">Elaborar los manuales de Usuario y de Operación del Sistema de Información </t>
  </si>
  <si>
    <t>Elaborar el Plan de Capacitación de Usuarios del Sistema de Información (Metodología, y Recursos)</t>
  </si>
  <si>
    <t>Plan de Capacitación</t>
  </si>
  <si>
    <t>Ejecutar las Pruebas de Software y Elaborar su Documentación</t>
  </si>
  <si>
    <t>Documentación Pruebas de Software</t>
  </si>
  <si>
    <t>Elaborar el Contrato de Software según especificaciones tecnicas y condiciones para licitaciones, venta de bienes, prestación de servicios y procesos de compra-venta</t>
  </si>
  <si>
    <t>Contrato de Desarrollo de Software</t>
  </si>
  <si>
    <t>Elaborar el Informe sobre el cumplimiento de los términos de referencia previstos en la negociación (Contrato de Software)</t>
  </si>
  <si>
    <t>Informe sobre Cumplimiento Contrato Software</t>
  </si>
  <si>
    <t>Evidenciar la Organización de Entregas del Proyecto por Trimestre</t>
  </si>
  <si>
    <t>Sistema Control de Versiones y Cambios</t>
  </si>
  <si>
    <t>Elaborar el informe final del proceso de gestión de calidad en el desarrollo de software, que consolide la información de las evidencias, hallazgos y novedades frente al seguimiento</t>
  </si>
  <si>
    <t>Informe Final sobre el proceso de desarrollo del Proyecto y el Sistema de Información</t>
  </si>
  <si>
    <t>35332 - ESPECIFICAR LOS REQUISITOS NECESARIOS PARA DESARROLLAR EL SISTEMA DE INFORMACION DE ACUERDO CON LAS NECESIDADES DEL CLIENTE.</t>
  </si>
  <si>
    <t>436535 - Elaborar mapas de procesos que permitan identificar las áreas involucradas en un sistema de información, utilizando herramientas informáticas y las tic’s, para generar informes según las necesidades dela empresa</t>
  </si>
  <si>
    <t>436536 - Plantear diferentes alternativas, de modelos tecnológicos de información empresarial, teniendo en cuenta la plataforma tecnológica de la empresa y las tendencias del mercado, para dar solución a las situaciones relacionadas con el manejo de la información de la organización.</t>
  </si>
  <si>
    <t>436537 - Aplicar las técnicas de recolección de datos, diseñando los instrumentos necesarios para el procesamiento de información, de acuerdo con la situación planteada por la empresa</t>
  </si>
  <si>
    <t>35322 - ANALIZAR LOS REQUISITOS DEL CLIENTE PARA CONSTRUIR EL SISTEMA DE INFORMACION.</t>
  </si>
  <si>
    <t>436540 - Construir el modelo conceptual del macrosistema frente a los requerimientos del cliente, mediante el uso e interpretación de la información levantada, representado en diagramas de clase, de interacción, colaboración y contratos de operación, de acuerdo con las diferentes secuencias, fases y procedimientos del sistema</t>
  </si>
  <si>
    <t>436541 - Valorar la incidencia de los datos en los procesos del macrosistema, tomando como referente el diccionario de datos y las miniespecificaciones, para la consolidación de los datos que intervienen, 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</si>
  <si>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</si>
  <si>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</si>
  <si>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</si>
  <si>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35333 - DISEÑAR EL SISTEMA DE ACUERDO CON LOS REQUISITOS DEL CLIENTE.</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</si>
  <si>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</si>
  <si>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</si>
  <si>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</si>
  <si>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</si>
  <si>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</si>
  <si>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</si>
  <si>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35320 - CONSTRUIR EL SISTEMA QUE CUMPLA CON LOS REQUISITOS DE LA SOLUCIÓN INFORMÁTICA.</t>
  </si>
  <si>
    <t>436472 - ejecutar y documentar las pruebas del software, aplicando técnicas deensayo-error, de acuerdo con el plan diseñado y los procedimientosestablecidos por la empresa</t>
  </si>
  <si>
    <t>436473 - realizar la codificación de los módulos del sistema y el programaprincipal, a partir de la utilización del lenguaje de programaciónseleccionado, de acuerdo con las especificaciones del diseño</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</si>
  <si>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</si>
  <si>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</si>
  <si>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</si>
  <si>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</si>
  <si>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</si>
  <si>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</si>
  <si>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</si>
  <si>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</si>
  <si>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</si>
  <si>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</si>
  <si>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</si>
  <si>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</si>
  <si>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</si>
  <si>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</si>
  <si>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</si>
  <si>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</si>
  <si>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</si>
  <si>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</si>
  <si>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</si>
  <si>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</si>
  <si>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</si>
  <si>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</si>
  <si>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</si>
  <si>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Inventario</t>
  </si>
  <si>
    <t>Recursos</t>
  </si>
  <si>
    <t>Presupuesto</t>
  </si>
  <si>
    <t>Costos</t>
  </si>
  <si>
    <t>&lt;sisweb Discovery Tools&gt;</t>
  </si>
  <si>
    <t>&lt;Sistema de información web Discovery Tools&gt;</t>
  </si>
  <si>
    <t>07/02/2023</t>
  </si>
  <si>
    <t>Grupo 3</t>
  </si>
  <si>
    <t>&lt;Grupo 3&gt;</t>
  </si>
  <si>
    <t>Granadillo Pereira Luisanys</t>
  </si>
  <si>
    <t>Villa Chacón Valentina</t>
  </si>
  <si>
    <t>Barragán Pantoja María Camila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</si>
</sst>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30">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b/>
      <sz val="9"/>
      <color indexed="81"/>
      <name val="Tahoma"/>
      <family val="2"/>
    </font>
    <font>
      <sz val="9"/>
      <color indexed="81"/>
      <name val="Tahoma"/>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b/>
      <sz val="10"/>
      <name val="Arial Narrow"/>
      <family val="2"/>
    </font>
    <font>
      <b/>
      <sz val="10"/>
      <color theme="0" tint="-0.14999847407452621"/>
      <name val="Arial Narrow"/>
      <family val="2"/>
    </font>
    <font>
      <sz val="10"/>
      <name val="Arial Narrow"/>
      <family val="2"/>
    </font>
    <font>
      <sz val="10"/>
      <color rgb="FF000000"/>
      <name val="Arial Narrow"/>
      <family val="2"/>
    </font>
  </fonts>
  <fills count="8">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rgb="FFFFFFFF"/>
        <bgColor indexed="64"/>
      </patternFill>
    </fill>
  </fills>
  <borders count="8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thin">
        <color indexed="22"/>
      </left>
      <right style="thin">
        <color indexed="22"/>
      </right>
      <top style="medium">
        <color indexed="22"/>
      </top>
      <bottom style="thin">
        <color indexed="22"/>
      </bottom>
      <diagonal/>
    </border>
    <border>
      <left style="medium">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thin">
        <color theme="0" tint="-0.34998626667073579"/>
      </right>
      <top style="medium">
        <color theme="0" tint="-0.34998626667073579"/>
      </top>
      <bottom style="medium">
        <color theme="0" tint="-0.34998626667073579"/>
      </bottom>
      <diagonal/>
    </border>
    <border>
      <left style="thin">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right style="medium">
        <color theme="0" tint="-0.34998626667073579"/>
      </right>
      <top style="thin">
        <color indexed="22"/>
      </top>
      <bottom style="thin">
        <color indexed="22"/>
      </bottom>
      <diagonal/>
    </border>
    <border>
      <left/>
      <right style="medium">
        <color theme="0" tint="-0.34998626667073579"/>
      </right>
      <top style="medium">
        <color indexed="22"/>
      </top>
      <bottom style="medium">
        <color indexed="22"/>
      </bottom>
      <diagonal/>
    </border>
    <border>
      <left style="thin">
        <color indexed="22"/>
      </left>
      <right style="thin">
        <color indexed="22"/>
      </right>
      <top style="medium">
        <color theme="0" tint="-0.34998626667073579"/>
      </top>
      <bottom style="thin">
        <color indexed="22"/>
      </bottom>
      <diagonal/>
    </border>
    <border>
      <left style="thin">
        <color indexed="22"/>
      </left>
      <right style="medium">
        <color theme="0" tint="-0.34998626667073579"/>
      </right>
      <top style="medium">
        <color theme="0" tint="-0.34998626667073579"/>
      </top>
      <bottom style="thin">
        <color indexed="22"/>
      </bottom>
      <diagonal/>
    </border>
    <border>
      <left style="thin">
        <color indexed="22"/>
      </left>
      <right style="medium">
        <color theme="0" tint="-0.34998626667073579"/>
      </right>
      <top style="thin">
        <color indexed="22"/>
      </top>
      <bottom style="thin">
        <color indexed="22"/>
      </bottom>
      <diagonal/>
    </border>
    <border>
      <left style="thin">
        <color indexed="22"/>
      </left>
      <right style="thin">
        <color indexed="22"/>
      </right>
      <top style="thin">
        <color indexed="22"/>
      </top>
      <bottom style="medium">
        <color indexed="22"/>
      </bottom>
      <diagonal/>
    </border>
    <border>
      <left style="thin">
        <color indexed="22"/>
      </left>
      <right style="medium">
        <color theme="0" tint="-0.34998626667073579"/>
      </right>
      <top style="thin">
        <color indexed="22"/>
      </top>
      <bottom style="medium">
        <color indexed="22"/>
      </bottom>
      <diagonal/>
    </border>
    <border>
      <left style="thin">
        <color indexed="22"/>
      </left>
      <right style="medium">
        <color theme="0" tint="-0.34998626667073579"/>
      </right>
      <top style="medium">
        <color indexed="22"/>
      </top>
      <bottom style="thin">
        <color indexed="22"/>
      </bottom>
      <diagonal/>
    </border>
    <border>
      <left style="thin">
        <color indexed="22"/>
      </left>
      <right style="medium">
        <color theme="0" tint="-0.34998626667073579"/>
      </right>
      <top/>
      <bottom style="thin">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medium">
        <color theme="0" tint="-0.34998626667073579"/>
      </top>
      <bottom style="thin">
        <color indexed="22"/>
      </bottom>
      <diagonal/>
    </border>
    <border>
      <left/>
      <right style="thin">
        <color indexed="22"/>
      </right>
      <top/>
      <bottom style="thin">
        <color indexed="22"/>
      </bottom>
      <diagonal/>
    </border>
    <border>
      <left/>
      <right style="thin">
        <color indexed="22"/>
      </right>
      <top style="thin">
        <color indexed="22"/>
      </top>
      <bottom style="thin">
        <color indexed="22"/>
      </bottom>
      <diagonal/>
    </border>
    <border>
      <left/>
      <right style="thin">
        <color indexed="22"/>
      </right>
      <top style="medium">
        <color indexed="22"/>
      </top>
      <bottom style="thin">
        <color indexed="22"/>
      </bottom>
      <diagonal/>
    </border>
    <border>
      <left/>
      <right style="thin">
        <color indexed="22"/>
      </right>
      <top style="thin">
        <color indexed="22"/>
      </top>
      <bottom style="medium">
        <color indexed="22"/>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189">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8" fillId="0" borderId="39"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9" fillId="0" borderId="0" xfId="3" applyFont="1"/>
    <xf numFmtId="0" fontId="19" fillId="0" borderId="0" xfId="3" applyFont="1" applyProtection="1">
      <protection locked="0"/>
    </xf>
    <xf numFmtId="0" fontId="21" fillId="3" borderId="0" xfId="4" applyNumberFormat="1" applyFont="1" applyFill="1" applyAlignment="1" applyProtection="1">
      <alignment horizontal="right"/>
      <protection locked="0"/>
    </xf>
    <xf numFmtId="0" fontId="19" fillId="3" borderId="0" xfId="3" applyFont="1" applyFill="1"/>
    <xf numFmtId="0" fontId="21" fillId="0" borderId="0" xfId="4" applyFont="1" applyAlignment="1" applyProtection="1">
      <alignment horizontal="left"/>
    </xf>
    <xf numFmtId="0" fontId="19" fillId="0" borderId="41" xfId="3" applyFont="1" applyBorder="1" applyAlignment="1" applyProtection="1">
      <alignment horizontal="center" vertical="center"/>
      <protection locked="0"/>
    </xf>
    <xf numFmtId="166" fontId="19" fillId="0" borderId="42" xfId="3" applyNumberFormat="1" applyFont="1" applyBorder="1" applyAlignment="1">
      <alignment horizontal="center" vertical="center" shrinkToFit="1"/>
    </xf>
    <xf numFmtId="166" fontId="19" fillId="0" borderId="43" xfId="3" applyNumberFormat="1" applyFont="1" applyBorder="1" applyAlignment="1">
      <alignment horizontal="center" vertical="center" shrinkToFit="1"/>
    </xf>
    <xf numFmtId="166" fontId="19" fillId="0" borderId="44" xfId="3" applyNumberFormat="1" applyFont="1" applyBorder="1" applyAlignment="1">
      <alignment horizontal="center" vertical="center" shrinkToFit="1"/>
    </xf>
    <xf numFmtId="0" fontId="20" fillId="0" borderId="46" xfId="3" applyFont="1" applyBorder="1" applyAlignment="1">
      <alignment horizontal="center" vertical="center" wrapText="1"/>
    </xf>
    <xf numFmtId="0" fontId="20" fillId="0" borderId="46" xfId="3" applyFont="1" applyBorder="1" applyAlignment="1">
      <alignment horizontal="center" vertical="center"/>
    </xf>
    <xf numFmtId="0" fontId="19" fillId="0" borderId="47" xfId="3" applyFont="1" applyBorder="1" applyAlignment="1">
      <alignment horizontal="center" vertical="center" shrinkToFit="1"/>
    </xf>
    <xf numFmtId="0" fontId="19" fillId="0" borderId="48" xfId="3" applyFont="1" applyBorder="1" applyAlignment="1">
      <alignment horizontal="center" vertical="center" shrinkToFit="1"/>
    </xf>
    <xf numFmtId="0" fontId="19" fillId="0" borderId="49" xfId="3" applyFont="1" applyBorder="1" applyAlignment="1">
      <alignment horizontal="center" vertical="center" shrinkToFit="1"/>
    </xf>
    <xf numFmtId="0" fontId="19" fillId="0" borderId="0" xfId="3" applyFont="1" applyAlignment="1" applyProtection="1">
      <alignment horizontal="center"/>
      <protection locked="0"/>
    </xf>
    <xf numFmtId="0" fontId="19" fillId="0" borderId="0" xfId="3" applyFont="1" applyAlignment="1">
      <alignment horizontal="center"/>
    </xf>
    <xf numFmtId="0" fontId="22" fillId="0" borderId="0" xfId="3" applyFont="1" applyAlignment="1" applyProtection="1">
      <alignment horizontal="center"/>
      <protection locked="0"/>
    </xf>
    <xf numFmtId="0" fontId="19" fillId="0" borderId="0" xfId="3" applyFont="1" applyAlignment="1">
      <alignment horizontal="center" vertical="center"/>
    </xf>
    <xf numFmtId="168" fontId="19" fillId="0" borderId="41" xfId="3" applyNumberFormat="1" applyFont="1" applyBorder="1" applyAlignment="1" applyProtection="1">
      <alignment horizontal="center" vertical="center" shrinkToFit="1"/>
      <protection locked="0"/>
    </xf>
    <xf numFmtId="164" fontId="19" fillId="0" borderId="45" xfId="3" applyNumberFormat="1" applyFont="1" applyBorder="1" applyAlignment="1" applyProtection="1">
      <alignment horizontal="center" vertical="center" shrinkToFit="1"/>
      <protection locked="0"/>
    </xf>
    <xf numFmtId="0" fontId="19" fillId="0" borderId="0" xfId="3" applyFont="1" applyAlignment="1" applyProtection="1">
      <alignment horizontal="right" vertical="center"/>
      <protection locked="0"/>
    </xf>
    <xf numFmtId="0" fontId="19" fillId="0" borderId="0" xfId="3" applyFont="1" applyAlignment="1">
      <alignment horizontal="right"/>
    </xf>
    <xf numFmtId="0" fontId="19" fillId="0" borderId="0" xfId="3" applyFont="1" applyAlignment="1" applyProtection="1">
      <alignment horizontal="left" vertical="center"/>
      <protection locked="0"/>
    </xf>
    <xf numFmtId="0" fontId="19" fillId="0" borderId="0" xfId="3" applyFont="1" applyAlignment="1">
      <alignment wrapText="1"/>
    </xf>
    <xf numFmtId="0" fontId="20" fillId="4" borderId="61" xfId="3" applyFont="1" applyFill="1" applyBorder="1" applyAlignment="1">
      <alignment horizontal="right" vertical="center"/>
    </xf>
    <xf numFmtId="0" fontId="19" fillId="0" borderId="64" xfId="3" applyFont="1" applyBorder="1" applyAlignment="1">
      <alignment horizontal="right" vertical="center" wrapText="1"/>
    </xf>
    <xf numFmtId="0" fontId="19" fillId="0" borderId="67" xfId="3" applyFont="1" applyBorder="1" applyAlignment="1">
      <alignment horizontal="right" vertical="center" wrapText="1"/>
    </xf>
    <xf numFmtId="0" fontId="19" fillId="0" borderId="69" xfId="3" applyFont="1" applyBorder="1" applyAlignment="1">
      <alignment horizontal="right" vertical="center" wrapText="1"/>
    </xf>
    <xf numFmtId="0" fontId="20" fillId="0" borderId="0" xfId="3" applyFont="1" applyAlignment="1">
      <alignment horizontal="right" vertical="center"/>
    </xf>
    <xf numFmtId="0" fontId="19" fillId="0" borderId="0" xfId="3" applyFont="1" applyAlignment="1" applyProtection="1">
      <alignment horizontal="left"/>
      <protection locked="0"/>
    </xf>
    <xf numFmtId="0" fontId="19" fillId="0" borderId="0" xfId="3" applyFont="1" applyAlignment="1">
      <alignment horizontal="left"/>
    </xf>
    <xf numFmtId="0" fontId="20" fillId="0" borderId="0" xfId="3" applyFont="1" applyAlignment="1">
      <alignment horizontal="center" vertical="center"/>
    </xf>
    <xf numFmtId="0" fontId="4" fillId="0" borderId="0" xfId="0" applyFont="1" applyAlignment="1">
      <alignment horizontal="center"/>
    </xf>
    <xf numFmtId="0" fontId="25" fillId="0" borderId="0" xfId="0" applyFont="1"/>
    <xf numFmtId="0" fontId="26" fillId="4" borderId="57" xfId="3" applyFont="1" applyFill="1" applyBorder="1" applyAlignment="1">
      <alignment vertical="center"/>
    </xf>
    <xf numFmtId="0" fontId="27" fillId="4" borderId="57" xfId="3" applyFont="1" applyFill="1" applyBorder="1" applyAlignment="1">
      <alignment horizontal="center" vertical="center"/>
    </xf>
    <xf numFmtId="0" fontId="28" fillId="4" borderId="57" xfId="3" applyFont="1" applyFill="1" applyBorder="1" applyAlignment="1">
      <alignment horizontal="center" vertical="center"/>
    </xf>
    <xf numFmtId="167" fontId="28" fillId="4" borderId="57" xfId="3" applyNumberFormat="1" applyFont="1" applyFill="1" applyBorder="1" applyAlignment="1">
      <alignment horizontal="center" vertical="center"/>
    </xf>
    <xf numFmtId="1" fontId="28" fillId="4" borderId="57" xfId="5" applyNumberFormat="1" applyFont="1" applyFill="1" applyBorder="1" applyAlignment="1" applyProtection="1">
      <alignment horizontal="center" vertical="center"/>
    </xf>
    <xf numFmtId="9" fontId="28" fillId="4" borderId="57"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1" fontId="28" fillId="4" borderId="58"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8" fillId="4" borderId="57" xfId="3" applyFont="1" applyFill="1" applyBorder="1" applyAlignment="1">
      <alignment horizontal="left" vertical="center"/>
    </xf>
    <xf numFmtId="0" fontId="28" fillId="4" borderId="58" xfId="3" applyFont="1" applyFill="1" applyBorder="1" applyAlignment="1">
      <alignment horizontal="left" vertical="center"/>
    </xf>
    <xf numFmtId="0" fontId="28" fillId="4" borderId="50" xfId="3" applyFont="1" applyFill="1" applyBorder="1" applyAlignment="1">
      <alignment vertical="center"/>
    </xf>
    <xf numFmtId="0" fontId="28" fillId="0" borderId="55" xfId="3" applyFont="1" applyBorder="1" applyAlignment="1">
      <alignment horizontal="left" vertical="center" wrapText="1"/>
    </xf>
    <xf numFmtId="0" fontId="28" fillId="0" borderId="74" xfId="3" applyFont="1" applyBorder="1" applyAlignment="1">
      <alignment horizontal="left" vertical="center" wrapText="1"/>
    </xf>
    <xf numFmtId="0" fontId="28" fillId="0" borderId="75" xfId="3" applyFont="1" applyBorder="1" applyAlignment="1">
      <alignment horizontal="left" vertical="center" wrapText="1"/>
    </xf>
    <xf numFmtId="0" fontId="28" fillId="0" borderId="50" xfId="3" applyFont="1" applyBorder="1" applyAlignment="1">
      <alignment vertical="center" wrapText="1"/>
    </xf>
    <xf numFmtId="0" fontId="28" fillId="0" borderId="54" xfId="3" applyFont="1" applyBorder="1" applyAlignment="1">
      <alignment horizontal="left" vertical="center" wrapText="1"/>
    </xf>
    <xf numFmtId="0" fontId="28" fillId="0" borderId="80" xfId="3" applyFont="1" applyBorder="1" applyAlignment="1">
      <alignment horizontal="left" vertical="center" wrapText="1"/>
    </xf>
    <xf numFmtId="0" fontId="28" fillId="0" borderId="76" xfId="3" applyFont="1" applyBorder="1" applyAlignment="1">
      <alignment horizontal="left" vertical="center" wrapText="1"/>
    </xf>
    <xf numFmtId="9" fontId="28" fillId="0" borderId="54" xfId="3" applyNumberFormat="1" applyFont="1" applyBorder="1" applyAlignment="1">
      <alignment horizontal="left" vertical="center" wrapText="1"/>
    </xf>
    <xf numFmtId="0" fontId="28" fillId="4" borderId="59" xfId="3" applyFont="1" applyFill="1" applyBorder="1" applyAlignment="1">
      <alignment horizontal="left" vertical="center"/>
    </xf>
    <xf numFmtId="0" fontId="28" fillId="4" borderId="73" xfId="3" applyFont="1" applyFill="1" applyBorder="1" applyAlignment="1">
      <alignment horizontal="left" vertical="center"/>
    </xf>
    <xf numFmtId="0" fontId="28" fillId="0" borderId="60" xfId="3" applyFont="1" applyBorder="1" applyAlignment="1">
      <alignment horizontal="left" vertical="center" wrapText="1"/>
    </xf>
    <xf numFmtId="0" fontId="28" fillId="0" borderId="79" xfId="3" applyFont="1" applyBorder="1" applyAlignment="1">
      <alignment horizontal="left" vertical="center" wrapText="1"/>
    </xf>
    <xf numFmtId="0" fontId="28" fillId="0" borderId="77" xfId="3" applyFont="1" applyBorder="1" applyAlignment="1">
      <alignment horizontal="left" vertical="center" wrapText="1"/>
    </xf>
    <xf numFmtId="0" fontId="28" fillId="0" borderId="78" xfId="3" applyFont="1" applyBorder="1" applyAlignment="1">
      <alignment horizontal="left" vertical="center" wrapText="1"/>
    </xf>
    <xf numFmtId="0" fontId="28" fillId="4" borderId="50" xfId="3" applyFont="1" applyFill="1" applyBorder="1" applyAlignment="1">
      <alignment horizontal="left" vertical="center"/>
    </xf>
    <xf numFmtId="0" fontId="28" fillId="4" borderId="72" xfId="3" applyFont="1" applyFill="1" applyBorder="1" applyAlignment="1">
      <alignment horizontal="left" vertical="center"/>
    </xf>
    <xf numFmtId="0" fontId="28" fillId="0" borderId="64" xfId="3" applyFont="1" applyBorder="1" applyAlignment="1">
      <alignment horizontal="right" vertical="center" wrapText="1"/>
    </xf>
    <xf numFmtId="0" fontId="28" fillId="0" borderId="65" xfId="3" applyFont="1" applyBorder="1" applyAlignment="1">
      <alignment vertical="center" wrapText="1"/>
    </xf>
    <xf numFmtId="0" fontId="28" fillId="0" borderId="65" xfId="3" applyFont="1" applyBorder="1" applyAlignment="1">
      <alignment horizontal="center" vertical="center" wrapText="1"/>
    </xf>
    <xf numFmtId="0" fontId="28" fillId="0" borderId="65" xfId="3" applyFont="1" applyBorder="1" applyAlignment="1">
      <alignment horizontal="left" vertical="center" wrapText="1"/>
    </xf>
    <xf numFmtId="0" fontId="29" fillId="0" borderId="65" xfId="3" applyFont="1" applyBorder="1" applyAlignment="1">
      <alignment horizontal="center" vertical="center" wrapText="1"/>
    </xf>
    <xf numFmtId="169" fontId="29" fillId="5" borderId="65" xfId="3" applyNumberFormat="1" applyFont="1" applyFill="1" applyBorder="1" applyAlignment="1">
      <alignment horizontal="center" vertical="center" wrapText="1"/>
    </xf>
    <xf numFmtId="169" fontId="29" fillId="0" borderId="65" xfId="3" applyNumberFormat="1" applyFont="1" applyBorder="1" applyAlignment="1">
      <alignment horizontal="center" vertical="center" wrapText="1"/>
    </xf>
    <xf numFmtId="1" fontId="29" fillId="6" borderId="65" xfId="3" applyNumberFormat="1" applyFont="1" applyFill="1" applyBorder="1" applyAlignment="1">
      <alignment horizontal="center" vertical="center" wrapText="1"/>
    </xf>
    <xf numFmtId="9" fontId="29" fillId="6" borderId="65" xfId="5" applyFont="1" applyFill="1" applyBorder="1" applyAlignment="1" applyProtection="1">
      <alignment horizontal="center" vertical="center" wrapText="1"/>
    </xf>
    <xf numFmtId="1" fontId="29" fillId="0" borderId="65" xfId="3" applyNumberFormat="1" applyFont="1" applyBorder="1" applyAlignment="1">
      <alignment horizontal="center" vertical="center" wrapText="1"/>
    </xf>
    <xf numFmtId="0" fontId="26" fillId="4" borderId="81" xfId="3" applyFont="1" applyFill="1" applyBorder="1" applyAlignment="1">
      <alignment horizontal="right" vertical="center"/>
    </xf>
    <xf numFmtId="0" fontId="28" fillId="0" borderId="82" xfId="3" applyFont="1" applyBorder="1" applyAlignment="1">
      <alignment horizontal="left" vertical="center" wrapText="1"/>
    </xf>
    <xf numFmtId="0" fontId="28" fillId="0" borderId="83" xfId="3" applyFont="1" applyBorder="1" applyAlignment="1">
      <alignment horizontal="left" vertical="center" wrapText="1"/>
    </xf>
    <xf numFmtId="0" fontId="28" fillId="0" borderId="84" xfId="3" applyFont="1" applyBorder="1" applyAlignment="1">
      <alignment horizontal="left" vertical="center" wrapText="1"/>
    </xf>
    <xf numFmtId="1" fontId="29" fillId="0" borderId="66" xfId="3" applyNumberFormat="1" applyFont="1" applyBorder="1" applyAlignment="1">
      <alignment horizontal="center" vertical="center" wrapText="1"/>
    </xf>
    <xf numFmtId="0" fontId="28" fillId="0" borderId="67" xfId="3" applyFont="1" applyBorder="1" applyAlignment="1">
      <alignment horizontal="right" vertical="center" wrapText="1"/>
    </xf>
    <xf numFmtId="0" fontId="28" fillId="0" borderId="30" xfId="3" applyFont="1" applyBorder="1" applyAlignment="1">
      <alignment vertical="center" wrapText="1"/>
    </xf>
    <xf numFmtId="0" fontId="28" fillId="0" borderId="30" xfId="3" applyFont="1" applyBorder="1" applyAlignment="1">
      <alignment horizontal="center" vertical="center" wrapText="1"/>
    </xf>
    <xf numFmtId="0" fontId="28" fillId="0" borderId="30" xfId="3" applyFont="1" applyBorder="1" applyAlignment="1">
      <alignment horizontal="left" vertical="center" wrapText="1"/>
    </xf>
    <xf numFmtId="0" fontId="29" fillId="0" borderId="30" xfId="3" applyFont="1" applyBorder="1" applyAlignment="1">
      <alignment horizontal="center" vertical="center" wrapText="1"/>
    </xf>
    <xf numFmtId="169" fontId="29" fillId="5" borderId="30" xfId="3" applyNumberFormat="1" applyFont="1" applyFill="1" applyBorder="1" applyAlignment="1">
      <alignment horizontal="center" vertical="center" wrapText="1"/>
    </xf>
    <xf numFmtId="169" fontId="29" fillId="0" borderId="30" xfId="3" applyNumberFormat="1" applyFont="1" applyBorder="1" applyAlignment="1">
      <alignment horizontal="center" vertical="center" wrapText="1"/>
    </xf>
    <xf numFmtId="1" fontId="29" fillId="6" borderId="30" xfId="3" applyNumberFormat="1" applyFont="1" applyFill="1" applyBorder="1" applyAlignment="1">
      <alignment horizontal="center" vertical="center" wrapText="1"/>
    </xf>
    <xf numFmtId="9" fontId="29" fillId="6" borderId="30" xfId="5" applyFont="1" applyFill="1" applyBorder="1" applyAlignment="1" applyProtection="1">
      <alignment horizontal="center" vertical="center" wrapText="1"/>
    </xf>
    <xf numFmtId="1" fontId="29" fillId="0" borderId="30" xfId="3" applyNumberFormat="1" applyFont="1" applyBorder="1" applyAlignment="1">
      <alignment horizontal="center" vertical="center" wrapText="1"/>
    </xf>
    <xf numFmtId="1" fontId="29" fillId="0" borderId="68" xfId="3" applyNumberFormat="1" applyFont="1" applyBorder="1" applyAlignment="1">
      <alignment horizontal="center" vertical="center" wrapText="1"/>
    </xf>
    <xf numFmtId="0" fontId="28" fillId="2" borderId="30" xfId="3" applyFont="1" applyFill="1" applyBorder="1" applyAlignment="1">
      <alignment horizontal="center" vertical="center" wrapText="1"/>
    </xf>
    <xf numFmtId="0" fontId="28" fillId="0" borderId="69" xfId="3" applyFont="1" applyBorder="1" applyAlignment="1">
      <alignment horizontal="right" vertical="center" wrapText="1"/>
    </xf>
    <xf numFmtId="0" fontId="28" fillId="0" borderId="70" xfId="3" applyFont="1" applyBorder="1" applyAlignment="1">
      <alignment vertical="center" wrapText="1"/>
    </xf>
    <xf numFmtId="0" fontId="28" fillId="0" borderId="70" xfId="3" applyFont="1" applyBorder="1" applyAlignment="1">
      <alignment horizontal="center" vertical="center" wrapText="1"/>
    </xf>
    <xf numFmtId="0" fontId="28" fillId="0" borderId="70" xfId="3" applyFont="1" applyBorder="1" applyAlignment="1">
      <alignment horizontal="left" vertical="center" wrapText="1"/>
    </xf>
    <xf numFmtId="0" fontId="29" fillId="0" borderId="70" xfId="3" applyFont="1" applyBorder="1" applyAlignment="1">
      <alignment horizontal="center" vertical="center" wrapText="1"/>
    </xf>
    <xf numFmtId="169" fontId="29" fillId="5" borderId="70" xfId="3" applyNumberFormat="1" applyFont="1" applyFill="1" applyBorder="1" applyAlignment="1">
      <alignment horizontal="center" vertical="center" wrapText="1"/>
    </xf>
    <xf numFmtId="169" fontId="29" fillId="0" borderId="70" xfId="3" applyNumberFormat="1" applyFont="1" applyBorder="1" applyAlignment="1">
      <alignment horizontal="center" vertical="center" wrapText="1"/>
    </xf>
    <xf numFmtId="1" fontId="29" fillId="6" borderId="70" xfId="3" applyNumberFormat="1" applyFont="1" applyFill="1" applyBorder="1" applyAlignment="1">
      <alignment horizontal="center" vertical="center" wrapText="1"/>
    </xf>
    <xf numFmtId="9" fontId="29" fillId="6" borderId="70" xfId="5" applyFont="1" applyFill="1" applyBorder="1" applyAlignment="1" applyProtection="1">
      <alignment horizontal="center" vertical="center" wrapText="1"/>
    </xf>
    <xf numFmtId="1" fontId="29" fillId="0" borderId="70" xfId="3" applyNumberFormat="1" applyFont="1" applyBorder="1" applyAlignment="1">
      <alignment horizontal="center" vertical="center" wrapText="1"/>
    </xf>
    <xf numFmtId="1" fontId="29" fillId="0" borderId="71" xfId="3" applyNumberFormat="1" applyFont="1" applyBorder="1" applyAlignment="1">
      <alignment horizontal="center" vertical="center" wrapText="1"/>
    </xf>
    <xf numFmtId="0" fontId="26" fillId="4" borderId="56" xfId="3" applyFont="1" applyFill="1" applyBorder="1" applyAlignment="1">
      <alignment vertical="center"/>
    </xf>
    <xf numFmtId="0" fontId="28" fillId="0" borderId="85" xfId="3" applyFont="1" applyBorder="1" applyAlignment="1">
      <alignment horizontal="left" vertical="center" wrapText="1"/>
    </xf>
    <xf numFmtId="0" fontId="28" fillId="0" borderId="86" xfId="3" applyFont="1" applyBorder="1" applyAlignment="1">
      <alignment horizontal="left" vertical="center" wrapText="1"/>
    </xf>
    <xf numFmtId="0" fontId="4" fillId="0" borderId="35" xfId="0" applyFont="1" applyBorder="1"/>
    <xf numFmtId="0" fontId="19" fillId="7" borderId="67" xfId="3" applyFont="1" applyFill="1" applyBorder="1" applyAlignment="1">
      <alignment horizontal="right" vertical="center" wrapText="1"/>
    </xf>
    <xf numFmtId="0" fontId="8" fillId="0" borderId="7" xfId="1" applyFont="1" applyBorder="1" applyAlignment="1">
      <alignment horizontal="left" vertical="center" wrapText="1"/>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xf numFmtId="0" fontId="5" fillId="0" borderId="21" xfId="1" applyFont="1" applyBorder="1"/>
    <xf numFmtId="0" fontId="5" fillId="0" borderId="22" xfId="1" applyFont="1" applyBorder="1"/>
    <xf numFmtId="0" fontId="5" fillId="0" borderId="23" xfId="1" applyFont="1" applyBorder="1"/>
    <xf numFmtId="0" fontId="5" fillId="0" borderId="24" xfId="1" applyFont="1" applyBorder="1"/>
    <xf numFmtId="0" fontId="5" fillId="0" borderId="25" xfId="1" applyFont="1" applyBorder="1"/>
    <xf numFmtId="0" fontId="5" fillId="0" borderId="30" xfId="1" applyFont="1" applyBorder="1"/>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xf numFmtId="0" fontId="5" fillId="0" borderId="18" xfId="1" applyFont="1" applyBorder="1"/>
    <xf numFmtId="0" fontId="5" fillId="0" borderId="19" xfId="1" applyFont="1" applyBorder="1"/>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20" fillId="4" borderId="62" xfId="3" applyFont="1" applyFill="1" applyBorder="1" applyAlignment="1">
      <alignment horizontal="left" vertical="center"/>
    </xf>
    <xf numFmtId="0" fontId="20" fillId="4" borderId="63" xfId="3" applyFont="1" applyFill="1" applyBorder="1" applyAlignment="1">
      <alignment horizontal="left" vertical="center"/>
    </xf>
    <xf numFmtId="0" fontId="19" fillId="0" borderId="65" xfId="3" applyFont="1" applyBorder="1" applyAlignment="1">
      <alignment horizontal="left" vertical="center"/>
    </xf>
    <xf numFmtId="0" fontId="19" fillId="0" borderId="66" xfId="3" applyFont="1" applyBorder="1" applyAlignment="1">
      <alignment horizontal="left" vertical="center"/>
    </xf>
    <xf numFmtId="0" fontId="19" fillId="0" borderId="30" xfId="3" applyFont="1" applyBorder="1" applyAlignment="1">
      <alignment horizontal="left" vertical="center"/>
    </xf>
    <xf numFmtId="0" fontId="19" fillId="0" borderId="68" xfId="3" applyFont="1" applyBorder="1" applyAlignment="1">
      <alignment horizontal="left" vertical="center"/>
    </xf>
    <xf numFmtId="0" fontId="19" fillId="0" borderId="70" xfId="3" applyFont="1" applyBorder="1" applyAlignment="1">
      <alignment horizontal="left" vertical="center"/>
    </xf>
    <xf numFmtId="0" fontId="19" fillId="0" borderId="71" xfId="3" applyFont="1" applyBorder="1" applyAlignment="1">
      <alignment horizontal="left" vertical="center"/>
    </xf>
    <xf numFmtId="0" fontId="3" fillId="0" borderId="0" xfId="0" applyFont="1" applyAlignment="1">
      <alignment horizontal="center"/>
    </xf>
    <xf numFmtId="0" fontId="24" fillId="0" borderId="0" xfId="0" applyFont="1" applyAlignment="1">
      <alignment horizontal="center"/>
    </xf>
    <xf numFmtId="0" fontId="4" fillId="0" borderId="51" xfId="0" applyFont="1" applyBorder="1" applyAlignment="1">
      <alignment horizontal="center"/>
    </xf>
    <xf numFmtId="165" fontId="19" fillId="0" borderId="42" xfId="3" applyNumberFormat="1" applyFont="1" applyBorder="1" applyAlignment="1">
      <alignment horizontal="center" vertical="center"/>
    </xf>
    <xf numFmtId="165" fontId="19" fillId="0" borderId="43" xfId="3" applyNumberFormat="1" applyFont="1" applyBorder="1" applyAlignment="1">
      <alignment horizontal="center" vertical="center"/>
    </xf>
    <xf numFmtId="165" fontId="19" fillId="0" borderId="44" xfId="3" applyNumberFormat="1" applyFont="1" applyBorder="1" applyAlignment="1">
      <alignment horizontal="center" vertical="center"/>
    </xf>
    <xf numFmtId="0" fontId="19" fillId="0" borderId="52" xfId="3" applyFont="1" applyBorder="1" applyAlignment="1">
      <alignment horizontal="center" vertical="center"/>
    </xf>
    <xf numFmtId="0" fontId="19" fillId="0" borderId="0" xfId="3" applyFont="1" applyAlignment="1">
      <alignment horizontal="center" vertical="center"/>
    </xf>
    <xf numFmtId="0" fontId="19" fillId="0" borderId="53" xfId="3" applyFont="1" applyBorder="1" applyAlignment="1">
      <alignment horizontal="center" vertical="center"/>
    </xf>
    <xf numFmtId="0" fontId="20" fillId="0" borderId="41" xfId="3" applyFont="1" applyBorder="1" applyAlignment="1">
      <alignment horizontal="left" vertical="center"/>
    </xf>
    <xf numFmtId="168" fontId="23" fillId="0" borderId="41" xfId="3" applyNumberFormat="1" applyFont="1" applyBorder="1" applyAlignment="1" applyProtection="1">
      <alignment horizontal="left" vertical="center" shrinkToFit="1"/>
      <protection locked="0"/>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53">
    <dxf>
      <font>
        <color theme="0"/>
      </font>
      <fill>
        <patternFill>
          <bgColor theme="5"/>
        </patternFill>
      </fill>
    </dxf>
    <dxf>
      <font>
        <color theme="0"/>
      </font>
      <fill>
        <patternFill>
          <bgColor theme="5"/>
        </patternFill>
      </fill>
    </dxf>
    <dxf>
      <font>
        <color theme="0"/>
      </font>
      <fill>
        <patternFill>
          <bgColor theme="5"/>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1</xdr:col>
      <xdr:colOff>4507718</xdr:colOff>
      <xdr:row>8</xdr:row>
      <xdr:rowOff>87086</xdr:rowOff>
    </xdr:from>
    <xdr:to>
      <xdr:col>5</xdr:col>
      <xdr:colOff>2249130</xdr:colOff>
      <xdr:row>11</xdr:row>
      <xdr:rowOff>259367</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133350</xdr:colOff>
          <xdr:row>6</xdr:row>
          <xdr:rowOff>57150</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1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66676</xdr:colOff>
      <xdr:row>1</xdr:row>
      <xdr:rowOff>1</xdr:rowOff>
    </xdr:from>
    <xdr:ext cx="432000" cy="432000"/>
    <xdr:pic>
      <xdr:nvPicPr>
        <xdr:cNvPr id="4" name="Imagen 2">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opLeftCell="A26" zoomScaleNormal="100" workbookViewId="0">
      <selection activeCell="C44" sqref="C44"/>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153"/>
      <c r="C2" s="153"/>
      <c r="D2" s="153"/>
      <c r="E2" s="153"/>
      <c r="F2" s="153"/>
    </row>
    <row r="3" spans="2:6" ht="30">
      <c r="B3" s="151" t="s">
        <v>205</v>
      </c>
      <c r="C3" s="151"/>
      <c r="D3" s="151"/>
      <c r="E3" s="151"/>
      <c r="F3" s="151"/>
    </row>
    <row r="4" spans="2:6" ht="30">
      <c r="B4" s="151" t="s">
        <v>0</v>
      </c>
      <c r="C4" s="151"/>
      <c r="D4" s="151"/>
      <c r="E4" s="151"/>
      <c r="F4" s="151"/>
    </row>
    <row r="5" spans="2:6" ht="17.25" thickBot="1">
      <c r="B5" s="152"/>
      <c r="C5" s="152"/>
      <c r="D5" s="152"/>
      <c r="E5" s="152"/>
      <c r="F5" s="152"/>
    </row>
    <row r="6" spans="2:6" ht="17.25" thickTop="1">
      <c r="F6" s="3"/>
    </row>
    <row r="8" spans="2:6" ht="30">
      <c r="B8" s="139" t="s">
        <v>1</v>
      </c>
      <c r="C8" s="139"/>
      <c r="D8" s="139"/>
      <c r="E8" s="139"/>
      <c r="F8" s="139"/>
    </row>
    <row r="10" spans="2:6" ht="17.25" thickBot="1"/>
    <row r="11" spans="2:6" ht="18.75" thickTop="1">
      <c r="B11" s="12" t="s">
        <v>2</v>
      </c>
      <c r="C11" s="160" t="s">
        <v>3</v>
      </c>
      <c r="D11" s="161"/>
      <c r="E11" s="161"/>
      <c r="F11" s="162"/>
    </row>
    <row r="12" spans="2:6" ht="18">
      <c r="B12" s="13" t="s">
        <v>4</v>
      </c>
      <c r="C12" s="137" t="s">
        <v>206</v>
      </c>
      <c r="D12" s="163"/>
      <c r="E12" s="163"/>
      <c r="F12" s="164"/>
    </row>
    <row r="13" spans="2:6" ht="18.75" thickBot="1">
      <c r="B13" s="13" t="s">
        <v>5</v>
      </c>
      <c r="C13" s="137" t="s">
        <v>0</v>
      </c>
      <c r="D13" s="163"/>
      <c r="E13" s="165"/>
      <c r="F13" s="164"/>
    </row>
    <row r="14" spans="2:6" ht="19.899999999999999" customHeight="1" thickTop="1">
      <c r="B14" s="13" t="s">
        <v>6</v>
      </c>
      <c r="C14" s="137" t="s">
        <v>209</v>
      </c>
      <c r="D14" s="138"/>
      <c r="E14" s="29" t="s">
        <v>7</v>
      </c>
      <c r="F14" s="27" t="s">
        <v>207</v>
      </c>
    </row>
    <row r="15" spans="2:6" ht="19.899999999999999" customHeight="1">
      <c r="B15" s="13" t="s">
        <v>9</v>
      </c>
      <c r="C15" s="166" t="s">
        <v>10</v>
      </c>
      <c r="D15" s="167"/>
      <c r="E15" s="30" t="s">
        <v>11</v>
      </c>
      <c r="F15" s="27" t="s">
        <v>8</v>
      </c>
    </row>
    <row r="16" spans="2:6" ht="19.899999999999999" customHeight="1" thickBot="1">
      <c r="B16" s="14" t="s">
        <v>12</v>
      </c>
      <c r="C16" s="168"/>
      <c r="D16" s="169"/>
      <c r="E16" s="31" t="s">
        <v>13</v>
      </c>
      <c r="F16" s="28" t="s">
        <v>14</v>
      </c>
    </row>
    <row r="17" spans="2:16" ht="17.25" thickTop="1">
      <c r="B17" s="4"/>
      <c r="C17" s="157"/>
      <c r="D17" s="157"/>
    </row>
    <row r="18" spans="2:16" ht="19.899999999999999" customHeight="1"/>
    <row r="19" spans="2:16" ht="19.899999999999999" customHeight="1">
      <c r="B19" s="5" t="s">
        <v>15</v>
      </c>
      <c r="P19" s="6" t="s">
        <v>16</v>
      </c>
    </row>
    <row r="20" spans="2:16" ht="19.899999999999999" customHeight="1" thickBot="1"/>
    <row r="21" spans="2:16" ht="30" customHeight="1" thickTop="1" thickBot="1">
      <c r="B21" s="15" t="s">
        <v>17</v>
      </c>
      <c r="C21" s="16" t="s">
        <v>18</v>
      </c>
      <c r="D21" s="158" t="s">
        <v>19</v>
      </c>
      <c r="E21" s="158"/>
      <c r="F21" s="17" t="s">
        <v>20</v>
      </c>
    </row>
    <row r="22" spans="2:16" ht="19.899999999999999" customHeight="1" thickTop="1">
      <c r="B22" s="18" t="s">
        <v>10</v>
      </c>
      <c r="C22" s="19" t="s">
        <v>21</v>
      </c>
      <c r="D22" s="159" t="s">
        <v>208</v>
      </c>
      <c r="E22" s="159"/>
      <c r="F22" s="20" t="s">
        <v>207</v>
      </c>
    </row>
    <row r="23" spans="2:16" ht="25.5" customHeight="1">
      <c r="B23" s="21"/>
      <c r="C23" s="22"/>
      <c r="D23" s="146"/>
      <c r="E23" s="146"/>
      <c r="F23" s="23"/>
    </row>
    <row r="24" spans="2:16" ht="25.5" customHeight="1">
      <c r="B24" s="21"/>
      <c r="C24" s="22"/>
      <c r="D24" s="146"/>
      <c r="E24" s="146"/>
      <c r="F24" s="23"/>
    </row>
    <row r="25" spans="2:16" ht="25.5" customHeight="1">
      <c r="B25" s="21"/>
      <c r="C25" s="22"/>
      <c r="D25" s="146"/>
      <c r="E25" s="146"/>
      <c r="F25" s="23"/>
    </row>
    <row r="26" spans="2:16" ht="25.5" customHeight="1">
      <c r="B26" s="21"/>
      <c r="C26" s="22"/>
      <c r="D26" s="146"/>
      <c r="E26" s="146"/>
      <c r="F26" s="23"/>
    </row>
    <row r="27" spans="2:16" ht="25.5" customHeight="1">
      <c r="B27" s="21"/>
      <c r="C27" s="22"/>
      <c r="D27" s="146"/>
      <c r="E27" s="146"/>
      <c r="F27" s="23"/>
    </row>
    <row r="28" spans="2:16" ht="25.5" customHeight="1">
      <c r="B28" s="21"/>
      <c r="C28" s="22"/>
      <c r="D28" s="146"/>
      <c r="E28" s="146"/>
      <c r="F28" s="23"/>
    </row>
    <row r="29" spans="2:16" ht="25.5" customHeight="1">
      <c r="B29" s="21"/>
      <c r="C29" s="22"/>
      <c r="D29" s="146"/>
      <c r="E29" s="146"/>
      <c r="F29" s="23"/>
    </row>
    <row r="30" spans="2:16" ht="25.5" customHeight="1" thickBot="1">
      <c r="B30" s="24"/>
      <c r="C30" s="25"/>
      <c r="D30" s="147"/>
      <c r="E30" s="147"/>
      <c r="F30" s="26"/>
    </row>
    <row r="31" spans="2:16" ht="19.899999999999999" customHeight="1" thickTop="1"/>
    <row r="32" spans="2:16" ht="19.899999999999999" customHeight="1">
      <c r="B32" s="5" t="s">
        <v>22</v>
      </c>
    </row>
    <row r="33" spans="1:13" ht="30" customHeight="1" thickBot="1"/>
    <row r="34" spans="1:13" ht="19.899999999999999" customHeight="1" thickTop="1" thickBot="1">
      <c r="B34" s="148" t="s">
        <v>23</v>
      </c>
      <c r="C34" s="149"/>
      <c r="D34" s="149"/>
      <c r="E34" s="149"/>
      <c r="F34" s="150"/>
    </row>
    <row r="35" spans="1:13" ht="25.5" customHeight="1" thickTop="1">
      <c r="B35" s="154" t="s">
        <v>210</v>
      </c>
      <c r="C35" s="155"/>
      <c r="D35" s="155"/>
      <c r="E35" s="155"/>
      <c r="F35" s="156"/>
    </row>
    <row r="36" spans="1:13" ht="25.5" customHeight="1">
      <c r="B36" s="140" t="s">
        <v>211</v>
      </c>
      <c r="C36" s="141"/>
      <c r="D36" s="141"/>
      <c r="E36" s="141"/>
      <c r="F36" s="142"/>
      <c r="J36" s="2" t="s">
        <v>24</v>
      </c>
    </row>
    <row r="37" spans="1:13" ht="25.5" customHeight="1">
      <c r="B37" s="140" t="s">
        <v>212</v>
      </c>
      <c r="C37" s="141"/>
      <c r="D37" s="141"/>
      <c r="E37" s="141"/>
      <c r="F37" s="142"/>
    </row>
    <row r="38" spans="1:13" ht="25.5" customHeight="1">
      <c r="B38" s="140"/>
      <c r="C38" s="141"/>
      <c r="D38" s="141"/>
      <c r="E38" s="141"/>
      <c r="F38" s="142"/>
    </row>
    <row r="39" spans="1:13" ht="25.5" customHeight="1" thickBot="1">
      <c r="B39" s="143"/>
      <c r="C39" s="144"/>
      <c r="D39" s="144"/>
      <c r="E39" s="144"/>
      <c r="F39" s="145"/>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 ref="B39:F39"/>
    <mergeCell ref="D26:E26"/>
    <mergeCell ref="D27:E27"/>
    <mergeCell ref="D28:E28"/>
    <mergeCell ref="D29:E29"/>
    <mergeCell ref="D30:E30"/>
    <mergeCell ref="B34:F34"/>
    <mergeCell ref="C14:D14"/>
    <mergeCell ref="B8:F8"/>
    <mergeCell ref="B36:F36"/>
    <mergeCell ref="B37:F37"/>
    <mergeCell ref="B38:F38"/>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T106"/>
  <sheetViews>
    <sheetView showGridLines="0" tabSelected="1" zoomScale="90" zoomScaleNormal="90" workbookViewId="0">
      <pane xSplit="14" ySplit="11" topLeftCell="CM23" activePane="bottomRight" state="frozen"/>
      <selection pane="topRight" activeCell="B28" sqref="B28"/>
      <selection pane="bottomLeft" activeCell="B28" sqref="B28"/>
      <selection pane="bottomRight" activeCell="L14" sqref="L14"/>
    </sheetView>
  </sheetViews>
  <sheetFormatPr baseColWidth="10" defaultColWidth="9.140625" defaultRowHeight="16.5"/>
  <cols>
    <col min="1" max="1" width="6.85546875" style="53" customWidth="1"/>
    <col min="2" max="2" width="68.28515625" style="32" customWidth="1"/>
    <col min="3" max="5" width="5.7109375" style="47" customWidth="1"/>
    <col min="6" max="6" width="37.28515625" style="62" bestFit="1" customWidth="1"/>
    <col min="7" max="7" width="23.140625" style="47" customWidth="1"/>
    <col min="8" max="8" width="6.85546875" style="32" hidden="1" customWidth="1"/>
    <col min="9" max="9" width="15.28515625" style="47" bestFit="1" customWidth="1"/>
    <col min="10" max="10" width="13.5703125" style="47" bestFit="1" customWidth="1"/>
    <col min="11" max="11" width="8" style="47" customWidth="1"/>
    <col min="12" max="12" width="6.7109375" style="32" customWidth="1"/>
    <col min="13" max="13" width="6.42578125" style="32" customWidth="1"/>
    <col min="14" max="14" width="1.85546875" style="32" hidden="1" customWidth="1"/>
    <col min="15" max="98" width="2.42578125" style="32" customWidth="1"/>
    <col min="99" max="16384" width="9.140625" style="32"/>
  </cols>
  <sheetData>
    <row r="1" spans="1:98" s="1" customFormat="1" ht="5.0999999999999996" customHeight="1">
      <c r="A1" s="178"/>
      <c r="B1" s="178"/>
      <c r="C1" s="178"/>
      <c r="D1" s="178"/>
      <c r="E1" s="178"/>
      <c r="F1" s="178"/>
      <c r="G1" s="178"/>
      <c r="H1" s="178"/>
      <c r="I1" s="178"/>
      <c r="J1" s="178"/>
      <c r="K1" s="178"/>
      <c r="L1" s="178"/>
      <c r="M1" s="178"/>
      <c r="N1" s="178"/>
      <c r="O1" s="178"/>
      <c r="P1" s="178"/>
      <c r="Q1" s="178"/>
      <c r="R1" s="178"/>
      <c r="S1" s="178"/>
      <c r="T1" s="178"/>
      <c r="U1" s="178"/>
      <c r="V1" s="178"/>
      <c r="W1" s="178"/>
      <c r="X1" s="178"/>
      <c r="Y1" s="178"/>
      <c r="Z1" s="178"/>
      <c r="AA1" s="178"/>
      <c r="AB1" s="178"/>
      <c r="AC1" s="178"/>
      <c r="AD1" s="178"/>
      <c r="AE1" s="178"/>
      <c r="AF1" s="178"/>
      <c r="AG1" s="178"/>
      <c r="AH1" s="178"/>
      <c r="AI1" s="178"/>
      <c r="AJ1" s="178"/>
      <c r="AK1" s="178"/>
      <c r="AL1" s="178"/>
      <c r="AM1" s="178"/>
      <c r="AN1" s="178"/>
      <c r="AO1" s="178"/>
      <c r="AP1" s="178"/>
      <c r="AQ1" s="178"/>
      <c r="AR1" s="178"/>
      <c r="AS1" s="178"/>
      <c r="AT1" s="178"/>
      <c r="AU1" s="178"/>
      <c r="AV1" s="178"/>
      <c r="AW1" s="178"/>
      <c r="AX1" s="178"/>
      <c r="AY1" s="178"/>
      <c r="AZ1" s="178"/>
      <c r="BA1" s="178"/>
      <c r="BB1" s="178"/>
      <c r="BC1" s="178"/>
      <c r="BD1" s="178"/>
      <c r="BE1" s="178"/>
      <c r="BF1" s="178"/>
      <c r="BG1" s="178"/>
      <c r="BH1" s="178"/>
      <c r="BI1" s="178"/>
      <c r="BJ1" s="178"/>
      <c r="BK1" s="178"/>
      <c r="BL1" s="178"/>
      <c r="BM1" s="178"/>
      <c r="BN1" s="178"/>
      <c r="BO1" s="178"/>
      <c r="BP1" s="178"/>
      <c r="BQ1" s="178"/>
      <c r="BR1" s="178"/>
    </row>
    <row r="2" spans="1:98" s="65" customFormat="1" ht="20.25">
      <c r="A2" s="179" t="s">
        <v>25</v>
      </c>
      <c r="B2" s="179"/>
      <c r="C2" s="179"/>
      <c r="D2" s="179"/>
      <c r="E2" s="179"/>
      <c r="F2" s="179"/>
      <c r="G2" s="179"/>
      <c r="H2" s="178"/>
      <c r="I2" s="179"/>
      <c r="J2" s="179"/>
      <c r="K2" s="179"/>
      <c r="L2" s="179"/>
      <c r="M2" s="179"/>
      <c r="N2" s="179"/>
      <c r="O2" s="179"/>
      <c r="P2" s="179"/>
      <c r="Q2" s="179"/>
      <c r="R2" s="179"/>
      <c r="S2" s="179"/>
      <c r="T2" s="179"/>
      <c r="U2" s="179"/>
      <c r="V2" s="179"/>
      <c r="W2" s="179"/>
      <c r="X2" s="179"/>
      <c r="Y2" s="179"/>
      <c r="Z2" s="179"/>
      <c r="AA2" s="179"/>
      <c r="AB2" s="179"/>
      <c r="AC2" s="179"/>
      <c r="AD2" s="179"/>
      <c r="AE2" s="179"/>
      <c r="AF2" s="179"/>
      <c r="AG2" s="179"/>
      <c r="AH2" s="179"/>
      <c r="AI2" s="179"/>
      <c r="AJ2" s="179"/>
      <c r="AK2" s="179"/>
      <c r="AL2" s="179"/>
      <c r="AM2" s="179"/>
      <c r="AN2" s="179"/>
      <c r="AO2" s="179"/>
      <c r="AP2" s="179"/>
      <c r="AQ2" s="179"/>
      <c r="AR2" s="179"/>
      <c r="AS2" s="179"/>
      <c r="AT2" s="179"/>
      <c r="AU2" s="179"/>
      <c r="AV2" s="179"/>
      <c r="AW2" s="179"/>
      <c r="AX2" s="179"/>
      <c r="AY2" s="179"/>
      <c r="AZ2" s="179"/>
      <c r="BA2" s="179"/>
      <c r="BB2" s="179"/>
      <c r="BC2" s="179"/>
      <c r="BD2" s="179"/>
      <c r="BE2" s="179"/>
      <c r="BF2" s="179"/>
      <c r="BG2" s="179"/>
      <c r="BH2" s="179"/>
      <c r="BI2" s="179"/>
      <c r="BJ2" s="179"/>
      <c r="BK2" s="179"/>
      <c r="BL2" s="179"/>
      <c r="BM2" s="179"/>
      <c r="BN2" s="179"/>
      <c r="BO2" s="179"/>
      <c r="BP2" s="179"/>
      <c r="BQ2" s="179"/>
      <c r="BR2" s="179"/>
    </row>
    <row r="3" spans="1:98" s="65" customFormat="1" ht="20.25">
      <c r="A3" s="179" t="s">
        <v>0</v>
      </c>
      <c r="B3" s="179"/>
      <c r="C3" s="179"/>
      <c r="D3" s="179"/>
      <c r="E3" s="179"/>
      <c r="F3" s="179"/>
      <c r="G3" s="179"/>
      <c r="H3" s="178"/>
      <c r="I3" s="179"/>
      <c r="J3" s="179"/>
      <c r="K3" s="179"/>
      <c r="L3" s="179"/>
      <c r="M3" s="179"/>
      <c r="N3" s="179"/>
      <c r="O3" s="179"/>
      <c r="P3" s="179"/>
      <c r="Q3" s="179"/>
      <c r="R3" s="179"/>
      <c r="S3" s="179"/>
      <c r="T3" s="179"/>
      <c r="U3" s="179"/>
      <c r="V3" s="179"/>
      <c r="W3" s="179"/>
      <c r="X3" s="179"/>
      <c r="Y3" s="179"/>
      <c r="Z3" s="179"/>
      <c r="AA3" s="179"/>
      <c r="AB3" s="179"/>
      <c r="AC3" s="179"/>
      <c r="AD3" s="179"/>
      <c r="AE3" s="179"/>
      <c r="AF3" s="179"/>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79"/>
      <c r="BF3" s="179"/>
      <c r="BG3" s="179"/>
      <c r="BH3" s="179"/>
      <c r="BI3" s="179"/>
      <c r="BJ3" s="179"/>
      <c r="BK3" s="179"/>
      <c r="BL3" s="179"/>
      <c r="BM3" s="179"/>
      <c r="BN3" s="179"/>
      <c r="BO3" s="179"/>
      <c r="BP3" s="179"/>
      <c r="BQ3" s="179"/>
      <c r="BR3" s="179"/>
    </row>
    <row r="4" spans="1:98" s="1" customFormat="1" ht="5.0999999999999996" customHeight="1">
      <c r="A4" s="180"/>
      <c r="B4" s="180"/>
      <c r="C4" s="180"/>
      <c r="D4" s="180"/>
      <c r="E4" s="180"/>
      <c r="F4" s="180"/>
      <c r="G4" s="180"/>
      <c r="H4" s="180"/>
      <c r="I4" s="180"/>
      <c r="J4" s="180"/>
      <c r="K4" s="180"/>
      <c r="L4" s="180"/>
      <c r="M4" s="180"/>
      <c r="N4" s="180"/>
      <c r="O4" s="180"/>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c r="BQ4" s="180"/>
      <c r="BR4" s="180"/>
    </row>
    <row r="5" spans="1:98" s="1" customFormat="1" ht="5.0999999999999996" customHeight="1">
      <c r="A5" s="64"/>
      <c r="B5" s="64"/>
      <c r="C5" s="64"/>
      <c r="D5" s="64"/>
      <c r="E5" s="64"/>
      <c r="F5" s="64"/>
      <c r="G5" s="64"/>
      <c r="H5" s="64"/>
      <c r="I5" s="64"/>
      <c r="J5" s="64"/>
      <c r="K5" s="64"/>
      <c r="L5" s="64"/>
      <c r="M5" s="64"/>
      <c r="N5" s="64"/>
      <c r="O5" s="64"/>
      <c r="P5" s="64"/>
      <c r="Q5" s="64"/>
      <c r="R5" s="64"/>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c r="BA5" s="64"/>
      <c r="BB5" s="64"/>
      <c r="BC5" s="64"/>
      <c r="BD5" s="64"/>
      <c r="BE5" s="64"/>
      <c r="BF5" s="64"/>
      <c r="BG5" s="64"/>
      <c r="BH5" s="64"/>
      <c r="BI5" s="64"/>
      <c r="BJ5" s="64"/>
      <c r="BK5" s="64"/>
      <c r="BL5" s="64"/>
      <c r="BM5" s="64"/>
      <c r="BN5" s="64"/>
      <c r="BO5" s="64"/>
      <c r="BP5" s="64"/>
      <c r="BQ5" s="64"/>
      <c r="BR5" s="64"/>
      <c r="BS5" s="64"/>
      <c r="BT5" s="64"/>
      <c r="BU5" s="64"/>
      <c r="BV5" s="64"/>
      <c r="BW5" s="64"/>
      <c r="BX5" s="64"/>
      <c r="BY5" s="64"/>
      <c r="BZ5" s="64"/>
      <c r="CA5" s="64"/>
      <c r="CB5" s="64"/>
      <c r="CC5" s="64"/>
      <c r="CD5" s="64"/>
      <c r="CE5" s="64"/>
      <c r="CF5" s="64"/>
      <c r="CG5" s="64"/>
      <c r="CH5" s="64"/>
      <c r="CI5" s="64"/>
      <c r="CJ5" s="64"/>
      <c r="CK5" s="64"/>
      <c r="CL5" s="64"/>
      <c r="CM5" s="64"/>
      <c r="CN5" s="64"/>
      <c r="CO5" s="64"/>
      <c r="CP5" s="64"/>
      <c r="CQ5" s="64"/>
      <c r="CR5" s="64"/>
      <c r="CS5" s="64"/>
      <c r="CT5" s="64"/>
    </row>
    <row r="6" spans="1:98" ht="18" customHeight="1">
      <c r="A6" s="54"/>
      <c r="B6" s="33"/>
      <c r="C6" s="46"/>
      <c r="D6" s="46"/>
      <c r="E6" s="46"/>
      <c r="F6" s="61"/>
      <c r="G6" s="46"/>
      <c r="H6" s="34"/>
      <c r="I6" s="48"/>
      <c r="J6" s="48"/>
      <c r="L6" s="35"/>
    </row>
    <row r="7" spans="1:98" ht="12" customHeight="1">
      <c r="A7" s="52"/>
      <c r="L7" s="35"/>
      <c r="O7" s="36"/>
      <c r="P7" s="36"/>
      <c r="Q7" s="36"/>
      <c r="R7" s="36"/>
      <c r="S7" s="36"/>
      <c r="T7" s="36"/>
      <c r="U7" s="36"/>
      <c r="V7" s="36"/>
      <c r="W7" s="36"/>
      <c r="X7" s="36"/>
      <c r="Y7" s="36"/>
      <c r="Z7" s="36"/>
      <c r="AA7" s="36"/>
      <c r="AB7" s="36"/>
      <c r="AC7" s="36"/>
      <c r="AD7" s="36"/>
      <c r="AE7" s="36"/>
    </row>
    <row r="8" spans="1:98" ht="17.25" customHeight="1">
      <c r="B8" s="60" t="s">
        <v>26</v>
      </c>
      <c r="C8" s="63"/>
      <c r="D8" s="188">
        <v>44964</v>
      </c>
      <c r="E8" s="188"/>
      <c r="F8" s="188"/>
      <c r="G8" s="50"/>
      <c r="H8" s="50"/>
      <c r="K8" s="49" t="s">
        <v>27</v>
      </c>
      <c r="L8" s="37">
        <v>1</v>
      </c>
      <c r="O8" s="184" t="str">
        <f>"Semana "&amp;(O10-($D$8-WEEKDAY($D$8,1)+2))/7+1</f>
        <v>Semana 1</v>
      </c>
      <c r="P8" s="185"/>
      <c r="Q8" s="185"/>
      <c r="R8" s="185"/>
      <c r="S8" s="185"/>
      <c r="T8" s="185"/>
      <c r="U8" s="186"/>
      <c r="V8" s="184" t="str">
        <f>"Semana "&amp;(V10-($D$8-WEEKDAY($D$8,1)+2))/7+1</f>
        <v>Semana 2</v>
      </c>
      <c r="W8" s="185"/>
      <c r="X8" s="185"/>
      <c r="Y8" s="185"/>
      <c r="Z8" s="185"/>
      <c r="AA8" s="185"/>
      <c r="AB8" s="186"/>
      <c r="AC8" s="184" t="str">
        <f>"Semana "&amp;(AC10-($D$8-WEEKDAY($D$8,1)+2))/7+1</f>
        <v>Semana 3</v>
      </c>
      <c r="AD8" s="185"/>
      <c r="AE8" s="185"/>
      <c r="AF8" s="185"/>
      <c r="AG8" s="185"/>
      <c r="AH8" s="185"/>
      <c r="AI8" s="186"/>
      <c r="AJ8" s="184" t="str">
        <f>"Semana "&amp;(AJ10-($D$8-WEEKDAY($D$8,1)+2))/7+1</f>
        <v>Semana 4</v>
      </c>
      <c r="AK8" s="185"/>
      <c r="AL8" s="185"/>
      <c r="AM8" s="185"/>
      <c r="AN8" s="185"/>
      <c r="AO8" s="185"/>
      <c r="AP8" s="186"/>
      <c r="AQ8" s="184" t="str">
        <f>"Semana "&amp;(AQ10-($D$8-WEEKDAY($D$8,1)+2))/7+1</f>
        <v>Semana 5</v>
      </c>
      <c r="AR8" s="185"/>
      <c r="AS8" s="185"/>
      <c r="AT8" s="185"/>
      <c r="AU8" s="185"/>
      <c r="AV8" s="185"/>
      <c r="AW8" s="186"/>
      <c r="AX8" s="184" t="str">
        <f>"Semana "&amp;(AX10-($D$8-WEEKDAY($D$8,1)+2))/7+1</f>
        <v>Semana 6</v>
      </c>
      <c r="AY8" s="185"/>
      <c r="AZ8" s="185"/>
      <c r="BA8" s="185"/>
      <c r="BB8" s="185"/>
      <c r="BC8" s="185"/>
      <c r="BD8" s="186"/>
      <c r="BE8" s="184" t="str">
        <f>"Semana "&amp;(BE10-($D$8-WEEKDAY($D$8,1)+2))/7+1</f>
        <v>Semana 7</v>
      </c>
      <c r="BF8" s="185"/>
      <c r="BG8" s="185"/>
      <c r="BH8" s="185"/>
      <c r="BI8" s="185"/>
      <c r="BJ8" s="185"/>
      <c r="BK8" s="186"/>
      <c r="BL8" s="184" t="str">
        <f>"Semana "&amp;(BL10-($D$8-WEEKDAY($D$8,1)+2))/7+1</f>
        <v>Semana 8</v>
      </c>
      <c r="BM8" s="185"/>
      <c r="BN8" s="185"/>
      <c r="BO8" s="185"/>
      <c r="BP8" s="185"/>
      <c r="BQ8" s="185"/>
      <c r="BR8" s="186"/>
      <c r="BS8" s="184" t="s">
        <v>28</v>
      </c>
      <c r="BT8" s="185"/>
      <c r="BU8" s="185"/>
      <c r="BV8" s="185"/>
      <c r="BW8" s="185"/>
      <c r="BX8" s="185"/>
      <c r="BY8" s="186"/>
      <c r="BZ8" s="184" t="s">
        <v>29</v>
      </c>
      <c r="CA8" s="185"/>
      <c r="CB8" s="185"/>
      <c r="CC8" s="185"/>
      <c r="CD8" s="185"/>
      <c r="CE8" s="185"/>
      <c r="CF8" s="186"/>
      <c r="CG8" s="184" t="s">
        <v>30</v>
      </c>
      <c r="CH8" s="185"/>
      <c r="CI8" s="185"/>
      <c r="CJ8" s="185"/>
      <c r="CK8" s="185"/>
      <c r="CL8" s="185"/>
      <c r="CM8" s="186"/>
      <c r="CN8" s="184" t="s">
        <v>31</v>
      </c>
      <c r="CO8" s="185"/>
      <c r="CP8" s="185"/>
      <c r="CQ8" s="185"/>
      <c r="CR8" s="185"/>
      <c r="CS8" s="185"/>
      <c r="CT8" s="186"/>
    </row>
    <row r="9" spans="1:98" ht="17.25" customHeight="1">
      <c r="B9" s="60" t="s">
        <v>32</v>
      </c>
      <c r="C9" s="63"/>
      <c r="D9" s="187"/>
      <c r="E9" s="187"/>
      <c r="F9" s="187"/>
      <c r="G9" s="51"/>
      <c r="H9" s="51"/>
      <c r="O9" s="181">
        <f>O10</f>
        <v>44963</v>
      </c>
      <c r="P9" s="182"/>
      <c r="Q9" s="182"/>
      <c r="R9" s="182"/>
      <c r="S9" s="182"/>
      <c r="T9" s="182"/>
      <c r="U9" s="183"/>
      <c r="V9" s="181">
        <f>V10</f>
        <v>44970</v>
      </c>
      <c r="W9" s="182"/>
      <c r="X9" s="182"/>
      <c r="Y9" s="182"/>
      <c r="Z9" s="182"/>
      <c r="AA9" s="182"/>
      <c r="AB9" s="183"/>
      <c r="AC9" s="181">
        <f>AC10</f>
        <v>44977</v>
      </c>
      <c r="AD9" s="182"/>
      <c r="AE9" s="182"/>
      <c r="AF9" s="182"/>
      <c r="AG9" s="182"/>
      <c r="AH9" s="182"/>
      <c r="AI9" s="183"/>
      <c r="AJ9" s="181">
        <f>AJ10</f>
        <v>44984</v>
      </c>
      <c r="AK9" s="182"/>
      <c r="AL9" s="182"/>
      <c r="AM9" s="182"/>
      <c r="AN9" s="182"/>
      <c r="AO9" s="182"/>
      <c r="AP9" s="183"/>
      <c r="AQ9" s="181">
        <f>AQ10</f>
        <v>44991</v>
      </c>
      <c r="AR9" s="182"/>
      <c r="AS9" s="182"/>
      <c r="AT9" s="182"/>
      <c r="AU9" s="182"/>
      <c r="AV9" s="182"/>
      <c r="AW9" s="183"/>
      <c r="AX9" s="181">
        <f>AX10</f>
        <v>44998</v>
      </c>
      <c r="AY9" s="182"/>
      <c r="AZ9" s="182"/>
      <c r="BA9" s="182"/>
      <c r="BB9" s="182"/>
      <c r="BC9" s="182"/>
      <c r="BD9" s="183"/>
      <c r="BE9" s="181">
        <f>BE10</f>
        <v>45005</v>
      </c>
      <c r="BF9" s="182"/>
      <c r="BG9" s="182"/>
      <c r="BH9" s="182"/>
      <c r="BI9" s="182"/>
      <c r="BJ9" s="182"/>
      <c r="BK9" s="183"/>
      <c r="BL9" s="181">
        <f>BL10</f>
        <v>45012</v>
      </c>
      <c r="BM9" s="182"/>
      <c r="BN9" s="182"/>
      <c r="BO9" s="182"/>
      <c r="BP9" s="182"/>
      <c r="BQ9" s="182"/>
      <c r="BR9" s="183"/>
      <c r="BS9" s="181">
        <v>45019</v>
      </c>
      <c r="BT9" s="182"/>
      <c r="BU9" s="182"/>
      <c r="BV9" s="182"/>
      <c r="BW9" s="182"/>
      <c r="BX9" s="182"/>
      <c r="BY9" s="183"/>
      <c r="BZ9" s="181">
        <v>45026</v>
      </c>
      <c r="CA9" s="182"/>
      <c r="CB9" s="182"/>
      <c r="CC9" s="182"/>
      <c r="CD9" s="182"/>
      <c r="CE9" s="182"/>
      <c r="CF9" s="183"/>
      <c r="CG9" s="181">
        <v>45033</v>
      </c>
      <c r="CH9" s="182"/>
      <c r="CI9" s="182"/>
      <c r="CJ9" s="182"/>
      <c r="CK9" s="182"/>
      <c r="CL9" s="182"/>
      <c r="CM9" s="183"/>
      <c r="CN9" s="181">
        <v>45040</v>
      </c>
      <c r="CO9" s="182"/>
      <c r="CP9" s="182"/>
      <c r="CQ9" s="182"/>
      <c r="CR9" s="182"/>
      <c r="CS9" s="182"/>
      <c r="CT9" s="183"/>
    </row>
    <row r="10" spans="1:98">
      <c r="O10" s="38">
        <f>D8-WEEKDAY(D8,1)+2+7*(L8-1)</f>
        <v>44963</v>
      </c>
      <c r="P10" s="39">
        <f t="shared" ref="P10:BR10" si="0">O10+1</f>
        <v>44964</v>
      </c>
      <c r="Q10" s="39">
        <f t="shared" si="0"/>
        <v>44965</v>
      </c>
      <c r="R10" s="39">
        <f t="shared" si="0"/>
        <v>44966</v>
      </c>
      <c r="S10" s="39">
        <f t="shared" si="0"/>
        <v>44967</v>
      </c>
      <c r="T10" s="39">
        <f t="shared" si="0"/>
        <v>44968</v>
      </c>
      <c r="U10" s="40">
        <f t="shared" si="0"/>
        <v>44969</v>
      </c>
      <c r="V10" s="38">
        <f t="shared" si="0"/>
        <v>44970</v>
      </c>
      <c r="W10" s="39">
        <f t="shared" si="0"/>
        <v>44971</v>
      </c>
      <c r="X10" s="39">
        <f t="shared" si="0"/>
        <v>44972</v>
      </c>
      <c r="Y10" s="39">
        <f t="shared" si="0"/>
        <v>44973</v>
      </c>
      <c r="Z10" s="39">
        <f t="shared" si="0"/>
        <v>44974</v>
      </c>
      <c r="AA10" s="39">
        <f t="shared" si="0"/>
        <v>44975</v>
      </c>
      <c r="AB10" s="40">
        <f t="shared" si="0"/>
        <v>44976</v>
      </c>
      <c r="AC10" s="38">
        <f t="shared" si="0"/>
        <v>44977</v>
      </c>
      <c r="AD10" s="39">
        <f t="shared" si="0"/>
        <v>44978</v>
      </c>
      <c r="AE10" s="39">
        <f t="shared" si="0"/>
        <v>44979</v>
      </c>
      <c r="AF10" s="39">
        <f t="shared" si="0"/>
        <v>44980</v>
      </c>
      <c r="AG10" s="39">
        <f t="shared" si="0"/>
        <v>44981</v>
      </c>
      <c r="AH10" s="39">
        <f t="shared" si="0"/>
        <v>44982</v>
      </c>
      <c r="AI10" s="40">
        <f t="shared" si="0"/>
        <v>44983</v>
      </c>
      <c r="AJ10" s="38">
        <f t="shared" si="0"/>
        <v>44984</v>
      </c>
      <c r="AK10" s="39">
        <f t="shared" si="0"/>
        <v>44985</v>
      </c>
      <c r="AL10" s="39">
        <f t="shared" si="0"/>
        <v>44986</v>
      </c>
      <c r="AM10" s="39">
        <f t="shared" si="0"/>
        <v>44987</v>
      </c>
      <c r="AN10" s="39">
        <f t="shared" si="0"/>
        <v>44988</v>
      </c>
      <c r="AO10" s="39">
        <f t="shared" si="0"/>
        <v>44989</v>
      </c>
      <c r="AP10" s="40">
        <f t="shared" si="0"/>
        <v>44990</v>
      </c>
      <c r="AQ10" s="38">
        <f t="shared" si="0"/>
        <v>44991</v>
      </c>
      <c r="AR10" s="39">
        <f t="shared" si="0"/>
        <v>44992</v>
      </c>
      <c r="AS10" s="39">
        <f t="shared" si="0"/>
        <v>44993</v>
      </c>
      <c r="AT10" s="39">
        <f t="shared" si="0"/>
        <v>44994</v>
      </c>
      <c r="AU10" s="39">
        <f t="shared" si="0"/>
        <v>44995</v>
      </c>
      <c r="AV10" s="39">
        <f t="shared" si="0"/>
        <v>44996</v>
      </c>
      <c r="AW10" s="40">
        <f t="shared" si="0"/>
        <v>44997</v>
      </c>
      <c r="AX10" s="38">
        <f t="shared" si="0"/>
        <v>44998</v>
      </c>
      <c r="AY10" s="39">
        <f t="shared" si="0"/>
        <v>44999</v>
      </c>
      <c r="AZ10" s="39">
        <f t="shared" si="0"/>
        <v>45000</v>
      </c>
      <c r="BA10" s="39">
        <f t="shared" si="0"/>
        <v>45001</v>
      </c>
      <c r="BB10" s="39">
        <f t="shared" si="0"/>
        <v>45002</v>
      </c>
      <c r="BC10" s="39">
        <f t="shared" si="0"/>
        <v>45003</v>
      </c>
      <c r="BD10" s="40">
        <f t="shared" si="0"/>
        <v>45004</v>
      </c>
      <c r="BE10" s="38">
        <f t="shared" si="0"/>
        <v>45005</v>
      </c>
      <c r="BF10" s="39">
        <f t="shared" si="0"/>
        <v>45006</v>
      </c>
      <c r="BG10" s="39">
        <f t="shared" si="0"/>
        <v>45007</v>
      </c>
      <c r="BH10" s="39">
        <f t="shared" si="0"/>
        <v>45008</v>
      </c>
      <c r="BI10" s="39">
        <f t="shared" si="0"/>
        <v>45009</v>
      </c>
      <c r="BJ10" s="39">
        <f t="shared" si="0"/>
        <v>45010</v>
      </c>
      <c r="BK10" s="40">
        <f t="shared" si="0"/>
        <v>45011</v>
      </c>
      <c r="BL10" s="38">
        <f t="shared" si="0"/>
        <v>45012</v>
      </c>
      <c r="BM10" s="39">
        <f t="shared" si="0"/>
        <v>45013</v>
      </c>
      <c r="BN10" s="39">
        <f t="shared" si="0"/>
        <v>45014</v>
      </c>
      <c r="BO10" s="39">
        <f t="shared" si="0"/>
        <v>45015</v>
      </c>
      <c r="BP10" s="39">
        <f t="shared" si="0"/>
        <v>45016</v>
      </c>
      <c r="BQ10" s="39">
        <f t="shared" si="0"/>
        <v>45017</v>
      </c>
      <c r="BR10" s="40">
        <f t="shared" si="0"/>
        <v>45018</v>
      </c>
      <c r="BS10" s="38">
        <v>44929</v>
      </c>
      <c r="BT10" s="39">
        <v>4</v>
      </c>
      <c r="BU10" s="39">
        <v>5</v>
      </c>
      <c r="BV10" s="39">
        <v>6</v>
      </c>
      <c r="BW10" s="39">
        <v>7</v>
      </c>
      <c r="BX10" s="39">
        <v>8</v>
      </c>
      <c r="BY10" s="40">
        <v>9</v>
      </c>
      <c r="BZ10" s="38">
        <v>10</v>
      </c>
      <c r="CA10" s="39">
        <v>11</v>
      </c>
      <c r="CB10" s="39">
        <v>12</v>
      </c>
      <c r="CC10" s="39">
        <v>13</v>
      </c>
      <c r="CD10" s="39">
        <v>14</v>
      </c>
      <c r="CE10" s="39">
        <v>15</v>
      </c>
      <c r="CF10" s="40">
        <v>16</v>
      </c>
      <c r="CG10" s="38">
        <v>17</v>
      </c>
      <c r="CH10" s="39">
        <v>18</v>
      </c>
      <c r="CI10" s="39">
        <v>19</v>
      </c>
      <c r="CJ10" s="39">
        <v>20</v>
      </c>
      <c r="CK10" s="39">
        <v>21</v>
      </c>
      <c r="CL10" s="39">
        <v>22</v>
      </c>
      <c r="CM10" s="40">
        <v>23</v>
      </c>
      <c r="CN10" s="38">
        <v>24</v>
      </c>
      <c r="CO10" s="39">
        <v>25</v>
      </c>
      <c r="CP10" s="39">
        <v>26</v>
      </c>
      <c r="CQ10" s="39">
        <v>27</v>
      </c>
      <c r="CR10" s="39">
        <v>28</v>
      </c>
      <c r="CS10" s="39">
        <v>29</v>
      </c>
      <c r="CT10" s="40">
        <v>30</v>
      </c>
    </row>
    <row r="11" spans="1:98" ht="39.950000000000003" customHeight="1">
      <c r="A11" s="42" t="s">
        <v>33</v>
      </c>
      <c r="B11" s="42" t="s">
        <v>34</v>
      </c>
      <c r="C11" s="42" t="s">
        <v>35</v>
      </c>
      <c r="D11" s="42" t="s">
        <v>36</v>
      </c>
      <c r="E11" s="42" t="s">
        <v>37</v>
      </c>
      <c r="F11" s="41" t="s">
        <v>38</v>
      </c>
      <c r="G11" s="41" t="s">
        <v>39</v>
      </c>
      <c r="H11" s="41" t="s">
        <v>40</v>
      </c>
      <c r="I11" s="42" t="s">
        <v>41</v>
      </c>
      <c r="J11" s="42" t="s">
        <v>42</v>
      </c>
      <c r="K11" s="41" t="s">
        <v>43</v>
      </c>
      <c r="L11" s="41" t="s">
        <v>44</v>
      </c>
      <c r="M11" s="41" t="s">
        <v>45</v>
      </c>
      <c r="N11" s="41"/>
      <c r="O11" s="43" t="str">
        <f>CHOOSE(WEEKDAY(O10,1),"D","L","M","W","J","V","S")</f>
        <v>L</v>
      </c>
      <c r="P11" s="44" t="str">
        <f t="shared" ref="P11:U11" si="1">CHOOSE(WEEKDAY(P10,1),"D","L","M","W","J","V","S")</f>
        <v>M</v>
      </c>
      <c r="Q11" s="44" t="str">
        <f t="shared" si="1"/>
        <v>W</v>
      </c>
      <c r="R11" s="44" t="str">
        <f t="shared" si="1"/>
        <v>J</v>
      </c>
      <c r="S11" s="44" t="str">
        <f t="shared" si="1"/>
        <v>V</v>
      </c>
      <c r="T11" s="44" t="str">
        <f t="shared" si="1"/>
        <v>S</v>
      </c>
      <c r="U11" s="45" t="str">
        <f t="shared" si="1"/>
        <v>D</v>
      </c>
      <c r="V11" s="43" t="str">
        <f>CHOOSE(WEEKDAY(V10,1),"D","L","M","W","J","V","S")</f>
        <v>L</v>
      </c>
      <c r="W11" s="44" t="str">
        <f t="shared" ref="W11" si="2">CHOOSE(WEEKDAY(W10,1),"D","L","M","W","J","V","S")</f>
        <v>M</v>
      </c>
      <c r="X11" s="44" t="str">
        <f t="shared" ref="X11" si="3">CHOOSE(WEEKDAY(X10,1),"D","L","M","W","J","V","S")</f>
        <v>W</v>
      </c>
      <c r="Y11" s="44" t="str">
        <f t="shared" ref="Y11" si="4">CHOOSE(WEEKDAY(Y10,1),"D","L","M","W","J","V","S")</f>
        <v>J</v>
      </c>
      <c r="Z11" s="44" t="str">
        <f t="shared" ref="Z11" si="5">CHOOSE(WEEKDAY(Z10,1),"D","L","M","W","J","V","S")</f>
        <v>V</v>
      </c>
      <c r="AA11" s="44" t="str">
        <f t="shared" ref="AA11" si="6">CHOOSE(WEEKDAY(AA10,1),"D","L","M","W","J","V","S")</f>
        <v>S</v>
      </c>
      <c r="AB11" s="45" t="str">
        <f t="shared" ref="AB11" si="7">CHOOSE(WEEKDAY(AB10,1),"D","L","M","W","J","V","S")</f>
        <v>D</v>
      </c>
      <c r="AC11" s="43" t="str">
        <f>CHOOSE(WEEKDAY(AC10,1),"D","L","M","W","J","V","S")</f>
        <v>L</v>
      </c>
      <c r="AD11" s="44" t="str">
        <f t="shared" ref="AD11" si="8">CHOOSE(WEEKDAY(AD10,1),"D","L","M","W","J","V","S")</f>
        <v>M</v>
      </c>
      <c r="AE11" s="44" t="str">
        <f t="shared" ref="AE11" si="9">CHOOSE(WEEKDAY(AE10,1),"D","L","M","W","J","V","S")</f>
        <v>W</v>
      </c>
      <c r="AF11" s="44" t="str">
        <f t="shared" ref="AF11" si="10">CHOOSE(WEEKDAY(AF10,1),"D","L","M","W","J","V","S")</f>
        <v>J</v>
      </c>
      <c r="AG11" s="44" t="str">
        <f t="shared" ref="AG11" si="11">CHOOSE(WEEKDAY(AG10,1),"D","L","M","W","J","V","S")</f>
        <v>V</v>
      </c>
      <c r="AH11" s="44" t="str">
        <f t="shared" ref="AH11" si="12">CHOOSE(WEEKDAY(AH10,1),"D","L","M","W","J","V","S")</f>
        <v>S</v>
      </c>
      <c r="AI11" s="45" t="str">
        <f t="shared" ref="AI11" si="13">CHOOSE(WEEKDAY(AI10,1),"D","L","M","W","J","V","S")</f>
        <v>D</v>
      </c>
      <c r="AJ11" s="43" t="str">
        <f>CHOOSE(WEEKDAY(AJ10,1),"D","L","M","W","J","V","S")</f>
        <v>L</v>
      </c>
      <c r="AK11" s="44" t="str">
        <f t="shared" ref="AK11" si="14">CHOOSE(WEEKDAY(AK10,1),"D","L","M","W","J","V","S")</f>
        <v>M</v>
      </c>
      <c r="AL11" s="44" t="str">
        <f t="shared" ref="AL11" si="15">CHOOSE(WEEKDAY(AL10,1),"D","L","M","W","J","V","S")</f>
        <v>W</v>
      </c>
      <c r="AM11" s="44" t="str">
        <f t="shared" ref="AM11" si="16">CHOOSE(WEEKDAY(AM10,1),"D","L","M","W","J","V","S")</f>
        <v>J</v>
      </c>
      <c r="AN11" s="44" t="str">
        <f t="shared" ref="AN11" si="17">CHOOSE(WEEKDAY(AN10,1),"D","L","M","W","J","V","S")</f>
        <v>V</v>
      </c>
      <c r="AO11" s="44" t="str">
        <f t="shared" ref="AO11" si="18">CHOOSE(WEEKDAY(AO10,1),"D","L","M","W","J","V","S")</f>
        <v>S</v>
      </c>
      <c r="AP11" s="45" t="str">
        <f t="shared" ref="AP11" si="19">CHOOSE(WEEKDAY(AP10,1),"D","L","M","W","J","V","S")</f>
        <v>D</v>
      </c>
      <c r="AQ11" s="43" t="str">
        <f>CHOOSE(WEEKDAY(AQ10,1),"D","L","M","W","J","V","S")</f>
        <v>L</v>
      </c>
      <c r="AR11" s="44" t="str">
        <f t="shared" ref="AR11" si="20">CHOOSE(WEEKDAY(AR10,1),"D","L","M","W","J","V","S")</f>
        <v>M</v>
      </c>
      <c r="AS11" s="44" t="str">
        <f t="shared" ref="AS11" si="21">CHOOSE(WEEKDAY(AS10,1),"D","L","M","W","J","V","S")</f>
        <v>W</v>
      </c>
      <c r="AT11" s="44" t="str">
        <f t="shared" ref="AT11" si="22">CHOOSE(WEEKDAY(AT10,1),"D","L","M","W","J","V","S")</f>
        <v>J</v>
      </c>
      <c r="AU11" s="44" t="str">
        <f t="shared" ref="AU11" si="23">CHOOSE(WEEKDAY(AU10,1),"D","L","M","W","J","V","S")</f>
        <v>V</v>
      </c>
      <c r="AV11" s="44" t="str">
        <f t="shared" ref="AV11" si="24">CHOOSE(WEEKDAY(AV10,1),"D","L","M","W","J","V","S")</f>
        <v>S</v>
      </c>
      <c r="AW11" s="45" t="str">
        <f t="shared" ref="AW11" si="25">CHOOSE(WEEKDAY(AW10,1),"D","L","M","W","J","V","S")</f>
        <v>D</v>
      </c>
      <c r="AX11" s="43" t="str">
        <f>CHOOSE(WEEKDAY(AX10,1),"D","L","M","W","J","V","S")</f>
        <v>L</v>
      </c>
      <c r="AY11" s="44" t="str">
        <f t="shared" ref="AY11" si="26">CHOOSE(WEEKDAY(AY10,1),"D","L","M","W","J","V","S")</f>
        <v>M</v>
      </c>
      <c r="AZ11" s="44" t="str">
        <f t="shared" ref="AZ11" si="27">CHOOSE(WEEKDAY(AZ10,1),"D","L","M","W","J","V","S")</f>
        <v>W</v>
      </c>
      <c r="BA11" s="44" t="str">
        <f t="shared" ref="BA11" si="28">CHOOSE(WEEKDAY(BA10,1),"D","L","M","W","J","V","S")</f>
        <v>J</v>
      </c>
      <c r="BB11" s="44" t="str">
        <f t="shared" ref="BB11" si="29">CHOOSE(WEEKDAY(BB10,1),"D","L","M","W","J","V","S")</f>
        <v>V</v>
      </c>
      <c r="BC11" s="44" t="str">
        <f t="shared" ref="BC11" si="30">CHOOSE(WEEKDAY(BC10,1),"D","L","M","W","J","V","S")</f>
        <v>S</v>
      </c>
      <c r="BD11" s="45" t="str">
        <f t="shared" ref="BD11" si="31">CHOOSE(WEEKDAY(BD10,1),"D","L","M","W","J","V","S")</f>
        <v>D</v>
      </c>
      <c r="BE11" s="43" t="str">
        <f>CHOOSE(WEEKDAY(BE10,1),"D","L","M","W","J","V","S")</f>
        <v>L</v>
      </c>
      <c r="BF11" s="44" t="str">
        <f t="shared" ref="BF11" si="32">CHOOSE(WEEKDAY(BF10,1),"D","L","M","W","J","V","S")</f>
        <v>M</v>
      </c>
      <c r="BG11" s="44" t="str">
        <f t="shared" ref="BG11" si="33">CHOOSE(WEEKDAY(BG10,1),"D","L","M","W","J","V","S")</f>
        <v>W</v>
      </c>
      <c r="BH11" s="44" t="str">
        <f t="shared" ref="BH11" si="34">CHOOSE(WEEKDAY(BH10,1),"D","L","M","W","J","V","S")</f>
        <v>J</v>
      </c>
      <c r="BI11" s="44" t="str">
        <f t="shared" ref="BI11" si="35">CHOOSE(WEEKDAY(BI10,1),"D","L","M","W","J","V","S")</f>
        <v>V</v>
      </c>
      <c r="BJ11" s="44" t="str">
        <f t="shared" ref="BJ11" si="36">CHOOSE(WEEKDAY(BJ10,1),"D","L","M","W","J","V","S")</f>
        <v>S</v>
      </c>
      <c r="BK11" s="45" t="str">
        <f t="shared" ref="BK11" si="37">CHOOSE(WEEKDAY(BK10,1),"D","L","M","W","J","V","S")</f>
        <v>D</v>
      </c>
      <c r="BL11" s="43" t="str">
        <f>CHOOSE(WEEKDAY(BL10,1),"D","L","M","W","J","V","S")</f>
        <v>L</v>
      </c>
      <c r="BM11" s="44" t="str">
        <f t="shared" ref="BM11" si="38">CHOOSE(WEEKDAY(BM10,1),"D","L","M","W","J","V","S")</f>
        <v>M</v>
      </c>
      <c r="BN11" s="44" t="str">
        <f t="shared" ref="BN11" si="39">CHOOSE(WEEKDAY(BN10,1),"D","L","M","W","J","V","S")</f>
        <v>W</v>
      </c>
      <c r="BO11" s="44" t="str">
        <f t="shared" ref="BO11" si="40">CHOOSE(WEEKDAY(BO10,1),"D","L","M","W","J","V","S")</f>
        <v>J</v>
      </c>
      <c r="BP11" s="44" t="str">
        <f t="shared" ref="BP11" si="41">CHOOSE(WEEKDAY(BP10,1),"D","L","M","W","J","V","S")</f>
        <v>V</v>
      </c>
      <c r="BQ11" s="44" t="str">
        <f t="shared" ref="BQ11" si="42">CHOOSE(WEEKDAY(BQ10,1),"D","L","M","W","J","V","S")</f>
        <v>S</v>
      </c>
      <c r="BR11" s="45" t="str">
        <f t="shared" ref="BR11" si="43">CHOOSE(WEEKDAY(BR10,1),"D","L","M","W","J","V","S")</f>
        <v>D</v>
      </c>
      <c r="BS11" s="43" t="str">
        <f>CHOOSE(WEEKDAY(BS10,1),"D","L","M","W","J","V","S")</f>
        <v>M</v>
      </c>
      <c r="BT11" s="44" t="str">
        <f t="shared" ref="BT11:BY11" si="44">CHOOSE(WEEKDAY(BT10,1),"D","L","M","W","J","V","S")</f>
        <v>W</v>
      </c>
      <c r="BU11" s="44" t="str">
        <f t="shared" si="44"/>
        <v>J</v>
      </c>
      <c r="BV11" s="44" t="str">
        <f t="shared" si="44"/>
        <v>V</v>
      </c>
      <c r="BW11" s="44" t="str">
        <f t="shared" si="44"/>
        <v>S</v>
      </c>
      <c r="BX11" s="44" t="str">
        <f t="shared" si="44"/>
        <v>D</v>
      </c>
      <c r="BY11" s="45" t="str">
        <f t="shared" si="44"/>
        <v>L</v>
      </c>
      <c r="BZ11" s="43" t="str">
        <f>CHOOSE(WEEKDAY(BZ10,1),"D","L","M","W","J","V","S")</f>
        <v>M</v>
      </c>
      <c r="CA11" s="44" t="str">
        <f t="shared" ref="CA11:CF11" si="45">CHOOSE(WEEKDAY(CA10,1),"D","L","M","W","J","V","S")</f>
        <v>W</v>
      </c>
      <c r="CB11" s="44" t="str">
        <f t="shared" si="45"/>
        <v>J</v>
      </c>
      <c r="CC11" s="44" t="str">
        <f t="shared" si="45"/>
        <v>V</v>
      </c>
      <c r="CD11" s="44" t="str">
        <f t="shared" si="45"/>
        <v>S</v>
      </c>
      <c r="CE11" s="44" t="str">
        <f t="shared" si="45"/>
        <v>D</v>
      </c>
      <c r="CF11" s="45" t="str">
        <f t="shared" si="45"/>
        <v>L</v>
      </c>
      <c r="CG11" s="43" t="str">
        <f>CHOOSE(WEEKDAY(CG10,1),"D","L","M","W","J","V","S")</f>
        <v>M</v>
      </c>
      <c r="CH11" s="44" t="str">
        <f t="shared" ref="CH11:CM11" si="46">CHOOSE(WEEKDAY(CH10,1),"D","L","M","W","J","V","S")</f>
        <v>W</v>
      </c>
      <c r="CI11" s="44" t="str">
        <f t="shared" si="46"/>
        <v>J</v>
      </c>
      <c r="CJ11" s="44" t="str">
        <f t="shared" si="46"/>
        <v>V</v>
      </c>
      <c r="CK11" s="44" t="str">
        <f t="shared" si="46"/>
        <v>S</v>
      </c>
      <c r="CL11" s="44" t="str">
        <f t="shared" si="46"/>
        <v>D</v>
      </c>
      <c r="CM11" s="45" t="str">
        <f t="shared" si="46"/>
        <v>L</v>
      </c>
      <c r="CN11" s="43" t="str">
        <f>CHOOSE(WEEKDAY(CN10,1),"D","L","M","W","J","V","S")</f>
        <v>M</v>
      </c>
      <c r="CO11" s="44" t="str">
        <f t="shared" ref="CO11:CT11" si="47">CHOOSE(WEEKDAY(CO10,1),"D","L","M","W","J","V","S")</f>
        <v>W</v>
      </c>
      <c r="CP11" s="44" t="str">
        <f t="shared" si="47"/>
        <v>J</v>
      </c>
      <c r="CQ11" s="44" t="str">
        <f t="shared" si="47"/>
        <v>V</v>
      </c>
      <c r="CR11" s="44" t="str">
        <f t="shared" si="47"/>
        <v>S</v>
      </c>
      <c r="CS11" s="44" t="str">
        <f t="shared" si="47"/>
        <v>D</v>
      </c>
      <c r="CT11" s="45" t="str">
        <f t="shared" si="47"/>
        <v>L</v>
      </c>
    </row>
    <row r="12" spans="1:98" s="77" customFormat="1" ht="27" customHeight="1">
      <c r="A12" s="104" t="str">
        <f>IF(ISERROR(VALUE(SUBSTITUTE(prevWBS,".",""))),"1",IF(ISERROR(FIND("`",SUBSTITUTE(prevWBS,".","`",1))),TEXT(VALUE(prevWBS)+1,"#"),TEXT(VALUE(LEFT(prevWBS,FIND("`",SUBSTITUTE(prevWBS,".","`",1))-1))+1,"#")))</f>
        <v>1</v>
      </c>
      <c r="B12" s="66" t="s">
        <v>46</v>
      </c>
      <c r="C12" s="67" t="s">
        <v>46</v>
      </c>
      <c r="D12" s="67" t="s">
        <v>46</v>
      </c>
      <c r="E12" s="67" t="s">
        <v>46</v>
      </c>
      <c r="F12" s="67"/>
      <c r="G12" s="67"/>
      <c r="H12" s="68"/>
      <c r="I12" s="69"/>
      <c r="J12" s="69" t="str">
        <f>IF(ISBLANK(I12)," - ",IF(K12=0,I12,I12+K12-1))</f>
        <v xml:space="preserve"> - </v>
      </c>
      <c r="K12" s="70"/>
      <c r="L12" s="71"/>
      <c r="M12" s="72" t="str">
        <f t="shared" ref="M12:M58" si="48">IF(OR(J12=0,I12=0)," - ",NETWORKDAYS(I12,J12))</f>
        <v xml:space="preserve"> - </v>
      </c>
      <c r="N12" s="73"/>
      <c r="O12" s="74"/>
      <c r="P12" s="75"/>
      <c r="Q12" s="75"/>
      <c r="R12" s="75"/>
      <c r="S12" s="75"/>
      <c r="T12" s="75"/>
      <c r="U12" s="75"/>
      <c r="V12" s="75"/>
      <c r="W12" s="75"/>
      <c r="X12" s="75"/>
      <c r="Y12" s="75"/>
      <c r="Z12" s="75"/>
      <c r="AA12" s="75"/>
      <c r="AB12" s="75"/>
      <c r="AC12" s="75"/>
      <c r="AD12" s="75"/>
      <c r="AE12" s="75"/>
      <c r="AF12" s="75"/>
      <c r="AG12" s="75"/>
      <c r="AH12" s="75"/>
      <c r="AI12" s="75"/>
      <c r="AJ12" s="75"/>
      <c r="AK12" s="75"/>
      <c r="AL12" s="75"/>
      <c r="AM12" s="75"/>
      <c r="AN12" s="75"/>
      <c r="AO12" s="75"/>
      <c r="AP12" s="75"/>
      <c r="AQ12" s="75"/>
      <c r="AR12" s="75"/>
      <c r="AS12" s="75"/>
      <c r="AT12" s="75"/>
      <c r="AU12" s="75"/>
      <c r="AV12" s="75"/>
      <c r="AW12" s="75"/>
      <c r="AX12" s="75"/>
      <c r="AY12" s="75"/>
      <c r="AZ12" s="75"/>
      <c r="BA12" s="75"/>
      <c r="BB12" s="75"/>
      <c r="BC12" s="75"/>
      <c r="BD12" s="75"/>
      <c r="BE12" s="75"/>
      <c r="BF12" s="75"/>
      <c r="BG12" s="75"/>
      <c r="BH12" s="75"/>
      <c r="BI12" s="75"/>
      <c r="BJ12" s="75"/>
      <c r="BK12" s="75"/>
      <c r="BL12" s="75"/>
      <c r="BM12" s="75"/>
      <c r="BN12" s="75"/>
      <c r="BO12" s="75"/>
      <c r="BP12" s="75"/>
      <c r="BQ12" s="75"/>
      <c r="BR12" s="76"/>
      <c r="BS12" s="75"/>
      <c r="BT12" s="75"/>
      <c r="BU12" s="75"/>
      <c r="BV12" s="75"/>
      <c r="BW12" s="75"/>
      <c r="BX12" s="75"/>
      <c r="BY12" s="76"/>
      <c r="BZ12" s="75"/>
      <c r="CA12" s="75"/>
      <c r="CB12" s="75"/>
      <c r="CC12" s="75"/>
      <c r="CD12" s="75"/>
      <c r="CE12" s="75"/>
      <c r="CF12" s="76"/>
      <c r="CG12" s="75"/>
      <c r="CH12" s="75"/>
      <c r="CI12" s="75"/>
      <c r="CJ12" s="75"/>
      <c r="CK12" s="75"/>
      <c r="CL12" s="75"/>
      <c r="CM12" s="76"/>
      <c r="CN12" s="75"/>
      <c r="CO12" s="75"/>
      <c r="CP12" s="75"/>
      <c r="CQ12" s="75"/>
      <c r="CR12" s="75"/>
      <c r="CS12" s="75"/>
      <c r="CT12" s="76"/>
    </row>
    <row r="13" spans="1:98" s="81" customFormat="1" ht="27" customHeight="1">
      <c r="A13" s="94" t="str">
        <f t="shared" ref="A13:A33" si="4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95" t="s">
        <v>47</v>
      </c>
      <c r="C13" s="96" t="s">
        <v>48</v>
      </c>
      <c r="D13" s="96">
        <v>1</v>
      </c>
      <c r="E13" s="96">
        <v>1.3</v>
      </c>
      <c r="F13" s="97" t="s">
        <v>49</v>
      </c>
      <c r="G13" s="96" t="s">
        <v>50</v>
      </c>
      <c r="H13" s="98"/>
      <c r="I13" s="99">
        <v>44970</v>
      </c>
      <c r="J13" s="100" t="s">
        <v>51</v>
      </c>
      <c r="K13" s="101">
        <v>5</v>
      </c>
      <c r="L13" s="102">
        <v>1</v>
      </c>
      <c r="M13" s="103" t="s">
        <v>52</v>
      </c>
      <c r="N13" s="108"/>
      <c r="O13" s="105"/>
      <c r="P13" s="79"/>
      <c r="Q13" s="79"/>
      <c r="R13" s="79"/>
      <c r="S13" s="79"/>
      <c r="T13" s="79"/>
      <c r="U13" s="79"/>
      <c r="V13" s="79"/>
      <c r="W13" s="79"/>
      <c r="X13" s="79"/>
      <c r="Y13" s="79"/>
      <c r="Z13" s="79"/>
      <c r="AA13" s="79"/>
      <c r="AB13" s="79"/>
      <c r="AC13" s="79"/>
      <c r="AD13" s="79"/>
      <c r="AE13" s="79"/>
      <c r="AF13" s="79"/>
      <c r="AG13" s="79"/>
      <c r="AH13" s="79"/>
      <c r="AI13" s="79"/>
      <c r="AJ13" s="79"/>
      <c r="AK13" s="79"/>
      <c r="AL13" s="79"/>
      <c r="AM13" s="79"/>
      <c r="AN13" s="79"/>
      <c r="AO13" s="79"/>
      <c r="AP13" s="79"/>
      <c r="AQ13" s="79"/>
      <c r="AR13" s="79"/>
      <c r="AS13" s="79"/>
      <c r="AT13" s="79"/>
      <c r="AU13" s="79"/>
      <c r="AV13" s="79"/>
      <c r="AW13" s="79"/>
      <c r="AX13" s="79"/>
      <c r="AY13" s="79"/>
      <c r="AZ13" s="79"/>
      <c r="BA13" s="79"/>
      <c r="BB13" s="79"/>
      <c r="BC13" s="79"/>
      <c r="BD13" s="79"/>
      <c r="BE13" s="79"/>
      <c r="BF13" s="79"/>
      <c r="BG13" s="79"/>
      <c r="BH13" s="79"/>
      <c r="BI13" s="79"/>
      <c r="BJ13" s="79"/>
      <c r="BK13" s="79"/>
      <c r="BL13" s="79"/>
      <c r="BM13" s="79"/>
      <c r="BN13" s="79"/>
      <c r="BO13" s="79"/>
      <c r="BP13" s="79"/>
      <c r="BQ13" s="79"/>
      <c r="BR13" s="80"/>
      <c r="BS13" s="79"/>
      <c r="BT13" s="79"/>
      <c r="BU13" s="79"/>
      <c r="BV13" s="79"/>
      <c r="BW13" s="79"/>
      <c r="BX13" s="79"/>
      <c r="BY13" s="80"/>
      <c r="BZ13" s="79"/>
      <c r="CA13" s="79"/>
      <c r="CB13" s="79"/>
      <c r="CC13" s="79"/>
      <c r="CD13" s="79"/>
      <c r="CE13" s="79"/>
      <c r="CF13" s="80"/>
      <c r="CG13" s="79"/>
      <c r="CH13" s="79"/>
      <c r="CI13" s="79"/>
      <c r="CJ13" s="79"/>
      <c r="CK13" s="79"/>
      <c r="CL13" s="79"/>
      <c r="CM13" s="80"/>
      <c r="CN13" s="79"/>
      <c r="CO13" s="79"/>
      <c r="CP13" s="79"/>
      <c r="CQ13" s="79"/>
      <c r="CR13" s="79"/>
      <c r="CS13" s="79"/>
      <c r="CT13" s="80"/>
    </row>
    <row r="14" spans="1:98" s="81" customFormat="1" ht="27" customHeight="1">
      <c r="A14" s="10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110" t="s">
        <v>53</v>
      </c>
      <c r="C14" s="111" t="s">
        <v>48</v>
      </c>
      <c r="D14" s="111">
        <v>1</v>
      </c>
      <c r="E14" s="111">
        <v>1.3</v>
      </c>
      <c r="F14" s="112" t="s">
        <v>54</v>
      </c>
      <c r="G14" s="111" t="s">
        <v>50</v>
      </c>
      <c r="H14" s="113"/>
      <c r="I14" s="114" t="s">
        <v>55</v>
      </c>
      <c r="J14" s="100" t="s">
        <v>51</v>
      </c>
      <c r="K14" s="116">
        <v>7</v>
      </c>
      <c r="L14" s="117">
        <v>1</v>
      </c>
      <c r="M14" s="118" t="s">
        <v>52</v>
      </c>
      <c r="N14" s="119"/>
      <c r="O14" s="106"/>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Q14" s="78"/>
      <c r="AR14" s="78"/>
      <c r="AS14" s="78"/>
      <c r="AT14" s="78"/>
      <c r="AU14" s="78"/>
      <c r="AV14" s="78"/>
      <c r="AW14" s="78"/>
      <c r="AX14" s="78"/>
      <c r="AY14" s="78"/>
      <c r="AZ14" s="78"/>
      <c r="BA14" s="78"/>
      <c r="BB14" s="78"/>
      <c r="BC14" s="78"/>
      <c r="BD14" s="78"/>
      <c r="BE14" s="78"/>
      <c r="BF14" s="78"/>
      <c r="BG14" s="78"/>
      <c r="BH14" s="78"/>
      <c r="BI14" s="78"/>
      <c r="BJ14" s="78"/>
      <c r="BK14" s="78"/>
      <c r="BL14" s="78"/>
      <c r="BM14" s="78"/>
      <c r="BN14" s="78"/>
      <c r="BO14" s="78"/>
      <c r="BP14" s="78"/>
      <c r="BQ14" s="78"/>
      <c r="BR14" s="83"/>
      <c r="BS14" s="78"/>
      <c r="BT14" s="78"/>
      <c r="BU14" s="78"/>
      <c r="BV14" s="78"/>
      <c r="BW14" s="78"/>
      <c r="BX14" s="78"/>
      <c r="BY14" s="83"/>
      <c r="BZ14" s="78"/>
      <c r="CA14" s="78"/>
      <c r="CB14" s="78"/>
      <c r="CC14" s="78"/>
      <c r="CD14" s="78"/>
      <c r="CE14" s="78"/>
      <c r="CF14" s="83"/>
      <c r="CG14" s="78"/>
      <c r="CH14" s="78"/>
      <c r="CI14" s="78"/>
      <c r="CJ14" s="78"/>
      <c r="CK14" s="78"/>
      <c r="CL14" s="78"/>
      <c r="CM14" s="83"/>
      <c r="CN14" s="78"/>
      <c r="CO14" s="78"/>
      <c r="CP14" s="78"/>
      <c r="CQ14" s="78"/>
      <c r="CR14" s="78"/>
      <c r="CS14" s="78"/>
      <c r="CT14" s="83"/>
    </row>
    <row r="15" spans="1:98" s="81" customFormat="1" ht="27" customHeight="1">
      <c r="A15" s="109" t="str">
        <f t="shared" si="49"/>
        <v>1.2</v>
      </c>
      <c r="B15" s="110" t="s">
        <v>56</v>
      </c>
      <c r="C15" s="111" t="s">
        <v>48</v>
      </c>
      <c r="D15" s="111">
        <v>1</v>
      </c>
      <c r="E15" s="111">
        <v>1.3</v>
      </c>
      <c r="F15" s="112" t="s">
        <v>57</v>
      </c>
      <c r="G15" s="111" t="s">
        <v>50</v>
      </c>
      <c r="H15" s="113"/>
      <c r="I15" s="114" t="s">
        <v>58</v>
      </c>
      <c r="J15" s="100" t="s">
        <v>51</v>
      </c>
      <c r="K15" s="116">
        <v>7</v>
      </c>
      <c r="L15" s="117">
        <v>1</v>
      </c>
      <c r="M15" s="118" t="s">
        <v>52</v>
      </c>
      <c r="N15" s="119"/>
      <c r="O15" s="107"/>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4"/>
      <c r="BS15" s="82"/>
      <c r="BT15" s="82"/>
      <c r="BU15" s="82"/>
      <c r="BV15" s="82"/>
      <c r="BW15" s="82"/>
      <c r="BX15" s="82"/>
      <c r="BY15" s="84"/>
      <c r="BZ15" s="82"/>
      <c r="CA15" s="82"/>
      <c r="CB15" s="82"/>
      <c r="CC15" s="82"/>
      <c r="CD15" s="82"/>
      <c r="CE15" s="82"/>
      <c r="CF15" s="84"/>
      <c r="CG15" s="82"/>
      <c r="CH15" s="82"/>
      <c r="CI15" s="82"/>
      <c r="CJ15" s="82"/>
      <c r="CK15" s="82"/>
      <c r="CL15" s="82"/>
      <c r="CM15" s="84"/>
      <c r="CN15" s="82"/>
      <c r="CO15" s="82"/>
      <c r="CP15" s="82"/>
      <c r="CQ15" s="82"/>
      <c r="CR15" s="82"/>
      <c r="CS15" s="82"/>
      <c r="CT15" s="84"/>
    </row>
    <row r="16" spans="1:98" s="81" customFormat="1" ht="27" customHeight="1">
      <c r="A16" s="109" t="str">
        <f t="shared" si="49"/>
        <v>1.3</v>
      </c>
      <c r="B16" s="110" t="s">
        <v>59</v>
      </c>
      <c r="C16" s="111" t="s">
        <v>48</v>
      </c>
      <c r="D16" s="111">
        <v>1</v>
      </c>
      <c r="E16" s="111">
        <v>1.1000000000000001</v>
      </c>
      <c r="F16" s="112" t="s">
        <v>60</v>
      </c>
      <c r="G16" s="111" t="s">
        <v>50</v>
      </c>
      <c r="H16" s="113"/>
      <c r="I16" s="114" t="s">
        <v>61</v>
      </c>
      <c r="J16" s="100" t="s">
        <v>51</v>
      </c>
      <c r="K16" s="116">
        <v>7</v>
      </c>
      <c r="L16" s="117">
        <v>0.5</v>
      </c>
      <c r="M16" s="118" t="s">
        <v>52</v>
      </c>
      <c r="N16" s="119"/>
      <c r="O16" s="107"/>
      <c r="P16" s="82"/>
      <c r="Q16" s="85"/>
      <c r="R16" s="82"/>
      <c r="S16" s="82"/>
      <c r="T16" s="82"/>
      <c r="U16" s="82"/>
      <c r="V16" s="82"/>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4"/>
      <c r="BS16" s="82"/>
      <c r="BT16" s="82"/>
      <c r="BU16" s="82"/>
      <c r="BV16" s="82"/>
      <c r="BW16" s="82"/>
      <c r="BX16" s="82"/>
      <c r="BY16" s="84"/>
      <c r="BZ16" s="82"/>
      <c r="CA16" s="82"/>
      <c r="CB16" s="82"/>
      <c r="CC16" s="82"/>
      <c r="CD16" s="82"/>
      <c r="CE16" s="82"/>
      <c r="CF16" s="84"/>
      <c r="CG16" s="82"/>
      <c r="CH16" s="82"/>
      <c r="CI16" s="82"/>
      <c r="CJ16" s="82"/>
      <c r="CK16" s="82"/>
      <c r="CL16" s="82"/>
      <c r="CM16" s="84"/>
      <c r="CN16" s="82"/>
      <c r="CO16" s="82"/>
      <c r="CP16" s="82"/>
      <c r="CQ16" s="82"/>
      <c r="CR16" s="82"/>
      <c r="CS16" s="82"/>
      <c r="CT16" s="84"/>
    </row>
    <row r="17" spans="1:98" s="81" customFormat="1" ht="27" customHeight="1">
      <c r="A17" s="109" t="str">
        <f t="shared" si="49"/>
        <v>1.4</v>
      </c>
      <c r="B17" s="110" t="s">
        <v>62</v>
      </c>
      <c r="C17" s="111" t="s">
        <v>48</v>
      </c>
      <c r="D17" s="111">
        <v>2</v>
      </c>
      <c r="E17" s="111">
        <v>2.4</v>
      </c>
      <c r="F17" s="112" t="s">
        <v>63</v>
      </c>
      <c r="G17" s="111" t="s">
        <v>50</v>
      </c>
      <c r="H17" s="113"/>
      <c r="I17" s="99" t="s">
        <v>64</v>
      </c>
      <c r="J17" s="115" t="s">
        <v>65</v>
      </c>
      <c r="K17" s="116">
        <v>7</v>
      </c>
      <c r="L17" s="117">
        <v>0</v>
      </c>
      <c r="M17" s="118" t="s">
        <v>52</v>
      </c>
      <c r="N17" s="119"/>
      <c r="O17" s="107"/>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4"/>
      <c r="BS17" s="82"/>
      <c r="BT17" s="82"/>
      <c r="BU17" s="82"/>
      <c r="BV17" s="82"/>
      <c r="BW17" s="82"/>
      <c r="BX17" s="82"/>
      <c r="BY17" s="84"/>
      <c r="BZ17" s="82"/>
      <c r="CA17" s="82"/>
      <c r="CB17" s="82"/>
      <c r="CC17" s="82"/>
      <c r="CD17" s="82"/>
      <c r="CE17" s="82"/>
      <c r="CF17" s="84"/>
      <c r="CG17" s="82"/>
      <c r="CH17" s="82"/>
      <c r="CI17" s="82"/>
      <c r="CJ17" s="82"/>
      <c r="CK17" s="82"/>
      <c r="CL17" s="82"/>
      <c r="CM17" s="84"/>
      <c r="CN17" s="82"/>
      <c r="CO17" s="82"/>
      <c r="CP17" s="82"/>
      <c r="CQ17" s="82"/>
      <c r="CR17" s="82"/>
      <c r="CS17" s="82"/>
      <c r="CT17" s="84"/>
    </row>
    <row r="18" spans="1:98" s="81" customFormat="1" ht="27" customHeight="1">
      <c r="A18" s="109" t="str">
        <f t="shared" si="49"/>
        <v>1.5</v>
      </c>
      <c r="B18" s="110" t="s">
        <v>66</v>
      </c>
      <c r="C18" s="111" t="s">
        <v>48</v>
      </c>
      <c r="D18" s="111">
        <v>3</v>
      </c>
      <c r="E18" s="120"/>
      <c r="F18" s="112" t="s">
        <v>67</v>
      </c>
      <c r="G18" s="111" t="s">
        <v>50</v>
      </c>
      <c r="H18" s="113"/>
      <c r="I18" s="99" t="s">
        <v>68</v>
      </c>
      <c r="J18" s="115" t="s">
        <v>65</v>
      </c>
      <c r="K18" s="116">
        <v>7</v>
      </c>
      <c r="L18" s="117">
        <v>0</v>
      </c>
      <c r="M18" s="118" t="s">
        <v>52</v>
      </c>
      <c r="N18" s="119"/>
      <c r="O18" s="107"/>
      <c r="P18" s="82"/>
      <c r="Q18" s="82"/>
      <c r="R18" s="82"/>
      <c r="S18" s="82"/>
      <c r="T18" s="82"/>
      <c r="U18" s="82"/>
      <c r="V18" s="82"/>
      <c r="W18" s="82"/>
      <c r="X18" s="82"/>
      <c r="Y18" s="82"/>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4"/>
      <c r="BS18" s="82"/>
      <c r="BT18" s="82"/>
      <c r="BU18" s="82"/>
      <c r="BV18" s="82"/>
      <c r="BW18" s="82"/>
      <c r="BX18" s="82"/>
      <c r="BY18" s="84"/>
      <c r="BZ18" s="82"/>
      <c r="CA18" s="82"/>
      <c r="CB18" s="82"/>
      <c r="CC18" s="82"/>
      <c r="CD18" s="82"/>
      <c r="CE18" s="82"/>
      <c r="CF18" s="84"/>
      <c r="CG18" s="82"/>
      <c r="CH18" s="82"/>
      <c r="CI18" s="82"/>
      <c r="CJ18" s="82"/>
      <c r="CK18" s="82"/>
      <c r="CL18" s="82"/>
      <c r="CM18" s="84"/>
      <c r="CN18" s="82"/>
      <c r="CO18" s="82"/>
      <c r="CP18" s="82"/>
      <c r="CQ18" s="82"/>
      <c r="CR18" s="82"/>
      <c r="CS18" s="82"/>
      <c r="CT18" s="84"/>
    </row>
    <row r="19" spans="1:98" s="81" customFormat="1" ht="27" customHeight="1">
      <c r="A19" s="109" t="str">
        <f t="shared" si="49"/>
        <v>1.6</v>
      </c>
      <c r="B19" s="112" t="s">
        <v>69</v>
      </c>
      <c r="C19" s="111" t="s">
        <v>70</v>
      </c>
      <c r="D19" s="111">
        <v>2</v>
      </c>
      <c r="E19" s="111">
        <v>2.2000000000000002</v>
      </c>
      <c r="F19" s="112" t="s">
        <v>71</v>
      </c>
      <c r="G19" s="111" t="s">
        <v>50</v>
      </c>
      <c r="H19" s="113"/>
      <c r="I19" s="114"/>
      <c r="J19" s="115"/>
      <c r="K19" s="116">
        <v>5</v>
      </c>
      <c r="L19" s="117">
        <v>0</v>
      </c>
      <c r="M19" s="118" t="s">
        <v>52</v>
      </c>
      <c r="N19" s="119"/>
      <c r="O19" s="107"/>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4"/>
      <c r="BS19" s="82"/>
      <c r="BT19" s="82"/>
      <c r="BU19" s="82"/>
      <c r="BV19" s="82"/>
      <c r="BW19" s="82"/>
      <c r="BX19" s="82"/>
      <c r="BY19" s="84"/>
      <c r="BZ19" s="82"/>
      <c r="CA19" s="82"/>
      <c r="CB19" s="82"/>
      <c r="CC19" s="82"/>
      <c r="CD19" s="82"/>
      <c r="CE19" s="82"/>
      <c r="CF19" s="84"/>
      <c r="CG19" s="82"/>
      <c r="CH19" s="82"/>
      <c r="CI19" s="82"/>
      <c r="CJ19" s="82"/>
      <c r="CK19" s="82"/>
      <c r="CL19" s="82"/>
      <c r="CM19" s="84"/>
      <c r="CN19" s="82"/>
      <c r="CO19" s="82"/>
      <c r="CP19" s="82"/>
      <c r="CQ19" s="82"/>
      <c r="CR19" s="82"/>
      <c r="CS19" s="82"/>
      <c r="CT19" s="84"/>
    </row>
    <row r="20" spans="1:98" s="81" customFormat="1" ht="27" customHeight="1">
      <c r="A20" s="109" t="str">
        <f t="shared" si="49"/>
        <v>1.7</v>
      </c>
      <c r="B20" s="112" t="s">
        <v>72</v>
      </c>
      <c r="C20" s="111" t="s">
        <v>70</v>
      </c>
      <c r="D20" s="111">
        <v>2</v>
      </c>
      <c r="E20" s="111">
        <v>2.2000000000000002</v>
      </c>
      <c r="F20" s="112" t="s">
        <v>73</v>
      </c>
      <c r="G20" s="111" t="s">
        <v>50</v>
      </c>
      <c r="H20" s="113"/>
      <c r="I20" s="114"/>
      <c r="J20" s="115"/>
      <c r="K20" s="116">
        <v>12</v>
      </c>
      <c r="L20" s="117">
        <v>0</v>
      </c>
      <c r="M20" s="118" t="s">
        <v>52</v>
      </c>
      <c r="N20" s="119"/>
      <c r="O20" s="107"/>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4"/>
      <c r="BS20" s="82"/>
      <c r="BT20" s="82"/>
      <c r="BU20" s="82"/>
      <c r="BV20" s="82"/>
      <c r="BW20" s="82"/>
      <c r="BX20" s="82"/>
      <c r="BY20" s="84"/>
      <c r="BZ20" s="82"/>
      <c r="CA20" s="82"/>
      <c r="CB20" s="82"/>
      <c r="CC20" s="82"/>
      <c r="CD20" s="82"/>
      <c r="CE20" s="82"/>
      <c r="CF20" s="84"/>
      <c r="CG20" s="82"/>
      <c r="CH20" s="82"/>
      <c r="CI20" s="82"/>
      <c r="CJ20" s="82"/>
      <c r="CK20" s="82"/>
      <c r="CL20" s="82"/>
      <c r="CM20" s="84"/>
      <c r="CN20" s="82"/>
      <c r="CO20" s="82"/>
      <c r="CP20" s="82"/>
      <c r="CQ20" s="82"/>
      <c r="CR20" s="82"/>
      <c r="CS20" s="82"/>
      <c r="CT20" s="84"/>
    </row>
    <row r="21" spans="1:98" s="81" customFormat="1" ht="27" customHeight="1">
      <c r="A21" s="109" t="str">
        <f t="shared" ref="A21:A61" si="50">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v>
      </c>
      <c r="B21" s="110" t="s">
        <v>74</v>
      </c>
      <c r="C21" s="111" t="s">
        <v>75</v>
      </c>
      <c r="D21" s="111">
        <v>6</v>
      </c>
      <c r="E21" s="111">
        <v>6.4</v>
      </c>
      <c r="F21" s="112" t="s">
        <v>76</v>
      </c>
      <c r="G21" s="111" t="s">
        <v>50</v>
      </c>
      <c r="H21" s="113"/>
      <c r="I21" s="114"/>
      <c r="J21" s="115"/>
      <c r="K21" s="116">
        <v>1</v>
      </c>
      <c r="L21" s="117">
        <v>0</v>
      </c>
      <c r="M21" s="118" t="s">
        <v>52</v>
      </c>
      <c r="N21" s="119"/>
      <c r="O21" s="107"/>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4"/>
      <c r="BS21" s="82"/>
      <c r="BT21" s="82"/>
      <c r="BU21" s="82"/>
      <c r="BV21" s="82"/>
      <c r="BW21" s="82"/>
      <c r="BX21" s="82"/>
      <c r="BY21" s="84"/>
      <c r="BZ21" s="82"/>
      <c r="CA21" s="82"/>
      <c r="CB21" s="82"/>
      <c r="CC21" s="82"/>
      <c r="CD21" s="82"/>
      <c r="CE21" s="82"/>
      <c r="CF21" s="84"/>
      <c r="CG21" s="82"/>
      <c r="CH21" s="82"/>
      <c r="CI21" s="82"/>
      <c r="CJ21" s="82"/>
      <c r="CK21" s="82"/>
      <c r="CL21" s="82"/>
      <c r="CM21" s="84"/>
      <c r="CN21" s="82"/>
      <c r="CO21" s="82"/>
      <c r="CP21" s="82"/>
      <c r="CQ21" s="82"/>
      <c r="CR21" s="82"/>
      <c r="CS21" s="82"/>
      <c r="CT21" s="84"/>
    </row>
    <row r="22" spans="1:98" s="81" customFormat="1" ht="27" customHeight="1">
      <c r="A22" s="121" t="str">
        <f t="shared" si="50"/>
        <v>1.9</v>
      </c>
      <c r="B22" s="122" t="s">
        <v>77</v>
      </c>
      <c r="C22" s="123" t="s">
        <v>75</v>
      </c>
      <c r="D22" s="123">
        <v>7</v>
      </c>
      <c r="E22" s="123">
        <v>7.6</v>
      </c>
      <c r="F22" s="124" t="s">
        <v>78</v>
      </c>
      <c r="G22" s="111" t="s">
        <v>50</v>
      </c>
      <c r="H22" s="125"/>
      <c r="I22" s="126"/>
      <c r="J22" s="127"/>
      <c r="K22" s="128">
        <v>1</v>
      </c>
      <c r="L22" s="129">
        <v>0</v>
      </c>
      <c r="M22" s="130" t="s">
        <v>52</v>
      </c>
      <c r="N22" s="131"/>
      <c r="O22" s="107"/>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4"/>
      <c r="BS22" s="82"/>
      <c r="BT22" s="82"/>
      <c r="BU22" s="82"/>
      <c r="BV22" s="82"/>
      <c r="BW22" s="82"/>
      <c r="BX22" s="82"/>
      <c r="BY22" s="84"/>
      <c r="BZ22" s="82"/>
      <c r="CA22" s="82"/>
      <c r="CB22" s="82"/>
      <c r="CC22" s="82"/>
      <c r="CD22" s="82"/>
      <c r="CE22" s="82"/>
      <c r="CF22" s="84"/>
      <c r="CG22" s="82"/>
      <c r="CH22" s="82"/>
      <c r="CI22" s="82"/>
      <c r="CJ22" s="82"/>
      <c r="CK22" s="82"/>
      <c r="CL22" s="82"/>
      <c r="CM22" s="84"/>
      <c r="CN22" s="82"/>
      <c r="CO22" s="82"/>
      <c r="CP22" s="82"/>
      <c r="CQ22" s="82"/>
      <c r="CR22" s="82"/>
      <c r="CS22" s="82"/>
      <c r="CT22" s="84"/>
    </row>
    <row r="23" spans="1:98" s="77" customFormat="1" ht="27" customHeight="1">
      <c r="A23" s="104" t="str">
        <f>IF(ISERROR(VALUE(SUBSTITUTE(prevWBS,".",""))),"1",IF(ISERROR(FIND("`",SUBSTITUTE(prevWBS,".","`",1))),TEXT(VALUE(prevWBS)+1,"#"),TEXT(VALUE(LEFT(prevWBS,FIND("`",SUBSTITUTE(prevWBS,".","`",1))-1))+1,"#")))</f>
        <v>2</v>
      </c>
      <c r="B23" s="132" t="s">
        <v>79</v>
      </c>
      <c r="C23" s="67" t="s">
        <v>79</v>
      </c>
      <c r="D23" s="67" t="s">
        <v>79</v>
      </c>
      <c r="E23" s="67" t="s">
        <v>79</v>
      </c>
      <c r="F23" s="75"/>
      <c r="G23" s="68"/>
      <c r="H23" s="68"/>
      <c r="I23" s="69"/>
      <c r="J23" s="69" t="str">
        <f t="shared" ref="J23" si="51">IF(ISBLANK(I23)," - ",IF(K23=0,I23,I23+K23-1))</f>
        <v xml:space="preserve"> - </v>
      </c>
      <c r="K23" s="70"/>
      <c r="L23" s="71"/>
      <c r="M23" s="72" t="s">
        <v>52</v>
      </c>
      <c r="N23" s="73"/>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7"/>
      <c r="BS23" s="86"/>
      <c r="BT23" s="86"/>
      <c r="BU23" s="86"/>
      <c r="BV23" s="86"/>
      <c r="BW23" s="86"/>
      <c r="BX23" s="86"/>
      <c r="BY23" s="87"/>
      <c r="BZ23" s="86"/>
      <c r="CA23" s="86"/>
      <c r="CB23" s="86"/>
      <c r="CC23" s="86"/>
      <c r="CD23" s="86"/>
      <c r="CE23" s="86"/>
      <c r="CF23" s="87"/>
      <c r="CG23" s="86"/>
      <c r="CH23" s="86"/>
      <c r="CI23" s="86"/>
      <c r="CJ23" s="86"/>
      <c r="CK23" s="86"/>
      <c r="CL23" s="86"/>
      <c r="CM23" s="87"/>
      <c r="CN23" s="86"/>
      <c r="CO23" s="86"/>
      <c r="CP23" s="86"/>
      <c r="CQ23" s="86"/>
      <c r="CR23" s="86"/>
      <c r="CS23" s="86"/>
      <c r="CT23" s="87"/>
    </row>
    <row r="24" spans="1:98" s="81" customFormat="1" ht="27" customHeight="1">
      <c r="A24" s="9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4" s="95" t="s">
        <v>80</v>
      </c>
      <c r="C24" s="96" t="s">
        <v>48</v>
      </c>
      <c r="D24" s="96">
        <v>3</v>
      </c>
      <c r="E24" s="96">
        <v>3.3</v>
      </c>
      <c r="F24" s="97" t="s">
        <v>81</v>
      </c>
      <c r="G24" s="96" t="s">
        <v>50</v>
      </c>
      <c r="H24" s="98"/>
      <c r="I24" s="99" t="s">
        <v>82</v>
      </c>
      <c r="J24" s="100" t="s">
        <v>83</v>
      </c>
      <c r="K24" s="101">
        <v>4</v>
      </c>
      <c r="L24" s="102">
        <v>0</v>
      </c>
      <c r="M24" s="103" t="s">
        <v>52</v>
      </c>
      <c r="N24" s="108"/>
      <c r="O24" s="133"/>
      <c r="P24" s="88"/>
      <c r="Q24" s="88"/>
      <c r="R24" s="88"/>
      <c r="S24" s="88"/>
      <c r="T24" s="88"/>
      <c r="U24" s="88"/>
      <c r="V24" s="88"/>
      <c r="W24" s="88"/>
      <c r="X24" s="88"/>
      <c r="Y24" s="88"/>
      <c r="Z24" s="88"/>
      <c r="AA24" s="88"/>
      <c r="AB24" s="88"/>
      <c r="AC24" s="88"/>
      <c r="AD24" s="88"/>
      <c r="AE24" s="88"/>
      <c r="AF24" s="88"/>
      <c r="AG24" s="88"/>
      <c r="AH24" s="88"/>
      <c r="AI24" s="88"/>
      <c r="AJ24" s="88"/>
      <c r="AK24" s="88"/>
      <c r="AL24" s="88"/>
      <c r="AM24" s="88"/>
      <c r="AN24" s="88"/>
      <c r="AO24" s="88"/>
      <c r="AP24" s="88"/>
      <c r="AQ24" s="88"/>
      <c r="AR24" s="88"/>
      <c r="AS24" s="88"/>
      <c r="AT24" s="88"/>
      <c r="AU24" s="88"/>
      <c r="AV24" s="88"/>
      <c r="AW24" s="88"/>
      <c r="AX24" s="88"/>
      <c r="AY24" s="88"/>
      <c r="AZ24" s="88"/>
      <c r="BA24" s="88"/>
      <c r="BB24" s="88"/>
      <c r="BC24" s="88"/>
      <c r="BD24" s="88"/>
      <c r="BE24" s="88"/>
      <c r="BF24" s="88"/>
      <c r="BG24" s="88"/>
      <c r="BH24" s="88"/>
      <c r="BI24" s="88"/>
      <c r="BJ24" s="88"/>
      <c r="BK24" s="88"/>
      <c r="BL24" s="88"/>
      <c r="BM24" s="88"/>
      <c r="BN24" s="88"/>
      <c r="BO24" s="88"/>
      <c r="BP24" s="88"/>
      <c r="BQ24" s="88"/>
      <c r="BR24" s="89"/>
      <c r="BS24" s="88"/>
      <c r="BT24" s="88"/>
      <c r="BU24" s="88"/>
      <c r="BV24" s="88"/>
      <c r="BW24" s="88"/>
      <c r="BX24" s="88"/>
      <c r="BY24" s="89"/>
      <c r="BZ24" s="88"/>
      <c r="CA24" s="88"/>
      <c r="CB24" s="88"/>
      <c r="CC24" s="88"/>
      <c r="CD24" s="88"/>
      <c r="CE24" s="88"/>
      <c r="CF24" s="89"/>
      <c r="CG24" s="88"/>
      <c r="CH24" s="88"/>
      <c r="CI24" s="88"/>
      <c r="CJ24" s="88"/>
      <c r="CK24" s="88"/>
      <c r="CL24" s="88"/>
      <c r="CM24" s="89"/>
      <c r="CN24" s="88"/>
      <c r="CO24" s="88"/>
      <c r="CP24" s="88"/>
      <c r="CQ24" s="88"/>
      <c r="CR24" s="88"/>
      <c r="CS24" s="88"/>
      <c r="CT24" s="89"/>
    </row>
    <row r="25" spans="1:98" s="81" customFormat="1" ht="27" customHeight="1">
      <c r="A25" s="109" t="str">
        <f t="shared" si="49"/>
        <v>2.2</v>
      </c>
      <c r="B25" s="110" t="s">
        <v>84</v>
      </c>
      <c r="C25" s="111" t="s">
        <v>70</v>
      </c>
      <c r="D25" s="111">
        <v>2</v>
      </c>
      <c r="E25" s="111">
        <v>2.2999999999999998</v>
      </c>
      <c r="F25" s="112" t="s">
        <v>85</v>
      </c>
      <c r="G25" s="111" t="s">
        <v>50</v>
      </c>
      <c r="H25" s="113"/>
      <c r="I25" s="114"/>
      <c r="J25" s="115"/>
      <c r="K25" s="116">
        <v>4</v>
      </c>
      <c r="L25" s="117">
        <v>0</v>
      </c>
      <c r="M25" s="118" t="s">
        <v>52</v>
      </c>
      <c r="N25" s="119"/>
      <c r="O25" s="107"/>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c r="BM25" s="82"/>
      <c r="BN25" s="82"/>
      <c r="BO25" s="82"/>
      <c r="BP25" s="82"/>
      <c r="BQ25" s="82"/>
      <c r="BR25" s="84"/>
      <c r="BS25" s="82"/>
      <c r="BT25" s="82"/>
      <c r="BU25" s="82"/>
      <c r="BV25" s="82"/>
      <c r="BW25" s="82"/>
      <c r="BX25" s="82"/>
      <c r="BY25" s="84"/>
      <c r="BZ25" s="82"/>
      <c r="CA25" s="82"/>
      <c r="CB25" s="82"/>
      <c r="CC25" s="82"/>
      <c r="CD25" s="82"/>
      <c r="CE25" s="82"/>
      <c r="CF25" s="84"/>
      <c r="CG25" s="82"/>
      <c r="CH25" s="82"/>
      <c r="CI25" s="82"/>
      <c r="CJ25" s="82"/>
      <c r="CK25" s="82"/>
      <c r="CL25" s="82"/>
      <c r="CM25" s="84"/>
      <c r="CN25" s="82"/>
      <c r="CO25" s="82"/>
      <c r="CP25" s="82"/>
      <c r="CQ25" s="82"/>
      <c r="CR25" s="82"/>
      <c r="CS25" s="82"/>
      <c r="CT25" s="84"/>
    </row>
    <row r="26" spans="1:98" s="81" customFormat="1" ht="27" customHeight="1">
      <c r="A26" s="109" t="str">
        <f t="shared" si="49"/>
        <v>2.3</v>
      </c>
      <c r="B26" s="110" t="s">
        <v>86</v>
      </c>
      <c r="C26" s="111" t="s">
        <v>70</v>
      </c>
      <c r="D26" s="111">
        <v>2</v>
      </c>
      <c r="E26" s="111">
        <v>2.2999999999999998</v>
      </c>
      <c r="F26" s="112" t="s">
        <v>87</v>
      </c>
      <c r="G26" s="111" t="s">
        <v>50</v>
      </c>
      <c r="H26" s="113"/>
      <c r="I26" s="114"/>
      <c r="J26" s="115"/>
      <c r="K26" s="116">
        <v>2</v>
      </c>
      <c r="L26" s="117">
        <v>0</v>
      </c>
      <c r="M26" s="118" t="s">
        <v>52</v>
      </c>
      <c r="N26" s="119"/>
      <c r="O26" s="107"/>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c r="BM26" s="82"/>
      <c r="BN26" s="82"/>
      <c r="BO26" s="82"/>
      <c r="BP26" s="82"/>
      <c r="BQ26" s="82"/>
      <c r="BR26" s="84"/>
      <c r="BS26" s="82"/>
      <c r="BT26" s="82"/>
      <c r="BU26" s="82"/>
      <c r="BV26" s="82"/>
      <c r="BW26" s="82"/>
      <c r="BX26" s="82"/>
      <c r="BY26" s="84"/>
      <c r="BZ26" s="82"/>
      <c r="CA26" s="82"/>
      <c r="CB26" s="82"/>
      <c r="CC26" s="82"/>
      <c r="CD26" s="82"/>
      <c r="CE26" s="82"/>
      <c r="CF26" s="84"/>
      <c r="CG26" s="82"/>
      <c r="CH26" s="82"/>
      <c r="CI26" s="82"/>
      <c r="CJ26" s="82"/>
      <c r="CK26" s="82"/>
      <c r="CL26" s="82"/>
      <c r="CM26" s="84"/>
      <c r="CN26" s="82"/>
      <c r="CO26" s="82"/>
      <c r="CP26" s="82"/>
      <c r="CQ26" s="82"/>
      <c r="CR26" s="82"/>
      <c r="CS26" s="82"/>
      <c r="CT26" s="84"/>
    </row>
    <row r="27" spans="1:98" s="81" customFormat="1" ht="27" customHeight="1">
      <c r="A27" s="109" t="str">
        <f t="shared" si="49"/>
        <v>2.4</v>
      </c>
      <c r="B27" s="110" t="s">
        <v>88</v>
      </c>
      <c r="C27" s="111" t="s">
        <v>70</v>
      </c>
      <c r="D27" s="111">
        <v>2</v>
      </c>
      <c r="E27" s="111">
        <v>2.1</v>
      </c>
      <c r="F27" s="112" t="s">
        <v>89</v>
      </c>
      <c r="G27" s="111" t="s">
        <v>50</v>
      </c>
      <c r="H27" s="113"/>
      <c r="I27" s="114"/>
      <c r="J27" s="115"/>
      <c r="K27" s="116">
        <v>7</v>
      </c>
      <c r="L27" s="117">
        <v>0</v>
      </c>
      <c r="M27" s="118" t="s">
        <v>52</v>
      </c>
      <c r="N27" s="119"/>
      <c r="O27" s="107"/>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c r="BM27" s="82"/>
      <c r="BN27" s="82"/>
      <c r="BO27" s="82"/>
      <c r="BP27" s="82"/>
      <c r="BQ27" s="82"/>
      <c r="BR27" s="84"/>
      <c r="BS27" s="82"/>
      <c r="BT27" s="82"/>
      <c r="BU27" s="82"/>
      <c r="BV27" s="82"/>
      <c r="BW27" s="82"/>
      <c r="BX27" s="82"/>
      <c r="BY27" s="84"/>
      <c r="BZ27" s="82"/>
      <c r="CA27" s="82"/>
      <c r="CB27" s="82"/>
      <c r="CC27" s="82"/>
      <c r="CD27" s="82"/>
      <c r="CE27" s="82"/>
      <c r="CF27" s="84"/>
      <c r="CG27" s="82"/>
      <c r="CH27" s="82"/>
      <c r="CI27" s="82"/>
      <c r="CJ27" s="82"/>
      <c r="CK27" s="82"/>
      <c r="CL27" s="82"/>
      <c r="CM27" s="84"/>
      <c r="CN27" s="82"/>
      <c r="CO27" s="82"/>
      <c r="CP27" s="82"/>
      <c r="CQ27" s="82"/>
      <c r="CR27" s="82"/>
      <c r="CS27" s="82"/>
      <c r="CT27" s="84"/>
    </row>
    <row r="28" spans="1:98" s="81" customFormat="1" ht="27" customHeight="1">
      <c r="A28" s="109" t="str">
        <f t="shared" si="49"/>
        <v>2.5</v>
      </c>
      <c r="B28" s="112" t="s">
        <v>90</v>
      </c>
      <c r="C28" s="111" t="s">
        <v>70</v>
      </c>
      <c r="D28" s="111">
        <v>2</v>
      </c>
      <c r="E28" s="111">
        <v>2.5</v>
      </c>
      <c r="F28" s="112" t="s">
        <v>0</v>
      </c>
      <c r="G28" s="111" t="s">
        <v>50</v>
      </c>
      <c r="H28" s="113"/>
      <c r="I28" s="114"/>
      <c r="J28" s="115"/>
      <c r="K28" s="116">
        <v>3</v>
      </c>
      <c r="L28" s="117">
        <v>0</v>
      </c>
      <c r="M28" s="118" t="s">
        <v>52</v>
      </c>
      <c r="N28" s="119"/>
      <c r="O28" s="107"/>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c r="BM28" s="82"/>
      <c r="BN28" s="82"/>
      <c r="BO28" s="82"/>
      <c r="BP28" s="82"/>
      <c r="BQ28" s="82"/>
      <c r="BR28" s="84"/>
      <c r="BS28" s="82"/>
      <c r="BT28" s="82"/>
      <c r="BU28" s="82"/>
      <c r="BV28" s="82"/>
      <c r="BW28" s="82"/>
      <c r="BX28" s="82"/>
      <c r="BY28" s="84"/>
      <c r="BZ28" s="82"/>
      <c r="CA28" s="82"/>
      <c r="CB28" s="82"/>
      <c r="CC28" s="82"/>
      <c r="CD28" s="82"/>
      <c r="CE28" s="82"/>
      <c r="CF28" s="84"/>
      <c r="CG28" s="82"/>
      <c r="CH28" s="82"/>
      <c r="CI28" s="82"/>
      <c r="CJ28" s="82"/>
      <c r="CK28" s="82"/>
      <c r="CL28" s="82"/>
      <c r="CM28" s="84"/>
      <c r="CN28" s="82"/>
      <c r="CO28" s="82"/>
      <c r="CP28" s="82"/>
      <c r="CQ28" s="82"/>
      <c r="CR28" s="82"/>
      <c r="CS28" s="82"/>
      <c r="CT28" s="84"/>
    </row>
    <row r="29" spans="1:98" s="81" customFormat="1" ht="27" customHeight="1">
      <c r="A29" s="109" t="str">
        <f t="shared" si="49"/>
        <v>2.6</v>
      </c>
      <c r="B29" s="112" t="s">
        <v>91</v>
      </c>
      <c r="C29" s="111" t="s">
        <v>70</v>
      </c>
      <c r="D29" s="111">
        <v>2</v>
      </c>
      <c r="E29" s="111">
        <v>2.5</v>
      </c>
      <c r="F29" s="112" t="s">
        <v>92</v>
      </c>
      <c r="G29" s="111" t="s">
        <v>50</v>
      </c>
      <c r="H29" s="113"/>
      <c r="I29" s="114"/>
      <c r="J29" s="115"/>
      <c r="K29" s="116">
        <v>3</v>
      </c>
      <c r="L29" s="117">
        <v>0</v>
      </c>
      <c r="M29" s="118" t="s">
        <v>52</v>
      </c>
      <c r="N29" s="119"/>
      <c r="O29" s="107"/>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c r="BM29" s="82"/>
      <c r="BN29" s="82"/>
      <c r="BO29" s="82"/>
      <c r="BP29" s="82"/>
      <c r="BQ29" s="82"/>
      <c r="BR29" s="84"/>
      <c r="BS29" s="82"/>
      <c r="BT29" s="82"/>
      <c r="BU29" s="82"/>
      <c r="BV29" s="82"/>
      <c r="BW29" s="82"/>
      <c r="BX29" s="82"/>
      <c r="BY29" s="84"/>
      <c r="BZ29" s="82"/>
      <c r="CA29" s="82"/>
      <c r="CB29" s="82"/>
      <c r="CC29" s="82"/>
      <c r="CD29" s="82"/>
      <c r="CE29" s="82"/>
      <c r="CF29" s="84"/>
      <c r="CG29" s="82"/>
      <c r="CH29" s="82"/>
      <c r="CI29" s="82"/>
      <c r="CJ29" s="82"/>
      <c r="CK29" s="82"/>
      <c r="CL29" s="82"/>
      <c r="CM29" s="84"/>
      <c r="CN29" s="82"/>
      <c r="CO29" s="82"/>
      <c r="CP29" s="82"/>
      <c r="CQ29" s="82"/>
      <c r="CR29" s="82"/>
      <c r="CS29" s="82"/>
      <c r="CT29" s="84"/>
    </row>
    <row r="30" spans="1:98" s="81" customFormat="1" ht="27" customHeight="1">
      <c r="A30" s="109" t="str">
        <f t="shared" si="49"/>
        <v>2.7</v>
      </c>
      <c r="B30" s="110" t="s">
        <v>93</v>
      </c>
      <c r="C30" s="111" t="s">
        <v>94</v>
      </c>
      <c r="D30" s="111">
        <v>3</v>
      </c>
      <c r="E30" s="111">
        <v>3.2</v>
      </c>
      <c r="F30" s="112" t="s">
        <v>95</v>
      </c>
      <c r="G30" s="111" t="s">
        <v>50</v>
      </c>
      <c r="H30" s="113"/>
      <c r="I30" s="114"/>
      <c r="J30" s="115"/>
      <c r="K30" s="116">
        <v>5</v>
      </c>
      <c r="L30" s="117">
        <v>0</v>
      </c>
      <c r="M30" s="118" t="s">
        <v>52</v>
      </c>
      <c r="N30" s="119"/>
      <c r="O30" s="107"/>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c r="BM30" s="82"/>
      <c r="BN30" s="82"/>
      <c r="BO30" s="82"/>
      <c r="BP30" s="82"/>
      <c r="BQ30" s="82"/>
      <c r="BR30" s="84"/>
      <c r="BS30" s="82"/>
      <c r="BT30" s="82"/>
      <c r="BU30" s="82"/>
      <c r="BV30" s="82"/>
      <c r="BW30" s="82"/>
      <c r="BX30" s="82"/>
      <c r="BY30" s="84"/>
      <c r="BZ30" s="82"/>
      <c r="CA30" s="82"/>
      <c r="CB30" s="82"/>
      <c r="CC30" s="82"/>
      <c r="CD30" s="82"/>
      <c r="CE30" s="82"/>
      <c r="CF30" s="84"/>
      <c r="CG30" s="82"/>
      <c r="CH30" s="82"/>
      <c r="CI30" s="82"/>
      <c r="CJ30" s="82"/>
      <c r="CK30" s="82"/>
      <c r="CL30" s="82"/>
      <c r="CM30" s="84"/>
      <c r="CN30" s="82"/>
      <c r="CO30" s="82"/>
      <c r="CP30" s="82"/>
      <c r="CQ30" s="82"/>
      <c r="CR30" s="82"/>
      <c r="CS30" s="82"/>
      <c r="CT30" s="84"/>
    </row>
    <row r="31" spans="1:98" s="81" customFormat="1" ht="27" customHeight="1">
      <c r="A31" s="109" t="str">
        <f t="shared" si="49"/>
        <v>2.8</v>
      </c>
      <c r="B31" s="110" t="s">
        <v>96</v>
      </c>
      <c r="C31" s="111" t="s">
        <v>94</v>
      </c>
      <c r="D31" s="111">
        <v>3</v>
      </c>
      <c r="E31" s="111">
        <v>3.4</v>
      </c>
      <c r="F31" s="112" t="s">
        <v>97</v>
      </c>
      <c r="G31" s="111" t="s">
        <v>50</v>
      </c>
      <c r="H31" s="113"/>
      <c r="I31" s="114"/>
      <c r="J31" s="115"/>
      <c r="K31" s="116">
        <v>7</v>
      </c>
      <c r="L31" s="117">
        <v>0</v>
      </c>
      <c r="M31" s="118" t="s">
        <v>52</v>
      </c>
      <c r="N31" s="119"/>
      <c r="O31" s="107"/>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c r="BM31" s="82"/>
      <c r="BN31" s="82"/>
      <c r="BO31" s="82"/>
      <c r="BP31" s="82"/>
      <c r="BQ31" s="82"/>
      <c r="BR31" s="84"/>
      <c r="BS31" s="82"/>
      <c r="BT31" s="82"/>
      <c r="BU31" s="82"/>
      <c r="BV31" s="82"/>
      <c r="BW31" s="82"/>
      <c r="BX31" s="82"/>
      <c r="BY31" s="84"/>
      <c r="BZ31" s="82"/>
      <c r="CA31" s="82"/>
      <c r="CB31" s="82"/>
      <c r="CC31" s="82"/>
      <c r="CD31" s="82"/>
      <c r="CE31" s="82"/>
      <c r="CF31" s="84"/>
      <c r="CG31" s="82"/>
      <c r="CH31" s="82"/>
      <c r="CI31" s="82"/>
      <c r="CJ31" s="82"/>
      <c r="CK31" s="82"/>
      <c r="CL31" s="82"/>
      <c r="CM31" s="84"/>
      <c r="CN31" s="82"/>
      <c r="CO31" s="82"/>
      <c r="CP31" s="82"/>
      <c r="CQ31" s="82"/>
      <c r="CR31" s="82"/>
      <c r="CS31" s="82"/>
      <c r="CT31" s="84"/>
    </row>
    <row r="32" spans="1:98" s="81" customFormat="1" ht="27" customHeight="1">
      <c r="A32" s="109" t="str">
        <f t="shared" si="49"/>
        <v>2.9</v>
      </c>
      <c r="B32" s="110" t="s">
        <v>98</v>
      </c>
      <c r="C32" s="111" t="s">
        <v>94</v>
      </c>
      <c r="D32" s="111">
        <v>3</v>
      </c>
      <c r="E32" s="111">
        <v>3.6</v>
      </c>
      <c r="F32" s="112" t="s">
        <v>99</v>
      </c>
      <c r="G32" s="111" t="s">
        <v>50</v>
      </c>
      <c r="H32" s="113"/>
      <c r="I32" s="114"/>
      <c r="J32" s="115"/>
      <c r="K32" s="116">
        <v>7</v>
      </c>
      <c r="L32" s="117">
        <v>0</v>
      </c>
      <c r="M32" s="118" t="s">
        <v>52</v>
      </c>
      <c r="N32" s="119"/>
      <c r="O32" s="134"/>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1"/>
      <c r="BS32" s="90"/>
      <c r="BT32" s="90"/>
      <c r="BU32" s="90"/>
      <c r="BV32" s="90"/>
      <c r="BW32" s="90"/>
      <c r="BX32" s="90"/>
      <c r="BY32" s="91"/>
      <c r="BZ32" s="90"/>
      <c r="CA32" s="90"/>
      <c r="CB32" s="90"/>
      <c r="CC32" s="90"/>
      <c r="CD32" s="90"/>
      <c r="CE32" s="90"/>
      <c r="CF32" s="91"/>
      <c r="CG32" s="90"/>
      <c r="CH32" s="90"/>
      <c r="CI32" s="90"/>
      <c r="CJ32" s="90"/>
      <c r="CK32" s="90"/>
      <c r="CL32" s="90"/>
      <c r="CM32" s="91"/>
      <c r="CN32" s="90"/>
      <c r="CO32" s="90"/>
      <c r="CP32" s="90"/>
      <c r="CQ32" s="90"/>
      <c r="CR32" s="90"/>
      <c r="CS32" s="90"/>
      <c r="CT32" s="91"/>
    </row>
    <row r="33" spans="1:98" s="81" customFormat="1" ht="27" customHeight="1">
      <c r="A33" s="109" t="str">
        <f t="shared" si="49"/>
        <v>2.10</v>
      </c>
      <c r="B33" s="110" t="s">
        <v>100</v>
      </c>
      <c r="C33" s="111" t="s">
        <v>94</v>
      </c>
      <c r="D33" s="111">
        <v>3</v>
      </c>
      <c r="E33" s="111">
        <v>3.5</v>
      </c>
      <c r="F33" s="112" t="s">
        <v>101</v>
      </c>
      <c r="G33" s="111" t="s">
        <v>50</v>
      </c>
      <c r="H33" s="113"/>
      <c r="I33" s="114"/>
      <c r="J33" s="115"/>
      <c r="K33" s="116">
        <v>4</v>
      </c>
      <c r="L33" s="117">
        <v>0.5</v>
      </c>
      <c r="M33" s="118" t="str">
        <f t="shared" ref="M33" si="52">IF(OR(J33=0,I33=0)," - ",NETWORKDAYS(I33,J33))</f>
        <v xml:space="preserve"> - </v>
      </c>
      <c r="N33" s="119"/>
      <c r="O33" s="107"/>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c r="BM33" s="82"/>
      <c r="BN33" s="82"/>
      <c r="BO33" s="82"/>
      <c r="BP33" s="82"/>
      <c r="BQ33" s="82"/>
      <c r="BR33" s="84"/>
      <c r="BS33" s="82"/>
      <c r="BT33" s="82"/>
      <c r="BU33" s="82"/>
      <c r="BV33" s="82"/>
      <c r="BW33" s="82"/>
      <c r="BX33" s="82"/>
      <c r="BY33" s="84"/>
      <c r="BZ33" s="82"/>
      <c r="CA33" s="82"/>
      <c r="CB33" s="82"/>
      <c r="CC33" s="82"/>
      <c r="CD33" s="82"/>
      <c r="CE33" s="82"/>
      <c r="CF33" s="84"/>
      <c r="CG33" s="82"/>
      <c r="CH33" s="82"/>
      <c r="CI33" s="82"/>
      <c r="CJ33" s="82"/>
      <c r="CK33" s="82"/>
      <c r="CL33" s="82"/>
      <c r="CM33" s="84"/>
      <c r="CN33" s="82"/>
      <c r="CO33" s="82"/>
      <c r="CP33" s="82"/>
      <c r="CQ33" s="82"/>
      <c r="CR33" s="82"/>
      <c r="CS33" s="82"/>
      <c r="CT33" s="84"/>
    </row>
    <row r="34" spans="1:98" s="81" customFormat="1" ht="27" customHeight="1">
      <c r="A34"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2.11</v>
      </c>
      <c r="B34" s="110" t="s">
        <v>102</v>
      </c>
      <c r="C34" s="111" t="s">
        <v>103</v>
      </c>
      <c r="D34" s="111">
        <v>1</v>
      </c>
      <c r="E34" s="111">
        <v>1.2</v>
      </c>
      <c r="F34" s="112" t="s">
        <v>104</v>
      </c>
      <c r="G34" s="111" t="s">
        <v>50</v>
      </c>
      <c r="H34" s="113"/>
      <c r="I34" s="114"/>
      <c r="J34" s="115"/>
      <c r="K34" s="116">
        <v>3</v>
      </c>
      <c r="L34" s="117">
        <v>0</v>
      </c>
      <c r="M34" s="118" t="s">
        <v>52</v>
      </c>
      <c r="N34" s="119"/>
      <c r="O34" s="107"/>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c r="BM34" s="82"/>
      <c r="BN34" s="82"/>
      <c r="BO34" s="82"/>
      <c r="BP34" s="82"/>
      <c r="BQ34" s="82"/>
      <c r="BR34" s="84"/>
      <c r="BS34" s="82"/>
      <c r="BT34" s="82"/>
      <c r="BU34" s="82"/>
      <c r="BV34" s="82"/>
      <c r="BW34" s="82"/>
      <c r="BX34" s="82"/>
      <c r="BY34" s="84"/>
      <c r="BZ34" s="82"/>
      <c r="CA34" s="82"/>
      <c r="CB34" s="82"/>
      <c r="CC34" s="82"/>
      <c r="CD34" s="82"/>
      <c r="CE34" s="82"/>
      <c r="CF34" s="84"/>
      <c r="CG34" s="82"/>
      <c r="CH34" s="82"/>
      <c r="CI34" s="82"/>
      <c r="CJ34" s="82"/>
      <c r="CK34" s="82"/>
      <c r="CL34" s="82"/>
      <c r="CM34" s="84"/>
      <c r="CN34" s="82"/>
      <c r="CO34" s="82"/>
      <c r="CP34" s="82"/>
      <c r="CQ34" s="82"/>
      <c r="CR34" s="82"/>
      <c r="CS34" s="82"/>
      <c r="CT34" s="84"/>
    </row>
    <row r="35" spans="1:98" s="81" customFormat="1" ht="27" customHeight="1">
      <c r="A35" s="10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2.12</v>
      </c>
      <c r="B35" s="112" t="s">
        <v>105</v>
      </c>
      <c r="C35" s="111" t="s">
        <v>103</v>
      </c>
      <c r="D35" s="111">
        <v>3</v>
      </c>
      <c r="E35" s="111">
        <v>3.1</v>
      </c>
      <c r="F35" s="112" t="s">
        <v>106</v>
      </c>
      <c r="G35" s="111" t="s">
        <v>50</v>
      </c>
      <c r="H35" s="113"/>
      <c r="I35" s="114"/>
      <c r="J35" s="115"/>
      <c r="K35" s="116">
        <v>3</v>
      </c>
      <c r="L35" s="117">
        <v>0</v>
      </c>
      <c r="M35" s="118" t="s">
        <v>52</v>
      </c>
      <c r="N35" s="119"/>
      <c r="O35" s="107"/>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c r="BM35" s="82"/>
      <c r="BN35" s="82"/>
      <c r="BO35" s="82"/>
      <c r="BP35" s="82"/>
      <c r="BQ35" s="82"/>
      <c r="BR35" s="84"/>
      <c r="BS35" s="82"/>
      <c r="BT35" s="82"/>
      <c r="BU35" s="82"/>
      <c r="BV35" s="82"/>
      <c r="BW35" s="82"/>
      <c r="BX35" s="82"/>
      <c r="BY35" s="84"/>
      <c r="BZ35" s="82"/>
      <c r="CA35" s="82"/>
      <c r="CB35" s="82"/>
      <c r="CC35" s="82"/>
      <c r="CD35" s="82"/>
      <c r="CE35" s="82"/>
      <c r="CF35" s="84"/>
      <c r="CG35" s="82"/>
      <c r="CH35" s="82"/>
      <c r="CI35" s="82"/>
      <c r="CJ35" s="82"/>
      <c r="CK35" s="82"/>
      <c r="CL35" s="82"/>
      <c r="CM35" s="84"/>
      <c r="CN35" s="82"/>
      <c r="CO35" s="82"/>
      <c r="CP35" s="82"/>
      <c r="CQ35" s="82"/>
      <c r="CR35" s="82"/>
      <c r="CS35" s="82"/>
      <c r="CT35" s="84"/>
    </row>
    <row r="36" spans="1:98" s="81" customFormat="1" ht="27" customHeight="1">
      <c r="A36" s="109" t="str">
        <f t="shared" si="50"/>
        <v>2.13</v>
      </c>
      <c r="B36" s="110" t="s">
        <v>107</v>
      </c>
      <c r="C36" s="111" t="s">
        <v>75</v>
      </c>
      <c r="D36" s="111">
        <v>6</v>
      </c>
      <c r="E36" s="111">
        <v>6.2</v>
      </c>
      <c r="F36" s="112" t="s">
        <v>108</v>
      </c>
      <c r="G36" s="111" t="s">
        <v>50</v>
      </c>
      <c r="H36" s="113"/>
      <c r="I36" s="114"/>
      <c r="J36" s="115"/>
      <c r="K36" s="116">
        <v>1</v>
      </c>
      <c r="L36" s="117">
        <v>0</v>
      </c>
      <c r="M36" s="118" t="str">
        <f>IF(OR(J36=0,I36=0)," - ",NETWORKDAYS(I36,J36))</f>
        <v xml:space="preserve"> - </v>
      </c>
      <c r="N36" s="119"/>
      <c r="O36" s="107"/>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c r="BM36" s="82"/>
      <c r="BN36" s="82"/>
      <c r="BO36" s="82"/>
      <c r="BP36" s="82"/>
      <c r="BQ36" s="82"/>
      <c r="BR36" s="84"/>
      <c r="BS36" s="82"/>
      <c r="BT36" s="82"/>
      <c r="BU36" s="82"/>
      <c r="BV36" s="82"/>
      <c r="BW36" s="82"/>
      <c r="BX36" s="82"/>
      <c r="BY36" s="84"/>
      <c r="BZ36" s="82"/>
      <c r="CA36" s="82"/>
      <c r="CB36" s="82"/>
      <c r="CC36" s="82"/>
      <c r="CD36" s="82"/>
      <c r="CE36" s="82"/>
      <c r="CF36" s="84"/>
      <c r="CG36" s="82"/>
      <c r="CH36" s="82"/>
      <c r="CI36" s="82"/>
      <c r="CJ36" s="82"/>
      <c r="CK36" s="82"/>
      <c r="CL36" s="82"/>
      <c r="CM36" s="84"/>
      <c r="CN36" s="82"/>
      <c r="CO36" s="82"/>
      <c r="CP36" s="82"/>
      <c r="CQ36" s="82"/>
      <c r="CR36" s="82"/>
      <c r="CS36" s="82"/>
      <c r="CT36" s="84"/>
    </row>
    <row r="37" spans="1:98" s="81" customFormat="1" ht="27" customHeight="1">
      <c r="A37" s="109" t="str">
        <f t="shared" si="50"/>
        <v>2.14</v>
      </c>
      <c r="B37" s="110" t="s">
        <v>109</v>
      </c>
      <c r="C37" s="111" t="s">
        <v>110</v>
      </c>
      <c r="D37" s="111">
        <v>7</v>
      </c>
      <c r="E37" s="111">
        <v>7.3</v>
      </c>
      <c r="F37" s="112" t="s">
        <v>111</v>
      </c>
      <c r="G37" s="111" t="s">
        <v>50</v>
      </c>
      <c r="H37" s="113"/>
      <c r="I37" s="114"/>
      <c r="J37" s="115"/>
      <c r="K37" s="116">
        <v>1</v>
      </c>
      <c r="L37" s="117">
        <v>0</v>
      </c>
      <c r="M37" s="118" t="str">
        <f>IF(OR(J37=0,I37=0)," - ",NETWORKDAYS(I37,J37))</f>
        <v xml:space="preserve"> - </v>
      </c>
      <c r="N37" s="119"/>
      <c r="O37" s="107"/>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c r="BM37" s="82"/>
      <c r="BN37" s="82"/>
      <c r="BO37" s="82"/>
      <c r="BP37" s="82"/>
      <c r="BQ37" s="82"/>
      <c r="BR37" s="84"/>
      <c r="BS37" s="82"/>
      <c r="BT37" s="82"/>
      <c r="BU37" s="82"/>
      <c r="BV37" s="82"/>
      <c r="BW37" s="82"/>
      <c r="BX37" s="82"/>
      <c r="BY37" s="84"/>
      <c r="BZ37" s="82"/>
      <c r="CA37" s="82"/>
      <c r="CB37" s="82"/>
      <c r="CC37" s="82"/>
      <c r="CD37" s="82"/>
      <c r="CE37" s="82"/>
      <c r="CF37" s="84"/>
      <c r="CG37" s="82"/>
      <c r="CH37" s="82"/>
      <c r="CI37" s="82"/>
      <c r="CJ37" s="82"/>
      <c r="CK37" s="82"/>
      <c r="CL37" s="82"/>
      <c r="CM37" s="84"/>
      <c r="CN37" s="82"/>
      <c r="CO37" s="82"/>
      <c r="CP37" s="82"/>
      <c r="CQ37" s="82"/>
      <c r="CR37" s="82"/>
      <c r="CS37" s="82"/>
      <c r="CT37" s="84"/>
    </row>
    <row r="38" spans="1:98" s="81" customFormat="1" ht="27" customHeight="1">
      <c r="A38" s="121" t="str">
        <f t="shared" si="50"/>
        <v>2.15</v>
      </c>
      <c r="B38" s="122" t="s">
        <v>112</v>
      </c>
      <c r="C38" s="123" t="s">
        <v>110</v>
      </c>
      <c r="D38" s="123">
        <v>7</v>
      </c>
      <c r="E38" s="123">
        <v>7.2</v>
      </c>
      <c r="F38" s="124" t="s">
        <v>0</v>
      </c>
      <c r="G38" s="111" t="s">
        <v>50</v>
      </c>
      <c r="H38" s="125"/>
      <c r="I38" s="126"/>
      <c r="J38" s="127"/>
      <c r="K38" s="128">
        <v>1</v>
      </c>
      <c r="L38" s="129">
        <v>0</v>
      </c>
      <c r="M38" s="130" t="str">
        <f>IF(OR(J38=0,I38=0)," - ",NETWORKDAYS(I38,J38))</f>
        <v xml:space="preserve"> - </v>
      </c>
      <c r="N38" s="131"/>
      <c r="O38" s="107"/>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c r="BM38" s="82"/>
      <c r="BN38" s="82"/>
      <c r="BO38" s="82"/>
      <c r="BP38" s="82"/>
      <c r="BQ38" s="82"/>
      <c r="BR38" s="84"/>
      <c r="BS38" s="82"/>
      <c r="BT38" s="82"/>
      <c r="BU38" s="82"/>
      <c r="BV38" s="82"/>
      <c r="BW38" s="82"/>
      <c r="BX38" s="82"/>
      <c r="BY38" s="84"/>
      <c r="BZ38" s="82"/>
      <c r="CA38" s="82"/>
      <c r="CB38" s="82"/>
      <c r="CC38" s="82"/>
      <c r="CD38" s="82"/>
      <c r="CE38" s="82"/>
      <c r="CF38" s="84"/>
      <c r="CG38" s="82"/>
      <c r="CH38" s="82"/>
      <c r="CI38" s="82"/>
      <c r="CJ38" s="82"/>
      <c r="CK38" s="82"/>
      <c r="CL38" s="82"/>
      <c r="CM38" s="84"/>
      <c r="CN38" s="82"/>
      <c r="CO38" s="82"/>
      <c r="CP38" s="82"/>
      <c r="CQ38" s="82"/>
      <c r="CR38" s="82"/>
      <c r="CS38" s="82"/>
      <c r="CT38" s="84"/>
    </row>
    <row r="39" spans="1:98" s="77" customFormat="1" ht="27" customHeight="1">
      <c r="A39" s="104" t="str">
        <f>IF(ISERROR(VALUE(SUBSTITUTE(prevWBS,".",""))),"1",IF(ISERROR(FIND("`",SUBSTITUTE(prevWBS,".","`",1))),TEXT(VALUE(prevWBS)+1,"#"),TEXT(VALUE(LEFT(prevWBS,FIND("`",SUBSTITUTE(prevWBS,".","`",1))-1))+1,"#")))</f>
        <v>3</v>
      </c>
      <c r="B39" s="132" t="s">
        <v>113</v>
      </c>
      <c r="C39" s="67" t="s">
        <v>113</v>
      </c>
      <c r="D39" s="67" t="s">
        <v>113</v>
      </c>
      <c r="E39" s="67" t="s">
        <v>113</v>
      </c>
      <c r="F39" s="75"/>
      <c r="G39" s="68"/>
      <c r="H39" s="68"/>
      <c r="I39" s="69"/>
      <c r="J39" s="69"/>
      <c r="K39" s="70"/>
      <c r="L39" s="71"/>
      <c r="M39" s="72" t="str">
        <f t="shared" si="48"/>
        <v xml:space="preserve"> - </v>
      </c>
      <c r="N39" s="73"/>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3"/>
      <c r="BS39" s="92"/>
      <c r="BT39" s="92"/>
      <c r="BU39" s="92"/>
      <c r="BV39" s="92"/>
      <c r="BW39" s="92"/>
      <c r="BX39" s="92"/>
      <c r="BY39" s="93"/>
      <c r="BZ39" s="92"/>
      <c r="CA39" s="92"/>
      <c r="CB39" s="92"/>
      <c r="CC39" s="92"/>
      <c r="CD39" s="92"/>
      <c r="CE39" s="92"/>
      <c r="CF39" s="93"/>
      <c r="CG39" s="92"/>
      <c r="CH39" s="92"/>
      <c r="CI39" s="92"/>
      <c r="CJ39" s="92"/>
      <c r="CK39" s="92"/>
      <c r="CL39" s="92"/>
      <c r="CM39" s="93"/>
      <c r="CN39" s="92"/>
      <c r="CO39" s="92"/>
      <c r="CP39" s="92"/>
      <c r="CQ39" s="92"/>
      <c r="CR39" s="92"/>
      <c r="CS39" s="92"/>
      <c r="CT39" s="93"/>
    </row>
    <row r="40" spans="1:98" s="81" customFormat="1" ht="27" customHeight="1">
      <c r="A40" s="94" t="str">
        <f t="shared" ref="A40:A45" si="5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0" s="95" t="s">
        <v>114</v>
      </c>
      <c r="C40" s="96" t="s">
        <v>103</v>
      </c>
      <c r="D40" s="96">
        <v>4</v>
      </c>
      <c r="E40" s="96">
        <v>4.3</v>
      </c>
      <c r="F40" s="97" t="s">
        <v>115</v>
      </c>
      <c r="G40" s="111" t="s">
        <v>50</v>
      </c>
      <c r="H40" s="98"/>
      <c r="I40" s="99"/>
      <c r="J40" s="100"/>
      <c r="K40" s="101">
        <v>6</v>
      </c>
      <c r="L40" s="102">
        <v>0</v>
      </c>
      <c r="M40" s="103" t="str">
        <f t="shared" si="48"/>
        <v xml:space="preserve"> - </v>
      </c>
      <c r="N40" s="108"/>
      <c r="O40" s="107"/>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c r="BM40" s="82"/>
      <c r="BN40" s="82"/>
      <c r="BO40" s="82"/>
      <c r="BP40" s="82"/>
      <c r="BQ40" s="82"/>
      <c r="BR40" s="84"/>
      <c r="BS40" s="82"/>
      <c r="BT40" s="82"/>
      <c r="BU40" s="82"/>
      <c r="BV40" s="82"/>
      <c r="BW40" s="82"/>
      <c r="BX40" s="82"/>
      <c r="BY40" s="84"/>
      <c r="BZ40" s="82"/>
      <c r="CA40" s="82"/>
      <c r="CB40" s="82"/>
      <c r="CC40" s="82"/>
      <c r="CD40" s="82"/>
      <c r="CE40" s="82"/>
      <c r="CF40" s="84"/>
      <c r="CG40" s="82"/>
      <c r="CH40" s="82"/>
      <c r="CI40" s="82"/>
      <c r="CJ40" s="82"/>
      <c r="CK40" s="82"/>
      <c r="CL40" s="82"/>
      <c r="CM40" s="84"/>
      <c r="CN40" s="82"/>
      <c r="CO40" s="82"/>
      <c r="CP40" s="82"/>
      <c r="CQ40" s="82"/>
      <c r="CR40" s="82"/>
      <c r="CS40" s="82"/>
      <c r="CT40" s="84"/>
    </row>
    <row r="41" spans="1:98" s="81" customFormat="1" ht="27" customHeight="1">
      <c r="A41" s="109" t="str">
        <f t="shared" si="53"/>
        <v>3.2</v>
      </c>
      <c r="B41" s="110" t="s">
        <v>116</v>
      </c>
      <c r="C41" s="111" t="s">
        <v>103</v>
      </c>
      <c r="D41" s="111">
        <v>4</v>
      </c>
      <c r="E41" s="111">
        <v>4.7</v>
      </c>
      <c r="F41" s="112" t="s">
        <v>117</v>
      </c>
      <c r="G41" s="111" t="s">
        <v>50</v>
      </c>
      <c r="H41" s="113"/>
      <c r="I41" s="114"/>
      <c r="J41" s="115"/>
      <c r="K41" s="116">
        <v>6</v>
      </c>
      <c r="L41" s="117">
        <v>0</v>
      </c>
      <c r="M41" s="118" t="str">
        <f t="shared" ref="M41" si="54">IF(OR(J41=0,I41=0)," - ",NETWORKDAYS(I41,J41))</f>
        <v xml:space="preserve"> - </v>
      </c>
      <c r="N41" s="119"/>
      <c r="O41" s="107"/>
      <c r="P41" s="82"/>
      <c r="Q41" s="82"/>
      <c r="R41" s="82"/>
      <c r="S41" s="82"/>
      <c r="T41" s="82"/>
      <c r="U41" s="82"/>
      <c r="V41" s="82"/>
      <c r="W41" s="82"/>
      <c r="X41" s="82"/>
      <c r="Y41" s="82"/>
      <c r="Z41" s="82"/>
      <c r="AA41" s="82"/>
      <c r="AB41" s="82"/>
      <c r="AC41" s="82"/>
      <c r="AD41" s="82"/>
      <c r="AE41" s="82"/>
      <c r="AF41" s="82"/>
      <c r="AG41" s="82"/>
      <c r="AH41" s="82"/>
      <c r="AI41" s="82"/>
      <c r="AJ41" s="82"/>
      <c r="AK41" s="82"/>
      <c r="AL41" s="82"/>
      <c r="AM41" s="82"/>
      <c r="AN41" s="82"/>
      <c r="AO41" s="82"/>
      <c r="AP41" s="82"/>
      <c r="AQ41" s="82"/>
      <c r="AR41" s="82"/>
      <c r="AS41" s="82"/>
      <c r="AT41" s="82"/>
      <c r="AU41" s="82"/>
      <c r="AV41" s="82"/>
      <c r="AW41" s="82"/>
      <c r="AX41" s="82"/>
      <c r="AY41" s="82"/>
      <c r="AZ41" s="82"/>
      <c r="BA41" s="82"/>
      <c r="BB41" s="82"/>
      <c r="BC41" s="82"/>
      <c r="BD41" s="82"/>
      <c r="BE41" s="82"/>
      <c r="BF41" s="82"/>
      <c r="BG41" s="82"/>
      <c r="BH41" s="82"/>
      <c r="BI41" s="82"/>
      <c r="BJ41" s="82"/>
      <c r="BK41" s="82"/>
      <c r="BL41" s="82"/>
      <c r="BM41" s="82"/>
      <c r="BN41" s="82"/>
      <c r="BO41" s="82"/>
      <c r="BP41" s="82"/>
      <c r="BQ41" s="82"/>
      <c r="BR41" s="84"/>
      <c r="BS41" s="82"/>
      <c r="BT41" s="82"/>
      <c r="BU41" s="82"/>
      <c r="BV41" s="82"/>
      <c r="BW41" s="82"/>
      <c r="BX41" s="82"/>
      <c r="BY41" s="84"/>
      <c r="BZ41" s="82"/>
      <c r="CA41" s="82"/>
      <c r="CB41" s="82"/>
      <c r="CC41" s="82"/>
      <c r="CD41" s="82"/>
      <c r="CE41" s="82"/>
      <c r="CF41" s="84"/>
      <c r="CG41" s="82"/>
      <c r="CH41" s="82"/>
      <c r="CI41" s="82"/>
      <c r="CJ41" s="82"/>
      <c r="CK41" s="82"/>
      <c r="CL41" s="82"/>
      <c r="CM41" s="84"/>
      <c r="CN41" s="82"/>
      <c r="CO41" s="82"/>
      <c r="CP41" s="82"/>
      <c r="CQ41" s="82"/>
      <c r="CR41" s="82"/>
      <c r="CS41" s="82"/>
      <c r="CT41" s="84"/>
    </row>
    <row r="42" spans="1:98" s="81" customFormat="1" ht="27" customHeight="1">
      <c r="A42" s="109" t="str">
        <f t="shared" si="53"/>
        <v>3.3</v>
      </c>
      <c r="B42" s="110" t="s">
        <v>118</v>
      </c>
      <c r="C42" s="111" t="s">
        <v>103</v>
      </c>
      <c r="D42" s="111">
        <v>4</v>
      </c>
      <c r="E42" s="111">
        <v>4.7</v>
      </c>
      <c r="F42" s="112" t="s">
        <v>119</v>
      </c>
      <c r="G42" s="111" t="s">
        <v>50</v>
      </c>
      <c r="H42" s="113"/>
      <c r="I42" s="114"/>
      <c r="J42" s="115"/>
      <c r="K42" s="116">
        <v>6</v>
      </c>
      <c r="L42" s="117">
        <v>0</v>
      </c>
      <c r="M42" s="118" t="str">
        <f t="shared" ref="M42:M45" si="55">IF(OR(J42=0,I42=0)," - ",NETWORKDAYS(I42,J42))</f>
        <v xml:space="preserve"> - </v>
      </c>
      <c r="N42" s="119"/>
      <c r="O42" s="107"/>
      <c r="P42" s="82"/>
      <c r="Q42" s="82"/>
      <c r="R42" s="82"/>
      <c r="S42" s="82"/>
      <c r="T42" s="82"/>
      <c r="U42" s="82"/>
      <c r="V42" s="82"/>
      <c r="W42" s="82"/>
      <c r="X42" s="82"/>
      <c r="Y42" s="82"/>
      <c r="Z42" s="82"/>
      <c r="AA42" s="82"/>
      <c r="AB42" s="82"/>
      <c r="AC42" s="82"/>
      <c r="AD42" s="82"/>
      <c r="AE42" s="82"/>
      <c r="AF42" s="82"/>
      <c r="AG42" s="82"/>
      <c r="AH42" s="82"/>
      <c r="AI42" s="82"/>
      <c r="AJ42" s="82"/>
      <c r="AK42" s="82"/>
      <c r="AL42" s="82"/>
      <c r="AM42" s="82"/>
      <c r="AN42" s="82"/>
      <c r="AO42" s="82"/>
      <c r="AP42" s="82"/>
      <c r="AQ42" s="82"/>
      <c r="AR42" s="82"/>
      <c r="AS42" s="82"/>
      <c r="AT42" s="82"/>
      <c r="AU42" s="82"/>
      <c r="AV42" s="82"/>
      <c r="AW42" s="82"/>
      <c r="AX42" s="82"/>
      <c r="AY42" s="82"/>
      <c r="AZ42" s="82"/>
      <c r="BA42" s="82"/>
      <c r="BB42" s="82"/>
      <c r="BC42" s="82"/>
      <c r="BD42" s="82"/>
      <c r="BE42" s="82"/>
      <c r="BF42" s="82"/>
      <c r="BG42" s="82"/>
      <c r="BH42" s="82"/>
      <c r="BI42" s="82"/>
      <c r="BJ42" s="82"/>
      <c r="BK42" s="82"/>
      <c r="BL42" s="82"/>
      <c r="BM42" s="82"/>
      <c r="BN42" s="82"/>
      <c r="BO42" s="82"/>
      <c r="BP42" s="82"/>
      <c r="BQ42" s="82"/>
      <c r="BR42" s="84"/>
      <c r="BS42" s="82"/>
      <c r="BT42" s="82"/>
      <c r="BU42" s="82"/>
      <c r="BV42" s="82"/>
      <c r="BW42" s="82"/>
      <c r="BX42" s="82"/>
      <c r="BY42" s="84"/>
      <c r="BZ42" s="82"/>
      <c r="CA42" s="82"/>
      <c r="CB42" s="82"/>
      <c r="CC42" s="82"/>
      <c r="CD42" s="82"/>
      <c r="CE42" s="82"/>
      <c r="CF42" s="84"/>
      <c r="CG42" s="82"/>
      <c r="CH42" s="82"/>
      <c r="CI42" s="82"/>
      <c r="CJ42" s="82"/>
      <c r="CK42" s="82"/>
      <c r="CL42" s="82"/>
      <c r="CM42" s="84"/>
      <c r="CN42" s="82"/>
      <c r="CO42" s="82"/>
      <c r="CP42" s="82"/>
      <c r="CQ42" s="82"/>
      <c r="CR42" s="82"/>
      <c r="CS42" s="82"/>
      <c r="CT42" s="84"/>
    </row>
    <row r="43" spans="1:98" s="81" customFormat="1" ht="27" customHeight="1">
      <c r="A43" s="109" t="str">
        <f t="shared" si="53"/>
        <v>3.4</v>
      </c>
      <c r="B43" s="110" t="s">
        <v>120</v>
      </c>
      <c r="C43" s="111" t="s">
        <v>121</v>
      </c>
      <c r="D43" s="111">
        <v>4</v>
      </c>
      <c r="E43" s="111">
        <v>4.5</v>
      </c>
      <c r="F43" s="112" t="s">
        <v>122</v>
      </c>
      <c r="G43" s="111" t="s">
        <v>50</v>
      </c>
      <c r="H43" s="113"/>
      <c r="I43" s="114"/>
      <c r="J43" s="115"/>
      <c r="K43" s="116">
        <v>3</v>
      </c>
      <c r="L43" s="117">
        <v>0</v>
      </c>
      <c r="M43" s="118" t="str">
        <f t="shared" si="55"/>
        <v xml:space="preserve"> - </v>
      </c>
      <c r="N43" s="119"/>
      <c r="O43" s="107"/>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82"/>
      <c r="AO43" s="82"/>
      <c r="AP43" s="82"/>
      <c r="AQ43" s="82"/>
      <c r="AR43" s="82"/>
      <c r="AS43" s="82"/>
      <c r="AT43" s="82"/>
      <c r="AU43" s="82"/>
      <c r="AV43" s="82"/>
      <c r="AW43" s="82"/>
      <c r="AX43" s="82"/>
      <c r="AY43" s="82"/>
      <c r="AZ43" s="82"/>
      <c r="BA43" s="82"/>
      <c r="BB43" s="82"/>
      <c r="BC43" s="82"/>
      <c r="BD43" s="82"/>
      <c r="BE43" s="82"/>
      <c r="BF43" s="82"/>
      <c r="BG43" s="82"/>
      <c r="BH43" s="82"/>
      <c r="BI43" s="82"/>
      <c r="BJ43" s="82"/>
      <c r="BK43" s="82"/>
      <c r="BL43" s="82"/>
      <c r="BM43" s="82"/>
      <c r="BN43" s="82"/>
      <c r="BO43" s="82"/>
      <c r="BP43" s="82"/>
      <c r="BQ43" s="82"/>
      <c r="BR43" s="84"/>
      <c r="BS43" s="82"/>
      <c r="BT43" s="82"/>
      <c r="BU43" s="82"/>
      <c r="BV43" s="82"/>
      <c r="BW43" s="82"/>
      <c r="BX43" s="82"/>
      <c r="BY43" s="84"/>
      <c r="BZ43" s="82"/>
      <c r="CA43" s="82"/>
      <c r="CB43" s="82"/>
      <c r="CC43" s="82"/>
      <c r="CD43" s="82"/>
      <c r="CE43" s="82"/>
      <c r="CF43" s="84"/>
      <c r="CG43" s="82"/>
      <c r="CH43" s="82"/>
      <c r="CI43" s="82"/>
      <c r="CJ43" s="82"/>
      <c r="CK43" s="82"/>
      <c r="CL43" s="82"/>
      <c r="CM43" s="84"/>
      <c r="CN43" s="82"/>
      <c r="CO43" s="82"/>
      <c r="CP43" s="82"/>
      <c r="CQ43" s="82"/>
      <c r="CR43" s="82"/>
      <c r="CS43" s="82"/>
      <c r="CT43" s="84"/>
    </row>
    <row r="44" spans="1:98" s="81" customFormat="1" ht="27" customHeight="1">
      <c r="A44" s="109" t="str">
        <f t="shared" si="53"/>
        <v>3.5</v>
      </c>
      <c r="B44" s="110" t="s">
        <v>123</v>
      </c>
      <c r="C44" s="111" t="s">
        <v>121</v>
      </c>
      <c r="D44" s="111">
        <v>4</v>
      </c>
      <c r="E44" s="111">
        <v>4.2</v>
      </c>
      <c r="F44" s="112" t="s">
        <v>124</v>
      </c>
      <c r="G44" s="111" t="s">
        <v>50</v>
      </c>
      <c r="H44" s="113"/>
      <c r="I44" s="114"/>
      <c r="J44" s="115"/>
      <c r="K44" s="116">
        <v>3</v>
      </c>
      <c r="L44" s="117">
        <v>0</v>
      </c>
      <c r="M44" s="118" t="str">
        <f t="shared" si="55"/>
        <v xml:space="preserve"> - </v>
      </c>
      <c r="N44" s="119"/>
      <c r="O44" s="107"/>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82"/>
      <c r="AO44" s="82"/>
      <c r="AP44" s="82"/>
      <c r="AQ44" s="82"/>
      <c r="AR44" s="82"/>
      <c r="AS44" s="82"/>
      <c r="AT44" s="82"/>
      <c r="AU44" s="82"/>
      <c r="AV44" s="82"/>
      <c r="AW44" s="82"/>
      <c r="AX44" s="82"/>
      <c r="AY44" s="82"/>
      <c r="AZ44" s="82"/>
      <c r="BA44" s="82"/>
      <c r="BB44" s="82"/>
      <c r="BC44" s="82"/>
      <c r="BD44" s="82"/>
      <c r="BE44" s="82"/>
      <c r="BF44" s="82"/>
      <c r="BG44" s="82"/>
      <c r="BH44" s="82"/>
      <c r="BI44" s="82"/>
      <c r="BJ44" s="82"/>
      <c r="BK44" s="82"/>
      <c r="BL44" s="82"/>
      <c r="BM44" s="82"/>
      <c r="BN44" s="82"/>
      <c r="BO44" s="82"/>
      <c r="BP44" s="82"/>
      <c r="BQ44" s="82"/>
      <c r="BR44" s="84"/>
      <c r="BS44" s="82"/>
      <c r="BT44" s="82"/>
      <c r="BU44" s="82"/>
      <c r="BV44" s="82"/>
      <c r="BW44" s="82"/>
      <c r="BX44" s="82"/>
      <c r="BY44" s="84"/>
      <c r="BZ44" s="82"/>
      <c r="CA44" s="82"/>
      <c r="CB44" s="82"/>
      <c r="CC44" s="82"/>
      <c r="CD44" s="82"/>
      <c r="CE44" s="82"/>
      <c r="CF44" s="84"/>
      <c r="CG44" s="82"/>
      <c r="CH44" s="82"/>
      <c r="CI44" s="82"/>
      <c r="CJ44" s="82"/>
      <c r="CK44" s="82"/>
      <c r="CL44" s="82"/>
      <c r="CM44" s="84"/>
      <c r="CN44" s="82"/>
      <c r="CO44" s="82"/>
      <c r="CP44" s="82"/>
      <c r="CQ44" s="82"/>
      <c r="CR44" s="82"/>
      <c r="CS44" s="82"/>
      <c r="CT44" s="84"/>
    </row>
    <row r="45" spans="1:98" s="81" customFormat="1" ht="27" customHeight="1">
      <c r="A45" s="109" t="str">
        <f t="shared" si="53"/>
        <v>3.6</v>
      </c>
      <c r="B45" s="110" t="s">
        <v>125</v>
      </c>
      <c r="C45" s="111" t="s">
        <v>121</v>
      </c>
      <c r="D45" s="111">
        <v>4</v>
      </c>
      <c r="E45" s="111">
        <v>4.5999999999999996</v>
      </c>
      <c r="F45" s="112" t="s">
        <v>126</v>
      </c>
      <c r="G45" s="111" t="s">
        <v>50</v>
      </c>
      <c r="H45" s="113"/>
      <c r="I45" s="114"/>
      <c r="J45" s="115"/>
      <c r="K45" s="116">
        <v>3</v>
      </c>
      <c r="L45" s="117">
        <v>0</v>
      </c>
      <c r="M45" s="118" t="str">
        <f t="shared" si="55"/>
        <v xml:space="preserve"> - </v>
      </c>
      <c r="N45" s="119"/>
      <c r="O45" s="107"/>
      <c r="P45" s="82"/>
      <c r="Q45" s="82"/>
      <c r="R45" s="82"/>
      <c r="S45" s="82"/>
      <c r="T45" s="82"/>
      <c r="U45" s="82"/>
      <c r="V45" s="82"/>
      <c r="W45" s="82"/>
      <c r="X45" s="82"/>
      <c r="Y45" s="82"/>
      <c r="Z45" s="82"/>
      <c r="AA45" s="82"/>
      <c r="AB45" s="82"/>
      <c r="AC45" s="82"/>
      <c r="AD45" s="82"/>
      <c r="AE45" s="82"/>
      <c r="AF45" s="82"/>
      <c r="AG45" s="82"/>
      <c r="AH45" s="82"/>
      <c r="AI45" s="82"/>
      <c r="AJ45" s="82"/>
      <c r="AK45" s="82"/>
      <c r="AL45" s="82"/>
      <c r="AM45" s="82"/>
      <c r="AN45" s="82"/>
      <c r="AO45" s="82"/>
      <c r="AP45" s="82"/>
      <c r="AQ45" s="82"/>
      <c r="AR45" s="82"/>
      <c r="AS45" s="82"/>
      <c r="AT45" s="82"/>
      <c r="AU45" s="82"/>
      <c r="AV45" s="82"/>
      <c r="AW45" s="82"/>
      <c r="AX45" s="82"/>
      <c r="AY45" s="82"/>
      <c r="AZ45" s="82"/>
      <c r="BA45" s="82"/>
      <c r="BB45" s="82"/>
      <c r="BC45" s="82"/>
      <c r="BD45" s="82"/>
      <c r="BE45" s="82"/>
      <c r="BF45" s="82"/>
      <c r="BG45" s="82"/>
      <c r="BH45" s="82"/>
      <c r="BI45" s="82"/>
      <c r="BJ45" s="82"/>
      <c r="BK45" s="82"/>
      <c r="BL45" s="82"/>
      <c r="BM45" s="82"/>
      <c r="BN45" s="82"/>
      <c r="BO45" s="82"/>
      <c r="BP45" s="82"/>
      <c r="BQ45" s="82"/>
      <c r="BR45" s="84"/>
      <c r="BS45" s="82"/>
      <c r="BT45" s="82"/>
      <c r="BU45" s="82"/>
      <c r="BV45" s="82"/>
      <c r="BW45" s="82"/>
      <c r="BX45" s="82"/>
      <c r="BY45" s="84"/>
      <c r="BZ45" s="82"/>
      <c r="CA45" s="82"/>
      <c r="CB45" s="82"/>
      <c r="CC45" s="82"/>
      <c r="CD45" s="82"/>
      <c r="CE45" s="82"/>
      <c r="CF45" s="84"/>
      <c r="CG45" s="82"/>
      <c r="CH45" s="82"/>
      <c r="CI45" s="82"/>
      <c r="CJ45" s="82"/>
      <c r="CK45" s="82"/>
      <c r="CL45" s="82"/>
      <c r="CM45" s="84"/>
      <c r="CN45" s="82"/>
      <c r="CO45" s="82"/>
      <c r="CP45" s="82"/>
      <c r="CQ45" s="82"/>
      <c r="CR45" s="82"/>
      <c r="CS45" s="82"/>
      <c r="CT45" s="84"/>
    </row>
    <row r="46" spans="1:98" s="81" customFormat="1" ht="27" customHeight="1">
      <c r="A46" s="121" t="str">
        <f t="shared" si="50"/>
        <v>3.7</v>
      </c>
      <c r="B46" s="122" t="s">
        <v>127</v>
      </c>
      <c r="C46" s="123" t="s">
        <v>110</v>
      </c>
      <c r="D46" s="123">
        <v>7</v>
      </c>
      <c r="E46" s="123">
        <v>7.1</v>
      </c>
      <c r="F46" s="124" t="s">
        <v>128</v>
      </c>
      <c r="G46" s="111" t="s">
        <v>50</v>
      </c>
      <c r="H46" s="125"/>
      <c r="I46" s="126"/>
      <c r="J46" s="127"/>
      <c r="K46" s="128">
        <v>1</v>
      </c>
      <c r="L46" s="129">
        <v>0</v>
      </c>
      <c r="M46" s="130" t="str">
        <f>IF(OR(J46=0,I46=0)," - ",NETWORKDAYS(I46,J46))</f>
        <v xml:space="preserve"> - </v>
      </c>
      <c r="N46" s="131"/>
      <c r="O46" s="134"/>
      <c r="P46" s="90"/>
      <c r="Q46" s="90"/>
      <c r="R46" s="90"/>
      <c r="S46" s="90"/>
      <c r="T46" s="90"/>
      <c r="U46" s="90"/>
      <c r="V46" s="90"/>
      <c r="W46" s="90"/>
      <c r="X46" s="90"/>
      <c r="Y46" s="90"/>
      <c r="Z46" s="90"/>
      <c r="AA46" s="90"/>
      <c r="AB46" s="90"/>
      <c r="AC46" s="90"/>
      <c r="AD46" s="90"/>
      <c r="AE46" s="90"/>
      <c r="AF46" s="90"/>
      <c r="AG46" s="90"/>
      <c r="AH46" s="90"/>
      <c r="AI46" s="90"/>
      <c r="AJ46" s="90"/>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90"/>
      <c r="BI46" s="90"/>
      <c r="BJ46" s="90"/>
      <c r="BK46" s="90"/>
      <c r="BL46" s="90"/>
      <c r="BM46" s="90"/>
      <c r="BN46" s="90"/>
      <c r="BO46" s="90"/>
      <c r="BP46" s="90"/>
      <c r="BQ46" s="90"/>
      <c r="BR46" s="91"/>
      <c r="BS46" s="90"/>
      <c r="BT46" s="90"/>
      <c r="BU46" s="90"/>
      <c r="BV46" s="90"/>
      <c r="BW46" s="90"/>
      <c r="BX46" s="90"/>
      <c r="BY46" s="91"/>
      <c r="BZ46" s="90"/>
      <c r="CA46" s="90"/>
      <c r="CB46" s="90"/>
      <c r="CC46" s="90"/>
      <c r="CD46" s="90"/>
      <c r="CE46" s="90"/>
      <c r="CF46" s="91"/>
      <c r="CG46" s="90"/>
      <c r="CH46" s="90"/>
      <c r="CI46" s="90"/>
      <c r="CJ46" s="90"/>
      <c r="CK46" s="90"/>
      <c r="CL46" s="90"/>
      <c r="CM46" s="91"/>
      <c r="CN46" s="90"/>
      <c r="CO46" s="90"/>
      <c r="CP46" s="90"/>
      <c r="CQ46" s="90"/>
      <c r="CR46" s="90"/>
      <c r="CS46" s="90"/>
      <c r="CT46" s="91"/>
    </row>
    <row r="47" spans="1:98" s="77" customFormat="1" ht="27" customHeight="1">
      <c r="A47" s="104" t="str">
        <f>IF(ISERROR(VALUE(SUBSTITUTE(prevWBS,".",""))),"1",IF(ISERROR(FIND("`",SUBSTITUTE(prevWBS,".","`",1))),TEXT(VALUE(prevWBS)+1,"#"),TEXT(VALUE(LEFT(prevWBS,FIND("`",SUBSTITUTE(prevWBS,".","`",1))-1))+1,"#")))</f>
        <v>4</v>
      </c>
      <c r="B47" s="132" t="s">
        <v>129</v>
      </c>
      <c r="C47" s="67" t="s">
        <v>129</v>
      </c>
      <c r="D47" s="67" t="s">
        <v>129</v>
      </c>
      <c r="E47" s="67" t="s">
        <v>129</v>
      </c>
      <c r="F47" s="75"/>
      <c r="G47" s="68"/>
      <c r="H47" s="68"/>
      <c r="I47" s="69"/>
      <c r="J47" s="69"/>
      <c r="K47" s="70"/>
      <c r="L47" s="71"/>
      <c r="M47" s="72" t="str">
        <f t="shared" si="48"/>
        <v xml:space="preserve"> - </v>
      </c>
      <c r="N47" s="73"/>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c r="BN47" s="92"/>
      <c r="BO47" s="92"/>
      <c r="BP47" s="92"/>
      <c r="BQ47" s="92"/>
      <c r="BR47" s="93"/>
      <c r="BS47" s="92"/>
      <c r="BT47" s="92"/>
      <c r="BU47" s="92"/>
      <c r="BV47" s="92"/>
      <c r="BW47" s="92"/>
      <c r="BX47" s="92"/>
      <c r="BY47" s="93"/>
      <c r="BZ47" s="92"/>
      <c r="CA47" s="92"/>
      <c r="CB47" s="92"/>
      <c r="CC47" s="92"/>
      <c r="CD47" s="92"/>
      <c r="CE47" s="92"/>
      <c r="CF47" s="93"/>
      <c r="CG47" s="92"/>
      <c r="CH47" s="92"/>
      <c r="CI47" s="92"/>
      <c r="CJ47" s="92"/>
      <c r="CK47" s="92"/>
      <c r="CL47" s="92"/>
      <c r="CM47" s="93"/>
      <c r="CN47" s="92"/>
      <c r="CO47" s="92"/>
      <c r="CP47" s="92"/>
      <c r="CQ47" s="92"/>
      <c r="CR47" s="92"/>
      <c r="CS47" s="92"/>
      <c r="CT47" s="93"/>
    </row>
    <row r="48" spans="1:98" s="81" customFormat="1" ht="27" customHeight="1">
      <c r="A48" s="94" t="str">
        <f t="shared" si="50"/>
        <v>4.1</v>
      </c>
      <c r="B48" s="95" t="s">
        <v>130</v>
      </c>
      <c r="C48" s="96" t="s">
        <v>121</v>
      </c>
      <c r="D48" s="96">
        <v>4</v>
      </c>
      <c r="E48" s="96">
        <v>4.4000000000000004</v>
      </c>
      <c r="F48" s="97" t="s">
        <v>131</v>
      </c>
      <c r="G48" s="111" t="s">
        <v>50</v>
      </c>
      <c r="H48" s="98"/>
      <c r="I48" s="99"/>
      <c r="J48" s="100"/>
      <c r="K48" s="101">
        <v>4</v>
      </c>
      <c r="L48" s="102">
        <v>0</v>
      </c>
      <c r="M48" s="103" t="str">
        <f t="shared" ref="M48" si="56">IF(OR(J48=0,I48=0)," - ",NETWORKDAYS(I48,J48))</f>
        <v xml:space="preserve"> - </v>
      </c>
      <c r="N48" s="108"/>
      <c r="O48" s="107"/>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82"/>
      <c r="AO48" s="82"/>
      <c r="AP48" s="82"/>
      <c r="AQ48" s="82"/>
      <c r="AR48" s="82"/>
      <c r="AS48" s="82"/>
      <c r="AT48" s="82"/>
      <c r="AU48" s="82"/>
      <c r="AV48" s="82"/>
      <c r="AW48" s="82"/>
      <c r="AX48" s="82"/>
      <c r="AY48" s="82"/>
      <c r="AZ48" s="82"/>
      <c r="BA48" s="82"/>
      <c r="BB48" s="82"/>
      <c r="BC48" s="82"/>
      <c r="BD48" s="82"/>
      <c r="BE48" s="82"/>
      <c r="BF48" s="82"/>
      <c r="BG48" s="82"/>
      <c r="BH48" s="82"/>
      <c r="BI48" s="82"/>
      <c r="BJ48" s="82"/>
      <c r="BK48" s="82"/>
      <c r="BL48" s="82"/>
      <c r="BM48" s="82"/>
      <c r="BN48" s="82"/>
      <c r="BO48" s="82"/>
      <c r="BP48" s="82"/>
      <c r="BQ48" s="82"/>
      <c r="BR48" s="84"/>
      <c r="BS48" s="82"/>
      <c r="BT48" s="82"/>
      <c r="BU48" s="82"/>
      <c r="BV48" s="82"/>
      <c r="BW48" s="82"/>
      <c r="BX48" s="82"/>
      <c r="BY48" s="84"/>
      <c r="BZ48" s="82"/>
      <c r="CA48" s="82"/>
      <c r="CB48" s="82"/>
      <c r="CC48" s="82"/>
      <c r="CD48" s="82"/>
      <c r="CE48" s="82"/>
      <c r="CF48" s="84"/>
      <c r="CG48" s="82"/>
      <c r="CH48" s="82"/>
      <c r="CI48" s="82"/>
      <c r="CJ48" s="82"/>
      <c r="CK48" s="82"/>
      <c r="CL48" s="82"/>
      <c r="CM48" s="84"/>
      <c r="CN48" s="82"/>
      <c r="CO48" s="82"/>
      <c r="CP48" s="82"/>
      <c r="CQ48" s="82"/>
      <c r="CR48" s="82"/>
      <c r="CS48" s="82"/>
      <c r="CT48" s="84"/>
    </row>
    <row r="49" spans="1:98" s="81" customFormat="1" ht="27" customHeight="1">
      <c r="A49" s="109" t="str">
        <f t="shared" si="50"/>
        <v>4.2</v>
      </c>
      <c r="B49" s="110" t="s">
        <v>132</v>
      </c>
      <c r="C49" s="111" t="s">
        <v>121</v>
      </c>
      <c r="D49" s="111">
        <v>4</v>
      </c>
      <c r="E49" s="111">
        <v>4.0999999999999996</v>
      </c>
      <c r="F49" s="112" t="s">
        <v>133</v>
      </c>
      <c r="G49" s="111" t="s">
        <v>50</v>
      </c>
      <c r="H49" s="113"/>
      <c r="I49" s="114"/>
      <c r="J49" s="115"/>
      <c r="K49" s="116">
        <v>3</v>
      </c>
      <c r="L49" s="117">
        <v>0</v>
      </c>
      <c r="M49" s="118" t="str">
        <f t="shared" ref="M49:M54" si="57">IF(OR(J49=0,I49=0)," - ",NETWORKDAYS(I49,J49))</f>
        <v xml:space="preserve"> - </v>
      </c>
      <c r="N49" s="119"/>
      <c r="O49" s="107"/>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82"/>
      <c r="AO49" s="82"/>
      <c r="AP49" s="82"/>
      <c r="AQ49" s="82"/>
      <c r="AR49" s="82"/>
      <c r="AS49" s="82"/>
      <c r="AT49" s="82"/>
      <c r="AU49" s="82"/>
      <c r="AV49" s="82"/>
      <c r="AW49" s="82"/>
      <c r="AX49" s="82"/>
      <c r="AY49" s="82"/>
      <c r="AZ49" s="82"/>
      <c r="BA49" s="82"/>
      <c r="BB49" s="82"/>
      <c r="BC49" s="82"/>
      <c r="BD49" s="82"/>
      <c r="BE49" s="82"/>
      <c r="BF49" s="82"/>
      <c r="BG49" s="82"/>
      <c r="BH49" s="82"/>
      <c r="BI49" s="82"/>
      <c r="BJ49" s="82"/>
      <c r="BK49" s="82"/>
      <c r="BL49" s="82"/>
      <c r="BM49" s="82"/>
      <c r="BN49" s="82"/>
      <c r="BO49" s="82"/>
      <c r="BP49" s="82"/>
      <c r="BQ49" s="82"/>
      <c r="BR49" s="84"/>
      <c r="BS49" s="82"/>
      <c r="BT49" s="82"/>
      <c r="BU49" s="82"/>
      <c r="BV49" s="82"/>
      <c r="BW49" s="82"/>
      <c r="BX49" s="82"/>
      <c r="BY49" s="84"/>
      <c r="BZ49" s="82"/>
      <c r="CA49" s="82"/>
      <c r="CB49" s="82"/>
      <c r="CC49" s="82"/>
      <c r="CD49" s="82"/>
      <c r="CE49" s="82"/>
      <c r="CF49" s="84"/>
      <c r="CG49" s="82"/>
      <c r="CH49" s="82"/>
      <c r="CI49" s="82"/>
      <c r="CJ49" s="82"/>
      <c r="CK49" s="82"/>
      <c r="CL49" s="82"/>
      <c r="CM49" s="84"/>
      <c r="CN49" s="82"/>
      <c r="CO49" s="82"/>
      <c r="CP49" s="82"/>
      <c r="CQ49" s="82"/>
      <c r="CR49" s="82"/>
      <c r="CS49" s="82"/>
      <c r="CT49" s="84"/>
    </row>
    <row r="50" spans="1:98" s="81" customFormat="1" ht="27" customHeight="1">
      <c r="A50" s="109" t="str">
        <f t="shared" si="50"/>
        <v>4.3</v>
      </c>
      <c r="B50" s="110" t="s">
        <v>134</v>
      </c>
      <c r="C50" s="111" t="s">
        <v>135</v>
      </c>
      <c r="D50" s="111">
        <v>5</v>
      </c>
      <c r="E50" s="111">
        <v>5.2</v>
      </c>
      <c r="F50" s="112" t="s">
        <v>136</v>
      </c>
      <c r="G50" s="111" t="s">
        <v>50</v>
      </c>
      <c r="H50" s="113"/>
      <c r="I50" s="114"/>
      <c r="J50" s="115"/>
      <c r="K50" s="116">
        <v>6</v>
      </c>
      <c r="L50" s="117">
        <v>0</v>
      </c>
      <c r="M50" s="118" t="str">
        <f t="shared" si="57"/>
        <v xml:space="preserve"> - </v>
      </c>
      <c r="N50" s="119"/>
      <c r="O50" s="107"/>
      <c r="P50" s="82"/>
      <c r="Q50" s="82"/>
      <c r="R50" s="82"/>
      <c r="S50" s="82"/>
      <c r="T50" s="82"/>
      <c r="U50" s="82"/>
      <c r="V50" s="82"/>
      <c r="W50" s="82"/>
      <c r="X50" s="82"/>
      <c r="Y50" s="82"/>
      <c r="Z50" s="82"/>
      <c r="AA50" s="82"/>
      <c r="AB50" s="82"/>
      <c r="AC50" s="82"/>
      <c r="AD50" s="82"/>
      <c r="AE50" s="82"/>
      <c r="AF50" s="82"/>
      <c r="AG50" s="82"/>
      <c r="AH50" s="82"/>
      <c r="AI50" s="82"/>
      <c r="AJ50" s="82"/>
      <c r="AK50" s="82"/>
      <c r="AL50" s="82"/>
      <c r="AM50" s="82"/>
      <c r="AN50" s="82"/>
      <c r="AO50" s="82"/>
      <c r="AP50" s="82"/>
      <c r="AQ50" s="82"/>
      <c r="AR50" s="82"/>
      <c r="AS50" s="82"/>
      <c r="AT50" s="82"/>
      <c r="AU50" s="82"/>
      <c r="AV50" s="82"/>
      <c r="AW50" s="82"/>
      <c r="AX50" s="82"/>
      <c r="AY50" s="82"/>
      <c r="AZ50" s="82"/>
      <c r="BA50" s="82"/>
      <c r="BB50" s="82"/>
      <c r="BC50" s="82"/>
      <c r="BD50" s="82"/>
      <c r="BE50" s="82"/>
      <c r="BF50" s="82"/>
      <c r="BG50" s="82"/>
      <c r="BH50" s="82"/>
      <c r="BI50" s="82"/>
      <c r="BJ50" s="82"/>
      <c r="BK50" s="82"/>
      <c r="BL50" s="82"/>
      <c r="BM50" s="82"/>
      <c r="BN50" s="82"/>
      <c r="BO50" s="82"/>
      <c r="BP50" s="82"/>
      <c r="BQ50" s="82"/>
      <c r="BR50" s="84"/>
      <c r="BS50" s="82"/>
      <c r="BT50" s="82"/>
      <c r="BU50" s="82"/>
      <c r="BV50" s="82"/>
      <c r="BW50" s="82"/>
      <c r="BX50" s="82"/>
      <c r="BY50" s="84"/>
      <c r="BZ50" s="82"/>
      <c r="CA50" s="82"/>
      <c r="CB50" s="82"/>
      <c r="CC50" s="82"/>
      <c r="CD50" s="82"/>
      <c r="CE50" s="82"/>
      <c r="CF50" s="84"/>
      <c r="CG50" s="82"/>
      <c r="CH50" s="82"/>
      <c r="CI50" s="82"/>
      <c r="CJ50" s="82"/>
      <c r="CK50" s="82"/>
      <c r="CL50" s="82"/>
      <c r="CM50" s="84"/>
      <c r="CN50" s="82"/>
      <c r="CO50" s="82"/>
      <c r="CP50" s="82"/>
      <c r="CQ50" s="82"/>
      <c r="CR50" s="82"/>
      <c r="CS50" s="82"/>
      <c r="CT50" s="84"/>
    </row>
    <row r="51" spans="1:98" s="81" customFormat="1" ht="27" customHeight="1">
      <c r="A51" s="109" t="str">
        <f t="shared" si="50"/>
        <v>4.4</v>
      </c>
      <c r="B51" s="110" t="s">
        <v>137</v>
      </c>
      <c r="C51" s="111" t="s">
        <v>135</v>
      </c>
      <c r="D51" s="111">
        <v>5</v>
      </c>
      <c r="E51" s="111">
        <v>5.2</v>
      </c>
      <c r="F51" s="112" t="s">
        <v>138</v>
      </c>
      <c r="G51" s="111" t="s">
        <v>50</v>
      </c>
      <c r="H51" s="113"/>
      <c r="I51" s="114"/>
      <c r="J51" s="115"/>
      <c r="K51" s="116">
        <v>6</v>
      </c>
      <c r="L51" s="117">
        <v>0</v>
      </c>
      <c r="M51" s="118" t="str">
        <f t="shared" si="57"/>
        <v xml:space="preserve"> - </v>
      </c>
      <c r="N51" s="119"/>
      <c r="O51" s="107"/>
      <c r="P51" s="82"/>
      <c r="Q51" s="82"/>
      <c r="R51" s="82"/>
      <c r="S51" s="82"/>
      <c r="T51" s="82"/>
      <c r="U51" s="82"/>
      <c r="V51" s="82"/>
      <c r="W51" s="82"/>
      <c r="X51" s="82"/>
      <c r="Y51" s="82"/>
      <c r="Z51" s="82"/>
      <c r="AA51" s="82"/>
      <c r="AB51" s="82"/>
      <c r="AC51" s="82"/>
      <c r="AD51" s="82"/>
      <c r="AE51" s="82"/>
      <c r="AF51" s="82"/>
      <c r="AG51" s="82"/>
      <c r="AH51" s="82"/>
      <c r="AI51" s="82"/>
      <c r="AJ51" s="82"/>
      <c r="AK51" s="82"/>
      <c r="AL51" s="82"/>
      <c r="AM51" s="82"/>
      <c r="AN51" s="82"/>
      <c r="AO51" s="82"/>
      <c r="AP51" s="82"/>
      <c r="AQ51" s="82"/>
      <c r="AR51" s="82"/>
      <c r="AS51" s="82"/>
      <c r="AT51" s="82"/>
      <c r="AU51" s="82"/>
      <c r="AV51" s="82"/>
      <c r="AW51" s="82"/>
      <c r="AX51" s="82"/>
      <c r="AY51" s="82"/>
      <c r="AZ51" s="82"/>
      <c r="BA51" s="82"/>
      <c r="BB51" s="82"/>
      <c r="BC51" s="82"/>
      <c r="BD51" s="82"/>
      <c r="BE51" s="82"/>
      <c r="BF51" s="82"/>
      <c r="BG51" s="82"/>
      <c r="BH51" s="82"/>
      <c r="BI51" s="82"/>
      <c r="BJ51" s="82"/>
      <c r="BK51" s="82"/>
      <c r="BL51" s="82"/>
      <c r="BM51" s="82"/>
      <c r="BN51" s="82"/>
      <c r="BO51" s="82"/>
      <c r="BP51" s="82"/>
      <c r="BQ51" s="82"/>
      <c r="BR51" s="84"/>
      <c r="BS51" s="82"/>
      <c r="BT51" s="82"/>
      <c r="BU51" s="82"/>
      <c r="BV51" s="82"/>
      <c r="BW51" s="82"/>
      <c r="BX51" s="82"/>
      <c r="BY51" s="84"/>
      <c r="BZ51" s="82"/>
      <c r="CA51" s="82"/>
      <c r="CB51" s="82"/>
      <c r="CC51" s="82"/>
      <c r="CD51" s="82"/>
      <c r="CE51" s="82"/>
      <c r="CF51" s="84"/>
      <c r="CG51" s="82"/>
      <c r="CH51" s="82"/>
      <c r="CI51" s="82"/>
      <c r="CJ51" s="82"/>
      <c r="CK51" s="82"/>
      <c r="CL51" s="82"/>
      <c r="CM51" s="84"/>
      <c r="CN51" s="82"/>
      <c r="CO51" s="82"/>
      <c r="CP51" s="82"/>
      <c r="CQ51" s="82"/>
      <c r="CR51" s="82"/>
      <c r="CS51" s="82"/>
      <c r="CT51" s="84"/>
    </row>
    <row r="52" spans="1:98" s="81" customFormat="1" ht="27" customHeight="1">
      <c r="A52" s="109" t="str">
        <f t="shared" si="50"/>
        <v>4.5</v>
      </c>
      <c r="B52" s="110" t="s">
        <v>139</v>
      </c>
      <c r="C52" s="111" t="s">
        <v>135</v>
      </c>
      <c r="D52" s="111">
        <v>5</v>
      </c>
      <c r="E52" s="111">
        <v>5.3</v>
      </c>
      <c r="F52" s="112" t="s">
        <v>140</v>
      </c>
      <c r="G52" s="111" t="s">
        <v>50</v>
      </c>
      <c r="H52" s="113"/>
      <c r="I52" s="114"/>
      <c r="J52" s="115"/>
      <c r="K52" s="116">
        <v>6</v>
      </c>
      <c r="L52" s="117">
        <v>0</v>
      </c>
      <c r="M52" s="118" t="str">
        <f t="shared" si="57"/>
        <v xml:space="preserve"> - </v>
      </c>
      <c r="N52" s="119"/>
      <c r="O52" s="107"/>
      <c r="P52" s="82"/>
      <c r="Q52" s="82"/>
      <c r="R52" s="82"/>
      <c r="S52" s="82"/>
      <c r="T52" s="82"/>
      <c r="U52" s="82"/>
      <c r="V52" s="82"/>
      <c r="W52" s="82"/>
      <c r="X52" s="82"/>
      <c r="Y52" s="82"/>
      <c r="Z52" s="82"/>
      <c r="AA52" s="82"/>
      <c r="AB52" s="82"/>
      <c r="AC52" s="82"/>
      <c r="AD52" s="82"/>
      <c r="AE52" s="82"/>
      <c r="AF52" s="82"/>
      <c r="AG52" s="82"/>
      <c r="AH52" s="82"/>
      <c r="AI52" s="82"/>
      <c r="AJ52" s="82"/>
      <c r="AK52" s="82"/>
      <c r="AL52" s="82"/>
      <c r="AM52" s="82"/>
      <c r="AN52" s="82"/>
      <c r="AO52" s="82"/>
      <c r="AP52" s="82"/>
      <c r="AQ52" s="82"/>
      <c r="AR52" s="82"/>
      <c r="AS52" s="82"/>
      <c r="AT52" s="82"/>
      <c r="AU52" s="82"/>
      <c r="AV52" s="82"/>
      <c r="AW52" s="82"/>
      <c r="AX52" s="82"/>
      <c r="AY52" s="82"/>
      <c r="AZ52" s="82"/>
      <c r="BA52" s="82"/>
      <c r="BB52" s="82"/>
      <c r="BC52" s="82"/>
      <c r="BD52" s="82"/>
      <c r="BE52" s="82"/>
      <c r="BF52" s="82"/>
      <c r="BG52" s="82"/>
      <c r="BH52" s="82"/>
      <c r="BI52" s="82"/>
      <c r="BJ52" s="82"/>
      <c r="BK52" s="82"/>
      <c r="BL52" s="82"/>
      <c r="BM52" s="82"/>
      <c r="BN52" s="82"/>
      <c r="BO52" s="82"/>
      <c r="BP52" s="82"/>
      <c r="BQ52" s="82"/>
      <c r="BR52" s="84"/>
      <c r="BS52" s="82"/>
      <c r="BT52" s="82"/>
      <c r="BU52" s="82"/>
      <c r="BV52" s="82"/>
      <c r="BW52" s="82"/>
      <c r="BX52" s="82"/>
      <c r="BY52" s="84"/>
      <c r="BZ52" s="82"/>
      <c r="CA52" s="82"/>
      <c r="CB52" s="82"/>
      <c r="CC52" s="82"/>
      <c r="CD52" s="82"/>
      <c r="CE52" s="82"/>
      <c r="CF52" s="84"/>
      <c r="CG52" s="82"/>
      <c r="CH52" s="82"/>
      <c r="CI52" s="82"/>
      <c r="CJ52" s="82"/>
      <c r="CK52" s="82"/>
      <c r="CL52" s="82"/>
      <c r="CM52" s="84"/>
      <c r="CN52" s="82"/>
      <c r="CO52" s="82"/>
      <c r="CP52" s="82"/>
      <c r="CQ52" s="82"/>
      <c r="CR52" s="82"/>
      <c r="CS52" s="82"/>
      <c r="CT52" s="84"/>
    </row>
    <row r="53" spans="1:98" s="81" customFormat="1" ht="27" customHeight="1">
      <c r="A53" s="109" t="str">
        <f t="shared" si="50"/>
        <v>4.6</v>
      </c>
      <c r="B53" s="110" t="s">
        <v>141</v>
      </c>
      <c r="C53" s="111" t="s">
        <v>135</v>
      </c>
      <c r="D53" s="111">
        <v>5</v>
      </c>
      <c r="E53" s="111">
        <v>5.3</v>
      </c>
      <c r="F53" s="112" t="s">
        <v>142</v>
      </c>
      <c r="G53" s="111" t="s">
        <v>50</v>
      </c>
      <c r="H53" s="113"/>
      <c r="I53" s="114"/>
      <c r="J53" s="115"/>
      <c r="K53" s="116">
        <v>3</v>
      </c>
      <c r="L53" s="117">
        <v>0</v>
      </c>
      <c r="M53" s="118" t="str">
        <f t="shared" si="57"/>
        <v xml:space="preserve"> - </v>
      </c>
      <c r="N53" s="119"/>
      <c r="O53" s="107"/>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2"/>
      <c r="AR53" s="82"/>
      <c r="AS53" s="82"/>
      <c r="AT53" s="82"/>
      <c r="AU53" s="82"/>
      <c r="AV53" s="82"/>
      <c r="AW53" s="82"/>
      <c r="AX53" s="82"/>
      <c r="AY53" s="82"/>
      <c r="AZ53" s="82"/>
      <c r="BA53" s="82"/>
      <c r="BB53" s="82"/>
      <c r="BC53" s="82"/>
      <c r="BD53" s="82"/>
      <c r="BE53" s="82"/>
      <c r="BF53" s="82"/>
      <c r="BG53" s="82"/>
      <c r="BH53" s="82"/>
      <c r="BI53" s="82"/>
      <c r="BJ53" s="82"/>
      <c r="BK53" s="82"/>
      <c r="BL53" s="82"/>
      <c r="BM53" s="82"/>
      <c r="BN53" s="82"/>
      <c r="BO53" s="82"/>
      <c r="BP53" s="82"/>
      <c r="BQ53" s="82"/>
      <c r="BR53" s="84"/>
      <c r="BS53" s="82"/>
      <c r="BT53" s="82"/>
      <c r="BU53" s="82"/>
      <c r="BV53" s="82"/>
      <c r="BW53" s="82"/>
      <c r="BX53" s="82"/>
      <c r="BY53" s="84"/>
      <c r="BZ53" s="82"/>
      <c r="CA53" s="82"/>
      <c r="CB53" s="82"/>
      <c r="CC53" s="82"/>
      <c r="CD53" s="82"/>
      <c r="CE53" s="82"/>
      <c r="CF53" s="84"/>
      <c r="CG53" s="82"/>
      <c r="CH53" s="82"/>
      <c r="CI53" s="82"/>
      <c r="CJ53" s="82"/>
      <c r="CK53" s="82"/>
      <c r="CL53" s="82"/>
      <c r="CM53" s="84"/>
      <c r="CN53" s="82"/>
      <c r="CO53" s="82"/>
      <c r="CP53" s="82"/>
      <c r="CQ53" s="82"/>
      <c r="CR53" s="82"/>
      <c r="CS53" s="82"/>
      <c r="CT53" s="84"/>
    </row>
    <row r="54" spans="1:98" s="81" customFormat="1" ht="27" customHeight="1">
      <c r="A54" s="109" t="str">
        <f t="shared" si="50"/>
        <v>4.7</v>
      </c>
      <c r="B54" s="110" t="s">
        <v>143</v>
      </c>
      <c r="C54" s="111" t="s">
        <v>135</v>
      </c>
      <c r="D54" s="111">
        <v>5</v>
      </c>
      <c r="E54" s="111">
        <v>5.3</v>
      </c>
      <c r="F54" s="112" t="s">
        <v>144</v>
      </c>
      <c r="G54" s="111" t="s">
        <v>50</v>
      </c>
      <c r="H54" s="113"/>
      <c r="I54" s="114"/>
      <c r="J54" s="115"/>
      <c r="K54" s="116">
        <v>1</v>
      </c>
      <c r="L54" s="117">
        <v>0</v>
      </c>
      <c r="M54" s="118" t="str">
        <f t="shared" si="57"/>
        <v xml:space="preserve"> - </v>
      </c>
      <c r="N54" s="119"/>
      <c r="O54" s="107"/>
      <c r="P54" s="82"/>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82"/>
      <c r="AR54" s="82"/>
      <c r="AS54" s="82"/>
      <c r="AT54" s="82"/>
      <c r="AU54" s="82"/>
      <c r="AV54" s="82"/>
      <c r="AW54" s="82"/>
      <c r="AX54" s="82"/>
      <c r="AY54" s="82"/>
      <c r="AZ54" s="82"/>
      <c r="BA54" s="82"/>
      <c r="BB54" s="82"/>
      <c r="BC54" s="82"/>
      <c r="BD54" s="82"/>
      <c r="BE54" s="82"/>
      <c r="BF54" s="82"/>
      <c r="BG54" s="82"/>
      <c r="BH54" s="82"/>
      <c r="BI54" s="82"/>
      <c r="BJ54" s="82"/>
      <c r="BK54" s="82"/>
      <c r="BL54" s="82"/>
      <c r="BM54" s="82"/>
      <c r="BN54" s="82"/>
      <c r="BO54" s="82"/>
      <c r="BP54" s="82"/>
      <c r="BQ54" s="82"/>
      <c r="BR54" s="84"/>
      <c r="BS54" s="82"/>
      <c r="BT54" s="82"/>
      <c r="BU54" s="82"/>
      <c r="BV54" s="82"/>
      <c r="BW54" s="82"/>
      <c r="BX54" s="82"/>
      <c r="BY54" s="84"/>
      <c r="BZ54" s="82"/>
      <c r="CA54" s="82"/>
      <c r="CB54" s="82"/>
      <c r="CC54" s="82"/>
      <c r="CD54" s="82"/>
      <c r="CE54" s="82"/>
      <c r="CF54" s="84"/>
      <c r="CG54" s="82"/>
      <c r="CH54" s="82"/>
      <c r="CI54" s="82"/>
      <c r="CJ54" s="82"/>
      <c r="CK54" s="82"/>
      <c r="CL54" s="82"/>
      <c r="CM54" s="84"/>
      <c r="CN54" s="82"/>
      <c r="CO54" s="82"/>
      <c r="CP54" s="82"/>
      <c r="CQ54" s="82"/>
      <c r="CR54" s="82"/>
      <c r="CS54" s="82"/>
      <c r="CT54" s="84"/>
    </row>
    <row r="55" spans="1:98" s="81" customFormat="1" ht="27" customHeight="1">
      <c r="A55" s="109" t="str">
        <f t="shared" si="50"/>
        <v>4.8</v>
      </c>
      <c r="B55" s="110" t="s">
        <v>145</v>
      </c>
      <c r="C55" s="111" t="s">
        <v>135</v>
      </c>
      <c r="D55" s="111">
        <v>5</v>
      </c>
      <c r="E55" s="111">
        <v>5.5</v>
      </c>
      <c r="F55" s="112" t="s">
        <v>128</v>
      </c>
      <c r="G55" s="111" t="s">
        <v>50</v>
      </c>
      <c r="H55" s="113"/>
      <c r="I55" s="114"/>
      <c r="J55" s="115"/>
      <c r="K55" s="116">
        <v>1</v>
      </c>
      <c r="L55" s="117">
        <v>0</v>
      </c>
      <c r="M55" s="118" t="str">
        <f t="shared" ref="M55" si="58">IF(OR(J55=0,I55=0)," - ",NETWORKDAYS(I55,J55))</f>
        <v xml:space="preserve"> - </v>
      </c>
      <c r="N55" s="119"/>
      <c r="O55" s="107"/>
      <c r="P55" s="82"/>
      <c r="Q55" s="82"/>
      <c r="R55" s="82"/>
      <c r="S55" s="82"/>
      <c r="T55" s="82"/>
      <c r="U55" s="82"/>
      <c r="V55" s="82"/>
      <c r="W55" s="82"/>
      <c r="X55" s="82"/>
      <c r="Y55" s="82"/>
      <c r="Z55" s="82"/>
      <c r="AA55" s="82"/>
      <c r="AB55" s="82"/>
      <c r="AC55" s="82"/>
      <c r="AD55" s="82"/>
      <c r="AE55" s="82"/>
      <c r="AF55" s="82"/>
      <c r="AG55" s="82"/>
      <c r="AH55" s="82"/>
      <c r="AI55" s="82"/>
      <c r="AJ55" s="82"/>
      <c r="AK55" s="82"/>
      <c r="AL55" s="82"/>
      <c r="AM55" s="82"/>
      <c r="AN55" s="82"/>
      <c r="AO55" s="82"/>
      <c r="AP55" s="82"/>
      <c r="AQ55" s="82"/>
      <c r="AR55" s="82"/>
      <c r="AS55" s="82"/>
      <c r="AT55" s="82"/>
      <c r="AU55" s="82"/>
      <c r="AV55" s="82"/>
      <c r="AW55" s="82"/>
      <c r="AX55" s="82"/>
      <c r="AY55" s="82"/>
      <c r="AZ55" s="82"/>
      <c r="BA55" s="82"/>
      <c r="BB55" s="82"/>
      <c r="BC55" s="82"/>
      <c r="BD55" s="82"/>
      <c r="BE55" s="82"/>
      <c r="BF55" s="82"/>
      <c r="BG55" s="82"/>
      <c r="BH55" s="82"/>
      <c r="BI55" s="82"/>
      <c r="BJ55" s="82"/>
      <c r="BK55" s="82"/>
      <c r="BL55" s="82"/>
      <c r="BM55" s="82"/>
      <c r="BN55" s="82"/>
      <c r="BO55" s="82"/>
      <c r="BP55" s="82"/>
      <c r="BQ55" s="82"/>
      <c r="BR55" s="84"/>
      <c r="BS55" s="82"/>
      <c r="BT55" s="82"/>
      <c r="BU55" s="82"/>
      <c r="BV55" s="82"/>
      <c r="BW55" s="82"/>
      <c r="BX55" s="82"/>
      <c r="BY55" s="84"/>
      <c r="BZ55" s="82"/>
      <c r="CA55" s="82"/>
      <c r="CB55" s="82"/>
      <c r="CC55" s="82"/>
      <c r="CD55" s="82"/>
      <c r="CE55" s="82"/>
      <c r="CF55" s="84"/>
      <c r="CG55" s="82"/>
      <c r="CH55" s="82"/>
      <c r="CI55" s="82"/>
      <c r="CJ55" s="82"/>
      <c r="CK55" s="82"/>
      <c r="CL55" s="82"/>
      <c r="CM55" s="84"/>
      <c r="CN55" s="82"/>
      <c r="CO55" s="82"/>
      <c r="CP55" s="82"/>
      <c r="CQ55" s="82"/>
      <c r="CR55" s="82"/>
      <c r="CS55" s="82"/>
      <c r="CT55" s="84"/>
    </row>
    <row r="56" spans="1:98" s="81" customFormat="1" ht="27" customHeight="1">
      <c r="A56" s="109" t="str">
        <f t="shared" si="50"/>
        <v>4.9</v>
      </c>
      <c r="B56" s="110" t="s">
        <v>146</v>
      </c>
      <c r="C56" s="111" t="s">
        <v>135</v>
      </c>
      <c r="D56" s="111">
        <v>5</v>
      </c>
      <c r="E56" s="111">
        <v>5.0999999999999996</v>
      </c>
      <c r="F56" s="112" t="s">
        <v>147</v>
      </c>
      <c r="G56" s="111" t="s">
        <v>50</v>
      </c>
      <c r="H56" s="113"/>
      <c r="I56" s="114"/>
      <c r="J56" s="115"/>
      <c r="K56" s="116">
        <v>1</v>
      </c>
      <c r="L56" s="117">
        <v>0</v>
      </c>
      <c r="M56" s="118" t="str">
        <f t="shared" ref="M56" si="59">IF(OR(J56=0,I56=0)," - ",NETWORKDAYS(I56,J56))</f>
        <v xml:space="preserve"> - </v>
      </c>
      <c r="N56" s="119"/>
      <c r="O56" s="107"/>
      <c r="P56" s="82"/>
      <c r="Q56" s="82"/>
      <c r="R56" s="82"/>
      <c r="S56" s="82"/>
      <c r="T56" s="82"/>
      <c r="U56" s="82"/>
      <c r="V56" s="82"/>
      <c r="W56" s="82"/>
      <c r="X56" s="82"/>
      <c r="Y56" s="82"/>
      <c r="Z56" s="82"/>
      <c r="AA56" s="82"/>
      <c r="AB56" s="82"/>
      <c r="AC56" s="82"/>
      <c r="AD56" s="82"/>
      <c r="AE56" s="82"/>
      <c r="AF56" s="82"/>
      <c r="AG56" s="82"/>
      <c r="AH56" s="82"/>
      <c r="AI56" s="82"/>
      <c r="AJ56" s="82"/>
      <c r="AK56" s="82"/>
      <c r="AL56" s="82"/>
      <c r="AM56" s="82"/>
      <c r="AN56" s="82"/>
      <c r="AO56" s="82"/>
      <c r="AP56" s="82"/>
      <c r="AQ56" s="82"/>
      <c r="AR56" s="82"/>
      <c r="AS56" s="82"/>
      <c r="AT56" s="82"/>
      <c r="AU56" s="82"/>
      <c r="AV56" s="82"/>
      <c r="AW56" s="82"/>
      <c r="AX56" s="82"/>
      <c r="AY56" s="82"/>
      <c r="AZ56" s="82"/>
      <c r="BA56" s="82"/>
      <c r="BB56" s="82"/>
      <c r="BC56" s="82"/>
      <c r="BD56" s="82"/>
      <c r="BE56" s="82"/>
      <c r="BF56" s="82"/>
      <c r="BG56" s="82"/>
      <c r="BH56" s="82"/>
      <c r="BI56" s="82"/>
      <c r="BJ56" s="82"/>
      <c r="BK56" s="82"/>
      <c r="BL56" s="82"/>
      <c r="BM56" s="82"/>
      <c r="BN56" s="82"/>
      <c r="BO56" s="82"/>
      <c r="BP56" s="82"/>
      <c r="BQ56" s="82"/>
      <c r="BR56" s="84"/>
      <c r="BS56" s="82"/>
      <c r="BT56" s="82"/>
      <c r="BU56" s="82"/>
      <c r="BV56" s="82"/>
      <c r="BW56" s="82"/>
      <c r="BX56" s="82"/>
      <c r="BY56" s="84"/>
      <c r="BZ56" s="82"/>
      <c r="CA56" s="82"/>
      <c r="CB56" s="82"/>
      <c r="CC56" s="82"/>
      <c r="CD56" s="82"/>
      <c r="CE56" s="82"/>
      <c r="CF56" s="84"/>
      <c r="CG56" s="82"/>
      <c r="CH56" s="82"/>
      <c r="CI56" s="82"/>
      <c r="CJ56" s="82"/>
      <c r="CK56" s="82"/>
      <c r="CL56" s="82"/>
      <c r="CM56" s="84"/>
      <c r="CN56" s="82"/>
      <c r="CO56" s="82"/>
      <c r="CP56" s="82"/>
      <c r="CQ56" s="82"/>
      <c r="CR56" s="82"/>
      <c r="CS56" s="82"/>
      <c r="CT56" s="84"/>
    </row>
    <row r="57" spans="1:98" s="81" customFormat="1" ht="27" customHeight="1">
      <c r="A57" s="109" t="str">
        <f t="shared" si="50"/>
        <v>4.10</v>
      </c>
      <c r="B57" s="110" t="s">
        <v>148</v>
      </c>
      <c r="C57" s="111" t="s">
        <v>135</v>
      </c>
      <c r="D57" s="111">
        <v>5</v>
      </c>
      <c r="E57" s="111">
        <v>5.4</v>
      </c>
      <c r="F57" s="112" t="s">
        <v>149</v>
      </c>
      <c r="G57" s="111" t="s">
        <v>50</v>
      </c>
      <c r="H57" s="113"/>
      <c r="I57" s="114"/>
      <c r="J57" s="115"/>
      <c r="K57" s="116">
        <v>1</v>
      </c>
      <c r="L57" s="117">
        <v>0</v>
      </c>
      <c r="M57" s="118" t="str">
        <f t="shared" si="48"/>
        <v xml:space="preserve"> - </v>
      </c>
      <c r="N57" s="119"/>
      <c r="O57" s="107"/>
      <c r="P57" s="82"/>
      <c r="Q57" s="82"/>
      <c r="R57" s="82"/>
      <c r="S57" s="82"/>
      <c r="T57" s="82"/>
      <c r="U57" s="82"/>
      <c r="V57" s="82"/>
      <c r="W57" s="82"/>
      <c r="X57" s="82"/>
      <c r="Y57" s="82"/>
      <c r="Z57" s="82"/>
      <c r="AA57" s="82"/>
      <c r="AB57" s="82"/>
      <c r="AC57" s="82"/>
      <c r="AD57" s="82"/>
      <c r="AE57" s="82"/>
      <c r="AF57" s="82"/>
      <c r="AG57" s="82"/>
      <c r="AH57" s="82"/>
      <c r="AI57" s="82"/>
      <c r="AJ57" s="82"/>
      <c r="AK57" s="82"/>
      <c r="AL57" s="82"/>
      <c r="AM57" s="82"/>
      <c r="AN57" s="82"/>
      <c r="AO57" s="82"/>
      <c r="AP57" s="82"/>
      <c r="AQ57" s="82"/>
      <c r="AR57" s="82"/>
      <c r="AS57" s="82"/>
      <c r="AT57" s="82"/>
      <c r="AU57" s="82"/>
      <c r="AV57" s="82"/>
      <c r="AW57" s="82"/>
      <c r="AX57" s="82"/>
      <c r="AY57" s="82"/>
      <c r="AZ57" s="82"/>
      <c r="BA57" s="82"/>
      <c r="BB57" s="82"/>
      <c r="BC57" s="82"/>
      <c r="BD57" s="82"/>
      <c r="BE57" s="82"/>
      <c r="BF57" s="82"/>
      <c r="BG57" s="82"/>
      <c r="BH57" s="82"/>
      <c r="BI57" s="82"/>
      <c r="BJ57" s="82"/>
      <c r="BK57" s="82"/>
      <c r="BL57" s="82"/>
      <c r="BM57" s="82"/>
      <c r="BN57" s="82"/>
      <c r="BO57" s="82"/>
      <c r="BP57" s="82"/>
      <c r="BQ57" s="82"/>
      <c r="BR57" s="84"/>
      <c r="BS57" s="82"/>
      <c r="BT57" s="82"/>
      <c r="BU57" s="82"/>
      <c r="BV57" s="82"/>
      <c r="BW57" s="82"/>
      <c r="BX57" s="82"/>
      <c r="BY57" s="84"/>
      <c r="BZ57" s="82"/>
      <c r="CA57" s="82"/>
      <c r="CB57" s="82"/>
      <c r="CC57" s="82"/>
      <c r="CD57" s="82"/>
      <c r="CE57" s="82"/>
      <c r="CF57" s="84"/>
      <c r="CG57" s="82"/>
      <c r="CH57" s="82"/>
      <c r="CI57" s="82"/>
      <c r="CJ57" s="82"/>
      <c r="CK57" s="82"/>
      <c r="CL57" s="82"/>
      <c r="CM57" s="84"/>
      <c r="CN57" s="82"/>
      <c r="CO57" s="82"/>
      <c r="CP57" s="82"/>
      <c r="CQ57" s="82"/>
      <c r="CR57" s="82"/>
      <c r="CS57" s="82"/>
      <c r="CT57" s="84"/>
    </row>
    <row r="58" spans="1:98" s="81" customFormat="1" ht="27" customHeight="1">
      <c r="A58" s="109" t="str">
        <f t="shared" si="50"/>
        <v>4.11</v>
      </c>
      <c r="B58" s="110" t="s">
        <v>150</v>
      </c>
      <c r="C58" s="111" t="s">
        <v>75</v>
      </c>
      <c r="D58" s="111">
        <v>6</v>
      </c>
      <c r="E58" s="111">
        <v>6.1</v>
      </c>
      <c r="F58" s="112" t="s">
        <v>151</v>
      </c>
      <c r="G58" s="111" t="s">
        <v>50</v>
      </c>
      <c r="H58" s="113"/>
      <c r="I58" s="114"/>
      <c r="J58" s="115"/>
      <c r="K58" s="116">
        <v>1</v>
      </c>
      <c r="L58" s="117">
        <v>0</v>
      </c>
      <c r="M58" s="118" t="str">
        <f t="shared" si="48"/>
        <v xml:space="preserve"> - </v>
      </c>
      <c r="N58" s="119"/>
      <c r="O58" s="107"/>
      <c r="P58" s="82"/>
      <c r="Q58" s="82"/>
      <c r="R58" s="82"/>
      <c r="S58" s="82"/>
      <c r="T58" s="82"/>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c r="AV58" s="82"/>
      <c r="AW58" s="82"/>
      <c r="AX58" s="82"/>
      <c r="AY58" s="82"/>
      <c r="AZ58" s="82"/>
      <c r="BA58" s="82"/>
      <c r="BB58" s="82"/>
      <c r="BC58" s="82"/>
      <c r="BD58" s="82"/>
      <c r="BE58" s="82"/>
      <c r="BF58" s="82"/>
      <c r="BG58" s="82"/>
      <c r="BH58" s="82"/>
      <c r="BI58" s="82"/>
      <c r="BJ58" s="82"/>
      <c r="BK58" s="82"/>
      <c r="BL58" s="82"/>
      <c r="BM58" s="82"/>
      <c r="BN58" s="82"/>
      <c r="BO58" s="82"/>
      <c r="BP58" s="82"/>
      <c r="BQ58" s="82"/>
      <c r="BR58" s="84"/>
      <c r="BS58" s="82"/>
      <c r="BT58" s="82"/>
      <c r="BU58" s="82"/>
      <c r="BV58" s="82"/>
      <c r="BW58" s="82"/>
      <c r="BX58" s="82"/>
      <c r="BY58" s="84"/>
      <c r="BZ58" s="82"/>
      <c r="CA58" s="82"/>
      <c r="CB58" s="82"/>
      <c r="CC58" s="82"/>
      <c r="CD58" s="82"/>
      <c r="CE58" s="82"/>
      <c r="CF58" s="84"/>
      <c r="CG58" s="82"/>
      <c r="CH58" s="82"/>
      <c r="CI58" s="82"/>
      <c r="CJ58" s="82"/>
      <c r="CK58" s="82"/>
      <c r="CL58" s="82"/>
      <c r="CM58" s="84"/>
      <c r="CN58" s="82"/>
      <c r="CO58" s="82"/>
      <c r="CP58" s="82"/>
      <c r="CQ58" s="82"/>
      <c r="CR58" s="82"/>
      <c r="CS58" s="82"/>
      <c r="CT58" s="84"/>
    </row>
    <row r="59" spans="1:98" s="81" customFormat="1" ht="27" customHeight="1">
      <c r="A59" s="109" t="str">
        <f t="shared" si="50"/>
        <v>4.12</v>
      </c>
      <c r="B59" s="110" t="s">
        <v>152</v>
      </c>
      <c r="C59" s="111" t="s">
        <v>75</v>
      </c>
      <c r="D59" s="111">
        <v>6</v>
      </c>
      <c r="E59" s="111">
        <v>6.3</v>
      </c>
      <c r="F59" s="112" t="s">
        <v>153</v>
      </c>
      <c r="G59" s="111" t="s">
        <v>50</v>
      </c>
      <c r="H59" s="113"/>
      <c r="I59" s="114"/>
      <c r="J59" s="115"/>
      <c r="K59" s="116">
        <v>1</v>
      </c>
      <c r="L59" s="117">
        <v>0</v>
      </c>
      <c r="M59" s="118" t="str">
        <f t="shared" ref="M59:M60" si="60">IF(OR(J59=0,I59=0)," - ",NETWORKDAYS(I59,J59))</f>
        <v xml:space="preserve"> - </v>
      </c>
      <c r="N59" s="119"/>
      <c r="O59" s="107"/>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82"/>
      <c r="AO59" s="82"/>
      <c r="AP59" s="82"/>
      <c r="AQ59" s="82"/>
      <c r="AR59" s="82"/>
      <c r="AS59" s="82"/>
      <c r="AT59" s="82"/>
      <c r="AU59" s="82"/>
      <c r="AV59" s="82"/>
      <c r="AW59" s="82"/>
      <c r="AX59" s="82"/>
      <c r="AY59" s="82"/>
      <c r="AZ59" s="82"/>
      <c r="BA59" s="82"/>
      <c r="BB59" s="82"/>
      <c r="BC59" s="82"/>
      <c r="BD59" s="82"/>
      <c r="BE59" s="82"/>
      <c r="BF59" s="82"/>
      <c r="BG59" s="82"/>
      <c r="BH59" s="82"/>
      <c r="BI59" s="82"/>
      <c r="BJ59" s="82"/>
      <c r="BK59" s="82"/>
      <c r="BL59" s="82"/>
      <c r="BM59" s="82"/>
      <c r="BN59" s="82"/>
      <c r="BO59" s="82"/>
      <c r="BP59" s="82"/>
      <c r="BQ59" s="82"/>
      <c r="BR59" s="84"/>
      <c r="BS59" s="82"/>
      <c r="BT59" s="82"/>
      <c r="BU59" s="82"/>
      <c r="BV59" s="82"/>
      <c r="BW59" s="82"/>
      <c r="BX59" s="82"/>
      <c r="BY59" s="84"/>
      <c r="BZ59" s="82"/>
      <c r="CA59" s="82"/>
      <c r="CB59" s="82"/>
      <c r="CC59" s="82"/>
      <c r="CD59" s="82"/>
      <c r="CE59" s="82"/>
      <c r="CF59" s="84"/>
      <c r="CG59" s="82"/>
      <c r="CH59" s="82"/>
      <c r="CI59" s="82"/>
      <c r="CJ59" s="82"/>
      <c r="CK59" s="82"/>
      <c r="CL59" s="82"/>
      <c r="CM59" s="84"/>
      <c r="CN59" s="82"/>
      <c r="CO59" s="82"/>
      <c r="CP59" s="82"/>
      <c r="CQ59" s="82"/>
      <c r="CR59" s="82"/>
      <c r="CS59" s="82"/>
      <c r="CT59" s="84"/>
    </row>
    <row r="60" spans="1:98" s="81" customFormat="1" ht="27" customHeight="1">
      <c r="A60" s="109" t="str">
        <f t="shared" si="50"/>
        <v>4.13</v>
      </c>
      <c r="B60" s="110" t="s">
        <v>154</v>
      </c>
      <c r="C60" s="111" t="s">
        <v>110</v>
      </c>
      <c r="D60" s="111">
        <v>7</v>
      </c>
      <c r="E60" s="111">
        <v>7.5</v>
      </c>
      <c r="F60" s="112" t="s">
        <v>155</v>
      </c>
      <c r="G60" s="111" t="s">
        <v>50</v>
      </c>
      <c r="H60" s="113"/>
      <c r="I60" s="114"/>
      <c r="J60" s="115"/>
      <c r="K60" s="116">
        <v>1</v>
      </c>
      <c r="L60" s="117">
        <v>0</v>
      </c>
      <c r="M60" s="118" t="str">
        <f t="shared" si="60"/>
        <v xml:space="preserve"> - </v>
      </c>
      <c r="N60" s="119"/>
      <c r="O60" s="107"/>
      <c r="P60" s="82"/>
      <c r="Q60" s="82"/>
      <c r="R60" s="82"/>
      <c r="S60" s="82"/>
      <c r="T60" s="82"/>
      <c r="U60" s="82"/>
      <c r="V60" s="82"/>
      <c r="W60" s="82"/>
      <c r="X60" s="82"/>
      <c r="Y60" s="82"/>
      <c r="Z60" s="82"/>
      <c r="AA60" s="82"/>
      <c r="AB60" s="82"/>
      <c r="AC60" s="82"/>
      <c r="AD60" s="82"/>
      <c r="AE60" s="82"/>
      <c r="AF60" s="82"/>
      <c r="AG60" s="82"/>
      <c r="AH60" s="82"/>
      <c r="AI60" s="82"/>
      <c r="AJ60" s="82"/>
      <c r="AK60" s="82"/>
      <c r="AL60" s="82"/>
      <c r="AM60" s="82"/>
      <c r="AN60" s="82"/>
      <c r="AO60" s="82"/>
      <c r="AP60" s="82"/>
      <c r="AQ60" s="82"/>
      <c r="AR60" s="82"/>
      <c r="AS60" s="82"/>
      <c r="AT60" s="82"/>
      <c r="AU60" s="82"/>
      <c r="AV60" s="82"/>
      <c r="AW60" s="82"/>
      <c r="AX60" s="82"/>
      <c r="AY60" s="82"/>
      <c r="AZ60" s="82"/>
      <c r="BA60" s="82"/>
      <c r="BB60" s="82"/>
      <c r="BC60" s="82"/>
      <c r="BD60" s="82"/>
      <c r="BE60" s="82"/>
      <c r="BF60" s="82"/>
      <c r="BG60" s="82"/>
      <c r="BH60" s="82"/>
      <c r="BI60" s="82"/>
      <c r="BJ60" s="82"/>
      <c r="BK60" s="82"/>
      <c r="BL60" s="82"/>
      <c r="BM60" s="82"/>
      <c r="BN60" s="82"/>
      <c r="BO60" s="82"/>
      <c r="BP60" s="82"/>
      <c r="BQ60" s="82"/>
      <c r="BR60" s="84"/>
      <c r="BS60" s="82"/>
      <c r="BT60" s="82"/>
      <c r="BU60" s="82"/>
      <c r="BV60" s="82"/>
      <c r="BW60" s="82"/>
      <c r="BX60" s="82"/>
      <c r="BY60" s="84"/>
      <c r="BZ60" s="82"/>
      <c r="CA60" s="82"/>
      <c r="CB60" s="82"/>
      <c r="CC60" s="82"/>
      <c r="CD60" s="82"/>
      <c r="CE60" s="82"/>
      <c r="CF60" s="84"/>
      <c r="CG60" s="82"/>
      <c r="CH60" s="82"/>
      <c r="CI60" s="82"/>
      <c r="CJ60" s="82"/>
      <c r="CK60" s="82"/>
      <c r="CL60" s="82"/>
      <c r="CM60" s="84"/>
      <c r="CN60" s="82"/>
      <c r="CO60" s="82"/>
      <c r="CP60" s="82"/>
      <c r="CQ60" s="82"/>
      <c r="CR60" s="82"/>
      <c r="CS60" s="82"/>
      <c r="CT60" s="84"/>
    </row>
    <row r="61" spans="1:98" s="81" customFormat="1" ht="27" customHeight="1">
      <c r="A61" s="121" t="str">
        <f t="shared" si="50"/>
        <v>4.14</v>
      </c>
      <c r="B61" s="122" t="s">
        <v>156</v>
      </c>
      <c r="C61" s="123" t="s">
        <v>110</v>
      </c>
      <c r="D61" s="123">
        <v>7</v>
      </c>
      <c r="E61" s="123">
        <v>7.4</v>
      </c>
      <c r="F61" s="124" t="s">
        <v>157</v>
      </c>
      <c r="G61" s="111" t="s">
        <v>50</v>
      </c>
      <c r="H61" s="125"/>
      <c r="I61" s="126"/>
      <c r="J61" s="127"/>
      <c r="K61" s="128">
        <v>1</v>
      </c>
      <c r="L61" s="129">
        <v>0</v>
      </c>
      <c r="M61" s="130" t="str">
        <f t="shared" ref="M61" si="61">IF(OR(J61=0,I61=0)," - ",NETWORKDAYS(I61,J61))</f>
        <v xml:space="preserve"> - </v>
      </c>
      <c r="N61" s="131"/>
      <c r="O61" s="107"/>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4"/>
      <c r="BS61" s="82"/>
      <c r="BT61" s="82"/>
      <c r="BU61" s="82"/>
      <c r="BV61" s="82"/>
      <c r="BW61" s="82"/>
      <c r="BX61" s="82"/>
      <c r="BY61" s="84"/>
      <c r="BZ61" s="82"/>
      <c r="CA61" s="82"/>
      <c r="CB61" s="82"/>
      <c r="CC61" s="82"/>
      <c r="CD61" s="82"/>
      <c r="CE61" s="82"/>
      <c r="CF61" s="84"/>
      <c r="CG61" s="82"/>
      <c r="CH61" s="82"/>
      <c r="CI61" s="82"/>
      <c r="CJ61" s="82"/>
      <c r="CK61" s="82"/>
      <c r="CL61" s="82"/>
      <c r="CM61" s="84"/>
      <c r="CN61" s="82"/>
      <c r="CO61" s="82"/>
      <c r="CP61" s="82"/>
      <c r="CQ61" s="82"/>
      <c r="CR61" s="82"/>
      <c r="CS61" s="82"/>
      <c r="CT61" s="84"/>
    </row>
    <row r="62" spans="1:98" ht="60" customHeight="1"/>
    <row r="63" spans="1:98" ht="60" customHeight="1"/>
    <row r="64" spans="1:98">
      <c r="A64" s="56" t="str">
        <f>IF(ISERROR(VALUE(SUBSTITUTE(prevWBS,".",""))),"1",IF(ISERROR(FIND("`",SUBSTITUTE(prevWBS,".","`",1))),TEXT(VALUE(prevWBS)+1,"#"),TEXT(VALUE(LEFT(prevWBS,FIND("`",SUBSTITUTE(prevWBS,".","`",1))-1))+1,"#")))</f>
        <v>1</v>
      </c>
      <c r="B64" s="170" t="s">
        <v>158</v>
      </c>
      <c r="C64" s="170"/>
      <c r="D64" s="170"/>
      <c r="E64" s="170"/>
      <c r="F64" s="170"/>
      <c r="G64" s="170"/>
      <c r="H64" s="170"/>
      <c r="I64" s="17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1"/>
    </row>
    <row r="65" spans="1:70" s="55" customFormat="1">
      <c r="A65"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65" s="172" t="s">
        <v>159</v>
      </c>
      <c r="C65" s="172"/>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c r="AE65" s="172"/>
      <c r="AF65" s="172"/>
      <c r="AG65" s="172"/>
      <c r="AH65" s="172"/>
      <c r="AI65" s="172"/>
      <c r="AJ65" s="172"/>
      <c r="AK65" s="172"/>
      <c r="AL65" s="172"/>
      <c r="AM65" s="172"/>
      <c r="AN65" s="172"/>
      <c r="AO65" s="172"/>
      <c r="AP65" s="172"/>
      <c r="AQ65" s="172"/>
      <c r="AR65" s="172"/>
      <c r="AS65" s="172"/>
      <c r="AT65" s="172"/>
      <c r="AU65" s="172"/>
      <c r="AV65" s="172"/>
      <c r="AW65" s="172"/>
      <c r="AX65" s="172"/>
      <c r="AY65" s="172"/>
      <c r="AZ65" s="172"/>
      <c r="BA65" s="172"/>
      <c r="BB65" s="172"/>
      <c r="BC65" s="172"/>
      <c r="BD65" s="172"/>
      <c r="BE65" s="172"/>
      <c r="BF65" s="172"/>
      <c r="BG65" s="172"/>
      <c r="BH65" s="172"/>
      <c r="BI65" s="172"/>
      <c r="BJ65" s="172"/>
      <c r="BK65" s="172"/>
      <c r="BL65" s="172"/>
      <c r="BM65" s="172"/>
      <c r="BN65" s="172"/>
      <c r="BO65" s="172"/>
      <c r="BP65" s="172"/>
      <c r="BQ65" s="172"/>
      <c r="BR65" s="173"/>
    </row>
    <row r="66" spans="1:70" s="55" customFormat="1">
      <c r="A66"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66" s="174" t="s">
        <v>160</v>
      </c>
      <c r="C66" s="174"/>
      <c r="D66" s="174"/>
      <c r="E66" s="174"/>
      <c r="F66" s="174"/>
      <c r="G66" s="174"/>
      <c r="H66" s="174"/>
      <c r="I66" s="1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5"/>
    </row>
    <row r="67" spans="1:70" s="55" customFormat="1">
      <c r="A6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67" s="176" t="s">
        <v>161</v>
      </c>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7"/>
    </row>
    <row r="68" spans="1:70">
      <c r="A68" s="56" t="str">
        <f>IF(ISERROR(VALUE(SUBSTITUTE(prevWBS,".",""))),"1",IF(ISERROR(FIND("`",SUBSTITUTE(prevWBS,".","`",1))),TEXT(VALUE(prevWBS)+1,"#"),TEXT(VALUE(LEFT(prevWBS,FIND("`",SUBSTITUTE(prevWBS,".","`",1))-1))+1,"#")))</f>
        <v>2</v>
      </c>
      <c r="B68" s="170" t="s">
        <v>162</v>
      </c>
      <c r="C68" s="170"/>
      <c r="D68" s="170"/>
      <c r="E68" s="170"/>
      <c r="F68" s="170"/>
      <c r="G68" s="170"/>
      <c r="H68" s="170"/>
      <c r="I68" s="17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1"/>
    </row>
    <row r="69" spans="1:70" s="55" customFormat="1">
      <c r="A69"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69" s="172" t="s">
        <v>163</v>
      </c>
      <c r="C69" s="172"/>
      <c r="D69" s="172"/>
      <c r="E69" s="172"/>
      <c r="F69" s="172"/>
      <c r="G69" s="172"/>
      <c r="H69" s="172"/>
      <c r="I69" s="172"/>
      <c r="J69" s="172"/>
      <c r="K69" s="172"/>
      <c r="L69" s="172"/>
      <c r="M69" s="172"/>
      <c r="N69" s="172"/>
      <c r="O69" s="172"/>
      <c r="P69" s="172"/>
      <c r="Q69" s="172"/>
      <c r="R69" s="172"/>
      <c r="S69" s="172"/>
      <c r="T69" s="172"/>
      <c r="U69" s="172"/>
      <c r="V69" s="172"/>
      <c r="W69" s="172"/>
      <c r="X69" s="172"/>
      <c r="Y69" s="172"/>
      <c r="Z69" s="172"/>
      <c r="AA69" s="172"/>
      <c r="AB69" s="172"/>
      <c r="AC69" s="172"/>
      <c r="AD69" s="172"/>
      <c r="AE69" s="172"/>
      <c r="AF69" s="172"/>
      <c r="AG69" s="172"/>
      <c r="AH69" s="172"/>
      <c r="AI69" s="172"/>
      <c r="AJ69" s="172"/>
      <c r="AK69" s="172"/>
      <c r="AL69" s="172"/>
      <c r="AM69" s="172"/>
      <c r="AN69" s="172"/>
      <c r="AO69" s="172"/>
      <c r="AP69" s="172"/>
      <c r="AQ69" s="172"/>
      <c r="AR69" s="172"/>
      <c r="AS69" s="172"/>
      <c r="AT69" s="172"/>
      <c r="AU69" s="172"/>
      <c r="AV69" s="172"/>
      <c r="AW69" s="172"/>
      <c r="AX69" s="172"/>
      <c r="AY69" s="172"/>
      <c r="AZ69" s="172"/>
      <c r="BA69" s="172"/>
      <c r="BB69" s="172"/>
      <c r="BC69" s="172"/>
      <c r="BD69" s="172"/>
      <c r="BE69" s="172"/>
      <c r="BF69" s="172"/>
      <c r="BG69" s="172"/>
      <c r="BH69" s="172"/>
      <c r="BI69" s="172"/>
      <c r="BJ69" s="172"/>
      <c r="BK69" s="172"/>
      <c r="BL69" s="172"/>
      <c r="BM69" s="172"/>
      <c r="BN69" s="172"/>
      <c r="BO69" s="172"/>
      <c r="BP69" s="172"/>
      <c r="BQ69" s="172"/>
      <c r="BR69" s="173"/>
    </row>
    <row r="70" spans="1:70" s="55" customFormat="1">
      <c r="A70"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70" s="174" t="s">
        <v>164</v>
      </c>
      <c r="C70" s="174"/>
      <c r="D70" s="174"/>
      <c r="E70" s="174"/>
      <c r="F70" s="174"/>
      <c r="G70" s="174"/>
      <c r="H70" s="174"/>
      <c r="I70" s="1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5"/>
    </row>
    <row r="71" spans="1:70" s="55" customFormat="1">
      <c r="A7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71" s="174" t="s">
        <v>165</v>
      </c>
      <c r="C71" s="174"/>
      <c r="D71" s="174"/>
      <c r="E71" s="174"/>
      <c r="F71" s="174"/>
      <c r="G71" s="174"/>
      <c r="H71" s="174"/>
      <c r="I71" s="1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5"/>
    </row>
    <row r="72" spans="1:70" s="55" customFormat="1">
      <c r="A7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72" s="174" t="s">
        <v>166</v>
      </c>
      <c r="C72" s="174"/>
      <c r="D72" s="174"/>
      <c r="E72" s="174"/>
      <c r="F72" s="174"/>
      <c r="G72" s="174"/>
      <c r="H72" s="174"/>
      <c r="I72" s="1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5"/>
    </row>
    <row r="73" spans="1:70" s="55" customFormat="1">
      <c r="A7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73" s="176" t="s">
        <v>167</v>
      </c>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7"/>
    </row>
    <row r="74" spans="1:70">
      <c r="A74" s="56" t="str">
        <f>IF(ISERROR(VALUE(SUBSTITUTE(prevWBS,".",""))),"1",IF(ISERROR(FIND("`",SUBSTITUTE(prevWBS,".","`",1))),TEXT(VALUE(prevWBS)+1,"#"),TEXT(VALUE(LEFT(prevWBS,FIND("`",SUBSTITUTE(prevWBS,".","`",1))-1))+1,"#")))</f>
        <v>3</v>
      </c>
      <c r="B74" s="170" t="s">
        <v>168</v>
      </c>
      <c r="C74" s="170"/>
      <c r="D74" s="170"/>
      <c r="E74" s="170"/>
      <c r="F74" s="170"/>
      <c r="G74" s="170"/>
      <c r="H74" s="170"/>
      <c r="I74" s="17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1"/>
    </row>
    <row r="75" spans="1:70" s="55" customFormat="1">
      <c r="A75" s="57" t="str">
        <f t="shared" ref="A75:A80" si="6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75" s="172" t="s">
        <v>169</v>
      </c>
      <c r="C75" s="172"/>
      <c r="D75" s="172"/>
      <c r="E75" s="172"/>
      <c r="F75" s="172"/>
      <c r="G75" s="172"/>
      <c r="H75" s="172"/>
      <c r="I75" s="172"/>
      <c r="J75" s="172"/>
      <c r="K75" s="172"/>
      <c r="L75" s="172"/>
      <c r="M75" s="172"/>
      <c r="N75" s="172"/>
      <c r="O75" s="172"/>
      <c r="P75" s="172"/>
      <c r="Q75" s="172"/>
      <c r="R75" s="172"/>
      <c r="S75" s="172"/>
      <c r="T75" s="172"/>
      <c r="U75" s="172"/>
      <c r="V75" s="172"/>
      <c r="W75" s="172"/>
      <c r="X75" s="172"/>
      <c r="Y75" s="172"/>
      <c r="Z75" s="172"/>
      <c r="AA75" s="172"/>
      <c r="AB75" s="172"/>
      <c r="AC75" s="172"/>
      <c r="AD75" s="172"/>
      <c r="AE75" s="172"/>
      <c r="AF75" s="172"/>
      <c r="AG75" s="172"/>
      <c r="AH75" s="172"/>
      <c r="AI75" s="172"/>
      <c r="AJ75" s="172"/>
      <c r="AK75" s="172"/>
      <c r="AL75" s="172"/>
      <c r="AM75" s="172"/>
      <c r="AN75" s="172"/>
      <c r="AO75" s="172"/>
      <c r="AP75" s="172"/>
      <c r="AQ75" s="172"/>
      <c r="AR75" s="172"/>
      <c r="AS75" s="172"/>
      <c r="AT75" s="172"/>
      <c r="AU75" s="172"/>
      <c r="AV75" s="172"/>
      <c r="AW75" s="172"/>
      <c r="AX75" s="172"/>
      <c r="AY75" s="172"/>
      <c r="AZ75" s="172"/>
      <c r="BA75" s="172"/>
      <c r="BB75" s="172"/>
      <c r="BC75" s="172"/>
      <c r="BD75" s="172"/>
      <c r="BE75" s="172"/>
      <c r="BF75" s="172"/>
      <c r="BG75" s="172"/>
      <c r="BH75" s="172"/>
      <c r="BI75" s="172"/>
      <c r="BJ75" s="172"/>
      <c r="BK75" s="172"/>
      <c r="BL75" s="172"/>
      <c r="BM75" s="172"/>
      <c r="BN75" s="172"/>
      <c r="BO75" s="172"/>
      <c r="BP75" s="172"/>
      <c r="BQ75" s="172"/>
      <c r="BR75" s="173"/>
    </row>
    <row r="76" spans="1:70" s="55" customFormat="1">
      <c r="A76" s="58" t="str">
        <f t="shared" si="62"/>
        <v>3.2</v>
      </c>
      <c r="B76" s="174" t="s">
        <v>170</v>
      </c>
      <c r="C76" s="174"/>
      <c r="D76" s="174"/>
      <c r="E76" s="174"/>
      <c r="F76" s="174"/>
      <c r="G76" s="174"/>
      <c r="H76" s="174"/>
      <c r="I76" s="1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5"/>
    </row>
    <row r="77" spans="1:70" s="55" customFormat="1">
      <c r="A77" s="58" t="str">
        <f t="shared" si="62"/>
        <v>3.3</v>
      </c>
      <c r="B77" s="174" t="s">
        <v>171</v>
      </c>
      <c r="C77" s="174"/>
      <c r="D77" s="174"/>
      <c r="E77" s="174"/>
      <c r="F77" s="174"/>
      <c r="G77" s="174"/>
      <c r="H77" s="174"/>
      <c r="I77" s="1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5"/>
    </row>
    <row r="78" spans="1:70" s="55" customFormat="1">
      <c r="A78" s="58" t="str">
        <f t="shared" si="62"/>
        <v>3.4</v>
      </c>
      <c r="B78" s="174" t="s">
        <v>172</v>
      </c>
      <c r="C78" s="174"/>
      <c r="D78" s="174"/>
      <c r="E78" s="174"/>
      <c r="F78" s="174"/>
      <c r="G78" s="174"/>
      <c r="H78" s="174"/>
      <c r="I78" s="1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5"/>
    </row>
    <row r="79" spans="1:70" s="55" customFormat="1">
      <c r="A79" s="58" t="str">
        <f t="shared" si="62"/>
        <v>3.5</v>
      </c>
      <c r="B79" s="174" t="s">
        <v>173</v>
      </c>
      <c r="C79" s="174"/>
      <c r="D79" s="174"/>
      <c r="E79" s="174"/>
      <c r="F79" s="174"/>
      <c r="G79" s="174"/>
      <c r="H79" s="174"/>
      <c r="I79" s="1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5"/>
    </row>
    <row r="80" spans="1:70" s="55" customFormat="1">
      <c r="A80" s="59" t="str">
        <f t="shared" si="62"/>
        <v>3.6</v>
      </c>
      <c r="B80" s="176" t="s">
        <v>174</v>
      </c>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7"/>
    </row>
    <row r="81" spans="1:70">
      <c r="A81" s="56" t="str">
        <f>IF(ISERROR(VALUE(SUBSTITUTE(prevWBS,".",""))),"1",IF(ISERROR(FIND("`",SUBSTITUTE(prevWBS,".","`",1))),TEXT(VALUE(prevWBS)+1,"#"),TEXT(VALUE(LEFT(prevWBS,FIND("`",SUBSTITUTE(prevWBS,".","`",1))-1))+1,"#")))</f>
        <v>4</v>
      </c>
      <c r="B81" s="170" t="s">
        <v>175</v>
      </c>
      <c r="C81" s="170"/>
      <c r="D81" s="170"/>
      <c r="E81" s="170"/>
      <c r="F81" s="170"/>
      <c r="G81" s="170"/>
      <c r="H81" s="170"/>
      <c r="I81" s="17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1"/>
    </row>
    <row r="82" spans="1:70" s="55" customFormat="1">
      <c r="A82" s="57" t="str">
        <f t="shared" ref="A82:A88"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82" s="172" t="s">
        <v>176</v>
      </c>
      <c r="C82" s="172"/>
      <c r="D82" s="172"/>
      <c r="E82" s="172"/>
      <c r="F82" s="172"/>
      <c r="G82" s="172"/>
      <c r="H82" s="172"/>
      <c r="I82" s="172"/>
      <c r="J82" s="172"/>
      <c r="K82" s="172"/>
      <c r="L82" s="172"/>
      <c r="M82" s="172"/>
      <c r="N82" s="172"/>
      <c r="O82" s="172"/>
      <c r="P82" s="172"/>
      <c r="Q82" s="172"/>
      <c r="R82" s="172"/>
      <c r="S82" s="172"/>
      <c r="T82" s="172"/>
      <c r="U82" s="172"/>
      <c r="V82" s="172"/>
      <c r="W82" s="172"/>
      <c r="X82" s="172"/>
      <c r="Y82" s="172"/>
      <c r="Z82" s="172"/>
      <c r="AA82" s="172"/>
      <c r="AB82" s="172"/>
      <c r="AC82" s="172"/>
      <c r="AD82" s="172"/>
      <c r="AE82" s="172"/>
      <c r="AF82" s="172"/>
      <c r="AG82" s="172"/>
      <c r="AH82" s="172"/>
      <c r="AI82" s="172"/>
      <c r="AJ82" s="172"/>
      <c r="AK82" s="172"/>
      <c r="AL82" s="172"/>
      <c r="AM82" s="172"/>
      <c r="AN82" s="172"/>
      <c r="AO82" s="172"/>
      <c r="AP82" s="172"/>
      <c r="AQ82" s="172"/>
      <c r="AR82" s="172"/>
      <c r="AS82" s="172"/>
      <c r="AT82" s="172"/>
      <c r="AU82" s="172"/>
      <c r="AV82" s="172"/>
      <c r="AW82" s="172"/>
      <c r="AX82" s="172"/>
      <c r="AY82" s="172"/>
      <c r="AZ82" s="172"/>
      <c r="BA82" s="172"/>
      <c r="BB82" s="172"/>
      <c r="BC82" s="172"/>
      <c r="BD82" s="172"/>
      <c r="BE82" s="172"/>
      <c r="BF82" s="172"/>
      <c r="BG82" s="172"/>
      <c r="BH82" s="172"/>
      <c r="BI82" s="172"/>
      <c r="BJ82" s="172"/>
      <c r="BK82" s="172"/>
      <c r="BL82" s="172"/>
      <c r="BM82" s="172"/>
      <c r="BN82" s="172"/>
      <c r="BO82" s="172"/>
      <c r="BP82" s="172"/>
      <c r="BQ82" s="172"/>
      <c r="BR82" s="173"/>
    </row>
    <row r="83" spans="1:70" s="55" customFormat="1">
      <c r="A83" s="58" t="str">
        <f t="shared" si="63"/>
        <v>4.2</v>
      </c>
      <c r="B83" s="174" t="s">
        <v>177</v>
      </c>
      <c r="C83" s="174"/>
      <c r="D83" s="174"/>
      <c r="E83" s="174"/>
      <c r="F83" s="174"/>
      <c r="G83" s="174"/>
      <c r="H83" s="174"/>
      <c r="I83" s="1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5"/>
    </row>
    <row r="84" spans="1:70" s="55" customFormat="1">
      <c r="A84" s="58" t="str">
        <f t="shared" si="63"/>
        <v>4.3</v>
      </c>
      <c r="B84" s="174" t="s">
        <v>178</v>
      </c>
      <c r="C84" s="174"/>
      <c r="D84" s="174"/>
      <c r="E84" s="174"/>
      <c r="F84" s="174"/>
      <c r="G84" s="174"/>
      <c r="H84" s="174"/>
      <c r="I84" s="1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5"/>
    </row>
    <row r="85" spans="1:70" s="55" customFormat="1">
      <c r="A85" s="58" t="str">
        <f t="shared" si="63"/>
        <v>4.4</v>
      </c>
      <c r="B85" s="174" t="s">
        <v>179</v>
      </c>
      <c r="C85" s="174"/>
      <c r="D85" s="174"/>
      <c r="E85" s="174"/>
      <c r="F85" s="174"/>
      <c r="G85" s="174"/>
      <c r="H85" s="174"/>
      <c r="I85" s="1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5"/>
    </row>
    <row r="86" spans="1:70" s="55" customFormat="1">
      <c r="A86" s="58" t="str">
        <f t="shared" si="63"/>
        <v>4.5</v>
      </c>
      <c r="B86" s="174" t="s">
        <v>180</v>
      </c>
      <c r="C86" s="174"/>
      <c r="D86" s="174"/>
      <c r="E86" s="174"/>
      <c r="F86" s="174"/>
      <c r="G86" s="174"/>
      <c r="H86" s="174"/>
      <c r="I86" s="1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5"/>
    </row>
    <row r="87" spans="1:70" s="55" customFormat="1">
      <c r="A87" s="58" t="str">
        <f t="shared" si="63"/>
        <v>4.6</v>
      </c>
      <c r="B87" s="174" t="s">
        <v>181</v>
      </c>
      <c r="C87" s="174"/>
      <c r="D87" s="174"/>
      <c r="E87" s="174"/>
      <c r="F87" s="174"/>
      <c r="G87" s="174"/>
      <c r="H87" s="174"/>
      <c r="I87" s="1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5"/>
    </row>
    <row r="88" spans="1:70" s="55" customFormat="1">
      <c r="A88" s="59" t="str">
        <f t="shared" si="63"/>
        <v>4.7</v>
      </c>
      <c r="B88" s="176" t="s">
        <v>182</v>
      </c>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7"/>
    </row>
    <row r="89" spans="1:70">
      <c r="A89" s="56" t="str">
        <f>IF(ISERROR(VALUE(SUBSTITUTE(prevWBS,".",""))),"1",IF(ISERROR(FIND("`",SUBSTITUTE(prevWBS,".","`",1))),TEXT(VALUE(prevWBS)+1,"#"),TEXT(VALUE(LEFT(prevWBS,FIND("`",SUBSTITUTE(prevWBS,".","`",1))-1))+1,"#")))</f>
        <v>5</v>
      </c>
      <c r="B89" s="170" t="s">
        <v>183</v>
      </c>
      <c r="C89" s="170"/>
      <c r="D89" s="170"/>
      <c r="E89" s="170"/>
      <c r="F89" s="170"/>
      <c r="G89" s="170"/>
      <c r="H89" s="170"/>
      <c r="I89" s="17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1"/>
    </row>
    <row r="90" spans="1:70" s="55" customFormat="1">
      <c r="A90"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90" s="172" t="s">
        <v>184</v>
      </c>
      <c r="C90" s="172"/>
      <c r="D90" s="172"/>
      <c r="E90" s="172"/>
      <c r="F90" s="172"/>
      <c r="G90" s="172"/>
      <c r="H90" s="172"/>
      <c r="I90" s="172"/>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c r="AW90" s="172"/>
      <c r="AX90" s="172"/>
      <c r="AY90" s="172"/>
      <c r="AZ90" s="172"/>
      <c r="BA90" s="172"/>
      <c r="BB90" s="172"/>
      <c r="BC90" s="172"/>
      <c r="BD90" s="172"/>
      <c r="BE90" s="172"/>
      <c r="BF90" s="172"/>
      <c r="BG90" s="172"/>
      <c r="BH90" s="172"/>
      <c r="BI90" s="172"/>
      <c r="BJ90" s="172"/>
      <c r="BK90" s="172"/>
      <c r="BL90" s="172"/>
      <c r="BM90" s="172"/>
      <c r="BN90" s="172"/>
      <c r="BO90" s="172"/>
      <c r="BP90" s="172"/>
      <c r="BQ90" s="172"/>
      <c r="BR90" s="173"/>
    </row>
    <row r="91" spans="1:70" s="55" customFormat="1">
      <c r="A91"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91" s="174" t="s">
        <v>185</v>
      </c>
      <c r="C91" s="174"/>
      <c r="D91" s="174"/>
      <c r="E91" s="174"/>
      <c r="F91" s="174"/>
      <c r="G91" s="174"/>
      <c r="H91" s="174"/>
      <c r="I91" s="1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5"/>
    </row>
    <row r="92" spans="1:70" s="55" customFormat="1">
      <c r="A92"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92" s="174" t="s">
        <v>186</v>
      </c>
      <c r="C92" s="174"/>
      <c r="D92" s="174"/>
      <c r="E92" s="174"/>
      <c r="F92" s="174"/>
      <c r="G92" s="174"/>
      <c r="H92" s="174"/>
      <c r="I92" s="1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5"/>
    </row>
    <row r="93" spans="1:70" s="55" customFormat="1">
      <c r="A93"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93" s="174" t="s">
        <v>187</v>
      </c>
      <c r="C93" s="174"/>
      <c r="D93" s="174"/>
      <c r="E93" s="174"/>
      <c r="F93" s="174"/>
      <c r="G93" s="174"/>
      <c r="H93" s="174"/>
      <c r="I93" s="1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5"/>
    </row>
    <row r="94" spans="1:70" s="55" customFormat="1">
      <c r="A9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5.5</v>
      </c>
      <c r="B94" s="176" t="s">
        <v>188</v>
      </c>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7"/>
    </row>
    <row r="95" spans="1:70">
      <c r="A95" s="56" t="str">
        <f>IF(ISERROR(VALUE(SUBSTITUTE(prevWBS,".",""))),"1",IF(ISERROR(FIND("`",SUBSTITUTE(prevWBS,".","`",1))),TEXT(VALUE(prevWBS)+1,"#"),TEXT(VALUE(LEFT(prevWBS,FIND("`",SUBSTITUTE(prevWBS,".","`",1))-1))+1,"#")))</f>
        <v>6</v>
      </c>
      <c r="B95" s="170" t="s">
        <v>189</v>
      </c>
      <c r="C95" s="170"/>
      <c r="D95" s="170"/>
      <c r="E95" s="170"/>
      <c r="F95" s="170"/>
      <c r="G95" s="170"/>
      <c r="H95" s="170"/>
      <c r="I95" s="17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1"/>
    </row>
    <row r="96" spans="1:70" s="55" customFormat="1">
      <c r="A96" s="5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96" s="172" t="s">
        <v>190</v>
      </c>
      <c r="C96" s="172"/>
      <c r="D96" s="172"/>
      <c r="E96" s="172"/>
      <c r="F96" s="172"/>
      <c r="G96" s="172"/>
      <c r="H96" s="172"/>
      <c r="I96" s="172"/>
      <c r="J96" s="172"/>
      <c r="K96" s="172"/>
      <c r="L96" s="172"/>
      <c r="M96" s="172"/>
      <c r="N96" s="172"/>
      <c r="O96" s="172"/>
      <c r="P96" s="172"/>
      <c r="Q96" s="172"/>
      <c r="R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c r="AW96" s="172"/>
      <c r="AX96" s="172"/>
      <c r="AY96" s="172"/>
      <c r="AZ96" s="172"/>
      <c r="BA96" s="172"/>
      <c r="BB96" s="172"/>
      <c r="BC96" s="172"/>
      <c r="BD96" s="172"/>
      <c r="BE96" s="172"/>
      <c r="BF96" s="172"/>
      <c r="BG96" s="172"/>
      <c r="BH96" s="172"/>
      <c r="BI96" s="172"/>
      <c r="BJ96" s="172"/>
      <c r="BK96" s="172"/>
      <c r="BL96" s="172"/>
      <c r="BM96" s="172"/>
      <c r="BN96" s="172"/>
      <c r="BO96" s="172"/>
      <c r="BP96" s="172"/>
      <c r="BQ96" s="172"/>
      <c r="BR96" s="173"/>
    </row>
    <row r="97" spans="1:70" s="55" customFormat="1">
      <c r="A97"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97" s="174" t="s">
        <v>191</v>
      </c>
      <c r="C97" s="174"/>
      <c r="D97" s="174"/>
      <c r="E97" s="174"/>
      <c r="F97" s="174"/>
      <c r="G97" s="174"/>
      <c r="H97" s="174"/>
      <c r="I97" s="1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5"/>
    </row>
    <row r="98" spans="1:70" s="55" customFormat="1">
      <c r="A98" s="5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98" s="174" t="s">
        <v>192</v>
      </c>
      <c r="C98" s="174"/>
      <c r="D98" s="174"/>
      <c r="E98" s="174"/>
      <c r="F98" s="174"/>
      <c r="G98" s="174"/>
      <c r="H98" s="174"/>
      <c r="I98" s="1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5"/>
    </row>
    <row r="99" spans="1:70" s="55" customFormat="1">
      <c r="A9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99" s="176" t="s">
        <v>193</v>
      </c>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7"/>
    </row>
    <row r="100" spans="1:70">
      <c r="A100" s="56" t="str">
        <f>IF(ISERROR(VALUE(SUBSTITUTE(prevWBS,".",""))),"1",IF(ISERROR(FIND("`",SUBSTITUTE(prevWBS,".","`",1))),TEXT(VALUE(prevWBS)+1,"#"),TEXT(VALUE(LEFT(prevWBS,FIND("`",SUBSTITUTE(prevWBS,".","`",1))-1))+1,"#")))</f>
        <v>7</v>
      </c>
      <c r="B100" s="170" t="s">
        <v>194</v>
      </c>
      <c r="C100" s="170"/>
      <c r="D100" s="170"/>
      <c r="E100" s="170"/>
      <c r="F100" s="170"/>
      <c r="G100" s="170"/>
      <c r="H100" s="170"/>
      <c r="I100" s="17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1"/>
    </row>
    <row r="101" spans="1:70" s="55" customFormat="1">
      <c r="A101" s="57" t="str">
        <f t="shared" ref="A101:A106" si="6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101" s="172" t="s">
        <v>195</v>
      </c>
      <c r="C101" s="172"/>
      <c r="D101" s="172"/>
      <c r="E101" s="172"/>
      <c r="F101" s="172"/>
      <c r="G101" s="172"/>
      <c r="H101" s="172"/>
      <c r="I101" s="172"/>
      <c r="J101" s="172"/>
      <c r="K101" s="172"/>
      <c r="L101" s="172"/>
      <c r="M101" s="172"/>
      <c r="N101" s="172"/>
      <c r="O101" s="172"/>
      <c r="P101" s="172"/>
      <c r="Q101" s="172"/>
      <c r="R101" s="172"/>
      <c r="S101" s="172"/>
      <c r="T101" s="172"/>
      <c r="U101" s="172"/>
      <c r="V101" s="172"/>
      <c r="W101" s="172"/>
      <c r="X101" s="172"/>
      <c r="Y101" s="172"/>
      <c r="Z101" s="172"/>
      <c r="AA101" s="172"/>
      <c r="AB101" s="172"/>
      <c r="AC101" s="172"/>
      <c r="AD101" s="172"/>
      <c r="AE101" s="172"/>
      <c r="AF101" s="172"/>
      <c r="AG101" s="172"/>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3"/>
    </row>
    <row r="102" spans="1:70" s="55" customFormat="1">
      <c r="A102" s="58" t="str">
        <f t="shared" si="64"/>
        <v>7.2</v>
      </c>
      <c r="B102" s="174" t="s">
        <v>196</v>
      </c>
      <c r="C102" s="174"/>
      <c r="D102" s="174"/>
      <c r="E102" s="174"/>
      <c r="F102" s="174"/>
      <c r="G102" s="174"/>
      <c r="H102" s="174"/>
      <c r="I102" s="1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5"/>
    </row>
    <row r="103" spans="1:70" s="55" customFormat="1">
      <c r="A103" s="58" t="str">
        <f t="shared" si="64"/>
        <v>7.3</v>
      </c>
      <c r="B103" s="174" t="s">
        <v>197</v>
      </c>
      <c r="C103" s="174"/>
      <c r="D103" s="174"/>
      <c r="E103" s="174"/>
      <c r="F103" s="174"/>
      <c r="G103" s="174"/>
      <c r="H103" s="174"/>
      <c r="I103" s="1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5"/>
    </row>
    <row r="104" spans="1:70" s="55" customFormat="1">
      <c r="A104" s="136" t="str">
        <f t="shared" si="64"/>
        <v>7.4</v>
      </c>
      <c r="B104" s="174" t="s">
        <v>198</v>
      </c>
      <c r="C104" s="174"/>
      <c r="D104" s="174"/>
      <c r="E104" s="174"/>
      <c r="F104" s="174"/>
      <c r="G104" s="174"/>
      <c r="H104" s="174"/>
      <c r="I104" s="1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5"/>
    </row>
    <row r="105" spans="1:70" s="55" customFormat="1">
      <c r="A105" s="58" t="str">
        <f t="shared" si="64"/>
        <v>7.5</v>
      </c>
      <c r="B105" s="174" t="s">
        <v>199</v>
      </c>
      <c r="C105" s="174"/>
      <c r="D105" s="174"/>
      <c r="E105" s="174"/>
      <c r="F105" s="174"/>
      <c r="G105" s="174"/>
      <c r="H105" s="174"/>
      <c r="I105" s="1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5"/>
    </row>
    <row r="106" spans="1:70" s="55" customFormat="1">
      <c r="A106" s="59" t="str">
        <f t="shared" si="64"/>
        <v>7.6</v>
      </c>
      <c r="B106" s="176" t="s">
        <v>200</v>
      </c>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7"/>
    </row>
  </sheetData>
  <sheetProtection formatCells="0" formatColumns="0" formatRows="0" insertRows="0" deleteRows="0"/>
  <autoFilter ref="A11:M62" xr:uid="{00000000-0009-0000-0000-000001000000}"/>
  <mergeCells count="73">
    <mergeCell ref="CN8:CT8"/>
    <mergeCell ref="CN9:CT9"/>
    <mergeCell ref="BS8:BY8"/>
    <mergeCell ref="BS9:BY9"/>
    <mergeCell ref="BZ8:CF8"/>
    <mergeCell ref="BZ9:CF9"/>
    <mergeCell ref="CG8:CM8"/>
    <mergeCell ref="CG9:CM9"/>
    <mergeCell ref="D9:F9"/>
    <mergeCell ref="O8:U8"/>
    <mergeCell ref="V8:AB8"/>
    <mergeCell ref="AC8:AI8"/>
    <mergeCell ref="AJ8:AP8"/>
    <mergeCell ref="D8:F8"/>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B75:BR75"/>
    <mergeCell ref="B71:BR71"/>
    <mergeCell ref="B70:BR70"/>
    <mergeCell ref="B64:BR64"/>
    <mergeCell ref="B65:BR65"/>
    <mergeCell ref="B66:BR66"/>
    <mergeCell ref="B67:BR67"/>
    <mergeCell ref="B68:BR68"/>
    <mergeCell ref="B69:BR69"/>
    <mergeCell ref="B72:BR72"/>
    <mergeCell ref="B73:BR73"/>
    <mergeCell ref="B74:BR74"/>
    <mergeCell ref="B105:BR105"/>
    <mergeCell ref="B106:BR106"/>
    <mergeCell ref="B89:BR89"/>
    <mergeCell ref="B90:BR90"/>
    <mergeCell ref="B93:BR93"/>
    <mergeCell ref="B94:BR94"/>
    <mergeCell ref="B95:BR95"/>
    <mergeCell ref="B96:BR96"/>
    <mergeCell ref="B92:BR92"/>
    <mergeCell ref="B91:BR91"/>
    <mergeCell ref="B97:BR97"/>
    <mergeCell ref="B104:BR104"/>
    <mergeCell ref="B103:BR103"/>
    <mergeCell ref="B102:BR102"/>
    <mergeCell ref="B98:BR98"/>
    <mergeCell ref="B99:BR99"/>
    <mergeCell ref="B76:BR76"/>
    <mergeCell ref="B86:BR86"/>
    <mergeCell ref="B85:BR85"/>
    <mergeCell ref="B84:BR84"/>
    <mergeCell ref="B83:BR83"/>
    <mergeCell ref="B79:BR79"/>
    <mergeCell ref="B80:BR80"/>
    <mergeCell ref="B81:BR81"/>
    <mergeCell ref="B82:BR82"/>
    <mergeCell ref="B78:BR78"/>
    <mergeCell ref="B100:BR100"/>
    <mergeCell ref="B101:BR101"/>
    <mergeCell ref="B87:BR87"/>
    <mergeCell ref="B88:BR88"/>
    <mergeCell ref="B77:BR77"/>
  </mergeCells>
  <conditionalFormatting sqref="L12:L13 L37 L57 L27 L15:L16 L23:L24 L29:L32 L34 L46:L47 L49 L52:L54 L39">
    <cfRule type="dataBar" priority="187">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O10:BR11">
    <cfRule type="expression" dxfId="52" priority="189">
      <formula>O$10=TODAY()</formula>
    </cfRule>
  </conditionalFormatting>
  <conditionalFormatting sqref="O12:CT17 O19:CT19 O22:CT34 O37:CT44 O46:CT59 O61:CT61">
    <cfRule type="expression" dxfId="51" priority="190">
      <formula>AND($I12&lt;=O$10,ROUNDDOWN(($J12-$I12+1)*$L12,0)+$I12-1&gt;=O$10)</formula>
    </cfRule>
    <cfRule type="expression" dxfId="50" priority="191">
      <formula>AND(NOT(ISBLANK($I12)),$I12&lt;=O$10,$J12&gt;=O$10)</formula>
    </cfRule>
  </conditionalFormatting>
  <conditionalFormatting sqref="O37:CT37 O57:CT57 O27:CT27 O23:CT24 O29:CT32 O34:CT34 O46:CT47 O10:CT16 O49:CT49 O52:CT54 O39:CT39">
    <cfRule type="expression" dxfId="49" priority="188">
      <formula>O$10=TODAY()</formula>
    </cfRule>
  </conditionalFormatting>
  <conditionalFormatting sqref="L28">
    <cfRule type="dataBar" priority="181">
      <dataBar>
        <cfvo type="num" val="0"/>
        <cfvo type="num" val="1"/>
        <color theme="0" tint="-0.34998626667073579"/>
      </dataBar>
      <extLst>
        <ext xmlns:x14="http://schemas.microsoft.com/office/spreadsheetml/2009/9/main" uri="{B025F937-C7B1-47D3-B67F-A62EFF666E3E}">
          <x14:id>{374BAD8A-2849-44EC-9AD3-AB0F844297D1}</x14:id>
        </ext>
      </extLst>
    </cfRule>
  </conditionalFormatting>
  <conditionalFormatting sqref="O28:CT28">
    <cfRule type="expression" dxfId="48" priority="182">
      <formula>O$10=TODAY()</formula>
    </cfRule>
  </conditionalFormatting>
  <conditionalFormatting sqref="L19">
    <cfRule type="dataBar" priority="177">
      <dataBar>
        <cfvo type="num" val="0"/>
        <cfvo type="num" val="1"/>
        <color theme="0" tint="-0.34998626667073579"/>
      </dataBar>
      <extLst>
        <ext xmlns:x14="http://schemas.microsoft.com/office/spreadsheetml/2009/9/main" uri="{B025F937-C7B1-47D3-B67F-A62EFF666E3E}">
          <x14:id>{C41E3F7E-BB43-4694-AAEE-FB1867B261BD}</x14:id>
        </ext>
      </extLst>
    </cfRule>
  </conditionalFormatting>
  <conditionalFormatting sqref="O19:CT19">
    <cfRule type="expression" dxfId="47" priority="178">
      <formula>O$10=TODAY()</formula>
    </cfRule>
  </conditionalFormatting>
  <conditionalFormatting sqref="L33">
    <cfRule type="dataBar" priority="155">
      <dataBar>
        <cfvo type="num" val="0"/>
        <cfvo type="num" val="1"/>
        <color theme="0" tint="-0.34998626667073579"/>
      </dataBar>
      <extLst>
        <ext xmlns:x14="http://schemas.microsoft.com/office/spreadsheetml/2009/9/main" uri="{B025F937-C7B1-47D3-B67F-A62EFF666E3E}">
          <x14:id>{EEC7363A-1CA7-4223-826E-6DF06B2E39F5}</x14:id>
        </ext>
      </extLst>
    </cfRule>
  </conditionalFormatting>
  <conditionalFormatting sqref="O33:CT33">
    <cfRule type="expression" dxfId="46" priority="156">
      <formula>O$10=TODAY()</formula>
    </cfRule>
  </conditionalFormatting>
  <conditionalFormatting sqref="L59">
    <cfRule type="dataBar" priority="148">
      <dataBar>
        <cfvo type="num" val="0"/>
        <cfvo type="num" val="1"/>
        <color theme="0" tint="-0.34998626667073579"/>
      </dataBar>
      <extLst>
        <ext xmlns:x14="http://schemas.microsoft.com/office/spreadsheetml/2009/9/main" uri="{B025F937-C7B1-47D3-B67F-A62EFF666E3E}">
          <x14:id>{DBDC1185-648A-45D0-8D3E-763D54A3FD9F}</x14:id>
        </ext>
      </extLst>
    </cfRule>
  </conditionalFormatting>
  <conditionalFormatting sqref="O59:CT59">
    <cfRule type="expression" dxfId="45" priority="149">
      <formula>O$10=TODAY()</formula>
    </cfRule>
  </conditionalFormatting>
  <conditionalFormatting sqref="L22">
    <cfRule type="dataBar" priority="140">
      <dataBar>
        <cfvo type="num" val="0"/>
        <cfvo type="num" val="1"/>
        <color theme="0" tint="-0.34998626667073579"/>
      </dataBar>
      <extLst>
        <ext xmlns:x14="http://schemas.microsoft.com/office/spreadsheetml/2009/9/main" uri="{B025F937-C7B1-47D3-B67F-A62EFF666E3E}">
          <x14:id>{C43DEC33-184A-4CC7-89B3-4AF91E51EA80}</x14:id>
        </ext>
      </extLst>
    </cfRule>
  </conditionalFormatting>
  <conditionalFormatting sqref="O22:CT22">
    <cfRule type="expression" dxfId="44" priority="141">
      <formula>O$10=TODAY()</formula>
    </cfRule>
  </conditionalFormatting>
  <conditionalFormatting sqref="L38">
    <cfRule type="dataBar" priority="136">
      <dataBar>
        <cfvo type="num" val="0"/>
        <cfvo type="num" val="1"/>
        <color theme="0" tint="-0.34998626667073579"/>
      </dataBar>
      <extLst>
        <ext xmlns:x14="http://schemas.microsoft.com/office/spreadsheetml/2009/9/main" uri="{B025F937-C7B1-47D3-B67F-A62EFF666E3E}">
          <x14:id>{98E118C1-186F-453A-9E2F-CACBBA9AB7A3}</x14:id>
        </ext>
      </extLst>
    </cfRule>
  </conditionalFormatting>
  <conditionalFormatting sqref="O38:CT38">
    <cfRule type="expression" dxfId="43" priority="137">
      <formula>O$10=TODAY()</formula>
    </cfRule>
  </conditionalFormatting>
  <conditionalFormatting sqref="L61">
    <cfRule type="dataBar" priority="132">
      <dataBar>
        <cfvo type="num" val="0"/>
        <cfvo type="num" val="1"/>
        <color theme="0" tint="-0.34998626667073579"/>
      </dataBar>
      <extLst>
        <ext xmlns:x14="http://schemas.microsoft.com/office/spreadsheetml/2009/9/main" uri="{B025F937-C7B1-47D3-B67F-A62EFF666E3E}">
          <x14:id>{9543407D-2814-4E4D-999B-91D4431B605E}</x14:id>
        </ext>
      </extLst>
    </cfRule>
  </conditionalFormatting>
  <conditionalFormatting sqref="O61:CT61">
    <cfRule type="expression" dxfId="42" priority="133">
      <formula>O$10=TODAY()</formula>
    </cfRule>
  </conditionalFormatting>
  <conditionalFormatting sqref="L55">
    <cfRule type="dataBar" priority="128">
      <dataBar>
        <cfvo type="num" val="0"/>
        <cfvo type="num" val="1"/>
        <color theme="0" tint="-0.34998626667073579"/>
      </dataBar>
      <extLst>
        <ext xmlns:x14="http://schemas.microsoft.com/office/spreadsheetml/2009/9/main" uri="{B025F937-C7B1-47D3-B67F-A62EFF666E3E}">
          <x14:id>{0AE183AD-F8EC-44CC-96A1-B54B2923CE17}</x14:id>
        </ext>
      </extLst>
    </cfRule>
  </conditionalFormatting>
  <conditionalFormatting sqref="O55:CT55">
    <cfRule type="expression" dxfId="41" priority="129">
      <formula>O$10=TODAY()</formula>
    </cfRule>
  </conditionalFormatting>
  <conditionalFormatting sqref="L17">
    <cfRule type="dataBar" priority="120">
      <dataBar>
        <cfvo type="num" val="0"/>
        <cfvo type="num" val="1"/>
        <color theme="0" tint="-0.34998626667073579"/>
      </dataBar>
      <extLst>
        <ext xmlns:x14="http://schemas.microsoft.com/office/spreadsheetml/2009/9/main" uri="{B025F937-C7B1-47D3-B67F-A62EFF666E3E}">
          <x14:id>{382C2022-0546-48E8-9C0C-2E61D3C7DA1C}</x14:id>
        </ext>
      </extLst>
    </cfRule>
  </conditionalFormatting>
  <conditionalFormatting sqref="O17:CT17">
    <cfRule type="expression" dxfId="40" priority="121">
      <formula>O$10=TODAY()</formula>
    </cfRule>
  </conditionalFormatting>
  <conditionalFormatting sqref="L25">
    <cfRule type="dataBar" priority="112">
      <dataBar>
        <cfvo type="num" val="0"/>
        <cfvo type="num" val="1"/>
        <color theme="0" tint="-0.34998626667073579"/>
      </dataBar>
      <extLst>
        <ext xmlns:x14="http://schemas.microsoft.com/office/spreadsheetml/2009/9/main" uri="{B025F937-C7B1-47D3-B67F-A62EFF666E3E}">
          <x14:id>{6CE2495A-B533-43CD-8AFD-E3326C2AEFCD}</x14:id>
        </ext>
      </extLst>
    </cfRule>
  </conditionalFormatting>
  <conditionalFormatting sqref="O25:CT25">
    <cfRule type="expression" dxfId="39" priority="113">
      <formula>O$10=TODAY()</formula>
    </cfRule>
  </conditionalFormatting>
  <conditionalFormatting sqref="L26">
    <cfRule type="dataBar" priority="110">
      <dataBar>
        <cfvo type="num" val="0"/>
        <cfvo type="num" val="1"/>
        <color theme="0" tint="-0.34998626667073579"/>
      </dataBar>
      <extLst>
        <ext xmlns:x14="http://schemas.microsoft.com/office/spreadsheetml/2009/9/main" uri="{B025F937-C7B1-47D3-B67F-A62EFF666E3E}">
          <x14:id>{B7B4BADA-A2C0-4C45-8D5B-90ABA84ADE11}</x14:id>
        </ext>
      </extLst>
    </cfRule>
  </conditionalFormatting>
  <conditionalFormatting sqref="O26:CT26">
    <cfRule type="expression" dxfId="38" priority="111">
      <formula>O$10=TODAY()</formula>
    </cfRule>
  </conditionalFormatting>
  <conditionalFormatting sqref="L48">
    <cfRule type="dataBar" priority="86">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O48:CT48">
    <cfRule type="expression" dxfId="37" priority="87">
      <formula>O$10=TODAY()</formula>
    </cfRule>
  </conditionalFormatting>
  <conditionalFormatting sqref="L41">
    <cfRule type="dataBar" priority="82">
      <dataBar>
        <cfvo type="num" val="0"/>
        <cfvo type="num" val="1"/>
        <color theme="0" tint="-0.34998626667073579"/>
      </dataBar>
      <extLst>
        <ext xmlns:x14="http://schemas.microsoft.com/office/spreadsheetml/2009/9/main" uri="{B025F937-C7B1-47D3-B67F-A62EFF666E3E}">
          <x14:id>{02FF5495-A313-41E1-92BD-22851699605C}</x14:id>
        </ext>
      </extLst>
    </cfRule>
  </conditionalFormatting>
  <conditionalFormatting sqref="O41:CT41">
    <cfRule type="expression" dxfId="36" priority="83">
      <formula>O$10=TODAY()</formula>
    </cfRule>
  </conditionalFormatting>
  <conditionalFormatting sqref="O14:CT14">
    <cfRule type="expression" dxfId="35" priority="80">
      <formula>AND($I14&lt;=O$10,ROUNDDOWN(($J14-$I14+1)*$L14,0)+$I14-1&gt;=O$10)</formula>
    </cfRule>
    <cfRule type="expression" dxfId="34" priority="81">
      <formula>AND(NOT(ISBLANK($I14)),$I14&lt;=O$10,$J14&gt;=O$10)</formula>
    </cfRule>
  </conditionalFormatting>
  <conditionalFormatting sqref="L14">
    <cfRule type="dataBar" priority="78">
      <dataBar>
        <cfvo type="num" val="0"/>
        <cfvo type="num" val="1"/>
        <color theme="0" tint="-0.34998626667073579"/>
      </dataBar>
      <extLst>
        <ext xmlns:x14="http://schemas.microsoft.com/office/spreadsheetml/2009/9/main" uri="{B025F937-C7B1-47D3-B67F-A62EFF666E3E}">
          <x14:id>{8397C49B-3E12-4EAE-AB95-CE990F73FAFA}</x14:id>
        </ext>
      </extLst>
    </cfRule>
  </conditionalFormatting>
  <conditionalFormatting sqref="O14:CT14">
    <cfRule type="expression" dxfId="33" priority="79">
      <formula>O$10=TODAY()</formula>
    </cfRule>
  </conditionalFormatting>
  <conditionalFormatting sqref="L42">
    <cfRule type="dataBar" priority="74">
      <dataBar>
        <cfvo type="num" val="0"/>
        <cfvo type="num" val="1"/>
        <color theme="0" tint="-0.34998626667073579"/>
      </dataBar>
      <extLst>
        <ext xmlns:x14="http://schemas.microsoft.com/office/spreadsheetml/2009/9/main" uri="{B025F937-C7B1-47D3-B67F-A62EFF666E3E}">
          <x14:id>{F21F4415-DB51-4AFF-91B9-818E82FEFA59}</x14:id>
        </ext>
      </extLst>
    </cfRule>
  </conditionalFormatting>
  <conditionalFormatting sqref="O42:CT42">
    <cfRule type="expression" dxfId="32" priority="75">
      <formula>O$10=TODAY()</formula>
    </cfRule>
  </conditionalFormatting>
  <conditionalFormatting sqref="L56">
    <cfRule type="dataBar" priority="70">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56:CT56">
    <cfRule type="expression" dxfId="31" priority="71">
      <formula>O$10=TODAY()</formula>
    </cfRule>
  </conditionalFormatting>
  <conditionalFormatting sqref="L18">
    <cfRule type="dataBar" priority="66">
      <dataBar>
        <cfvo type="num" val="0"/>
        <cfvo type="num" val="1"/>
        <color theme="0" tint="-0.34998626667073579"/>
      </dataBar>
      <extLst>
        <ext xmlns:x14="http://schemas.microsoft.com/office/spreadsheetml/2009/9/main" uri="{B025F937-C7B1-47D3-B67F-A62EFF666E3E}">
          <x14:id>{5DEB1CFE-D636-4197-B76E-D144871DF8D1}</x14:id>
        </ext>
      </extLst>
    </cfRule>
  </conditionalFormatting>
  <conditionalFormatting sqref="O18:CT18">
    <cfRule type="expression" dxfId="30" priority="68">
      <formula>AND($I18&lt;=O$10,ROUNDDOWN(($J18-$I18+1)*$L18,0)+$I18-1&gt;=O$10)</formula>
    </cfRule>
    <cfRule type="expression" dxfId="29" priority="69">
      <formula>AND(NOT(ISBLANK($I18)),$I18&lt;=O$10,$J18&gt;=O$10)</formula>
    </cfRule>
  </conditionalFormatting>
  <conditionalFormatting sqref="O18:CT18">
    <cfRule type="expression" dxfId="28" priority="67">
      <formula>O$10=TODAY()</formula>
    </cfRule>
  </conditionalFormatting>
  <conditionalFormatting sqref="L40">
    <cfRule type="dataBar" priority="62">
      <dataBar>
        <cfvo type="num" val="0"/>
        <cfvo type="num" val="1"/>
        <color theme="0" tint="-0.34998626667073579"/>
      </dataBar>
      <extLst>
        <ext xmlns:x14="http://schemas.microsoft.com/office/spreadsheetml/2009/9/main" uri="{B025F937-C7B1-47D3-B67F-A62EFF666E3E}">
          <x14:id>{8D20464B-B9C3-4043-8D50-8B57DAC3AA82}</x14:id>
        </ext>
      </extLst>
    </cfRule>
  </conditionalFormatting>
  <conditionalFormatting sqref="O40:CT40">
    <cfRule type="expression" dxfId="27" priority="63">
      <formula>O$10=TODAY()</formula>
    </cfRule>
  </conditionalFormatting>
  <conditionalFormatting sqref="L43">
    <cfRule type="dataBar" priority="58">
      <dataBar>
        <cfvo type="num" val="0"/>
        <cfvo type="num" val="1"/>
        <color theme="0" tint="-0.34998626667073579"/>
      </dataBar>
      <extLst>
        <ext xmlns:x14="http://schemas.microsoft.com/office/spreadsheetml/2009/9/main" uri="{B025F937-C7B1-47D3-B67F-A62EFF666E3E}">
          <x14:id>{D80DA042-A2C6-4754-B483-7CC2E4CB3814}</x14:id>
        </ext>
      </extLst>
    </cfRule>
  </conditionalFormatting>
  <conditionalFormatting sqref="O43:CT43">
    <cfRule type="expression" dxfId="26" priority="59">
      <formula>O$10=TODAY()</formula>
    </cfRule>
  </conditionalFormatting>
  <conditionalFormatting sqref="L44">
    <cfRule type="dataBar" priority="54">
      <dataBar>
        <cfvo type="num" val="0"/>
        <cfvo type="num" val="1"/>
        <color theme="0" tint="-0.34998626667073579"/>
      </dataBar>
      <extLst>
        <ext xmlns:x14="http://schemas.microsoft.com/office/spreadsheetml/2009/9/main" uri="{B025F937-C7B1-47D3-B67F-A62EFF666E3E}">
          <x14:id>{BED967CC-C951-4637-AF91-1AC4BB82A4A1}</x14:id>
        </ext>
      </extLst>
    </cfRule>
  </conditionalFormatting>
  <conditionalFormatting sqref="O44:CT44">
    <cfRule type="expression" dxfId="25" priority="55">
      <formula>O$10=TODAY()</formula>
    </cfRule>
  </conditionalFormatting>
  <conditionalFormatting sqref="L51">
    <cfRule type="dataBar" priority="46">
      <dataBar>
        <cfvo type="num" val="0"/>
        <cfvo type="num" val="1"/>
        <color theme="0" tint="-0.34998626667073579"/>
      </dataBar>
      <extLst>
        <ext xmlns:x14="http://schemas.microsoft.com/office/spreadsheetml/2009/9/main" uri="{B025F937-C7B1-47D3-B67F-A62EFF666E3E}">
          <x14:id>{20FD71FF-2E15-4349-A324-552F6751690D}</x14:id>
        </ext>
      </extLst>
    </cfRule>
  </conditionalFormatting>
  <conditionalFormatting sqref="O51:CT51">
    <cfRule type="expression" dxfId="24" priority="47">
      <formula>O$10=TODAY()</formula>
    </cfRule>
  </conditionalFormatting>
  <conditionalFormatting sqref="L50">
    <cfRule type="dataBar" priority="42">
      <dataBar>
        <cfvo type="num" val="0"/>
        <cfvo type="num" val="1"/>
        <color theme="0" tint="-0.34998626667073579"/>
      </dataBar>
      <extLst>
        <ext xmlns:x14="http://schemas.microsoft.com/office/spreadsheetml/2009/9/main" uri="{B025F937-C7B1-47D3-B67F-A62EFF666E3E}">
          <x14:id>{1B172A2D-059F-4D82-99CA-6420E69CAF13}</x14:id>
        </ext>
      </extLst>
    </cfRule>
  </conditionalFormatting>
  <conditionalFormatting sqref="O50:CT50">
    <cfRule type="expression" dxfId="23" priority="43">
      <formula>O$10=TODAY()</formula>
    </cfRule>
  </conditionalFormatting>
  <conditionalFormatting sqref="L20">
    <cfRule type="dataBar" priority="34">
      <dataBar>
        <cfvo type="num" val="0"/>
        <cfvo type="num" val="1"/>
        <color theme="0" tint="-0.34998626667073579"/>
      </dataBar>
      <extLst>
        <ext xmlns:x14="http://schemas.microsoft.com/office/spreadsheetml/2009/9/main" uri="{B025F937-C7B1-47D3-B67F-A62EFF666E3E}">
          <x14:id>{1A43AF2B-C086-42DF-A754-885A4CFD01B5}</x14:id>
        </ext>
      </extLst>
    </cfRule>
  </conditionalFormatting>
  <conditionalFormatting sqref="O20:CT20">
    <cfRule type="expression" dxfId="22" priority="36">
      <formula>AND($I20&lt;=O$10,ROUNDDOWN(($J20-$I20+1)*$L20,0)+$I20-1&gt;=O$10)</formula>
    </cfRule>
    <cfRule type="expression" dxfId="21" priority="37">
      <formula>AND(NOT(ISBLANK($I20)),$I20&lt;=O$10,$J20&gt;=O$10)</formula>
    </cfRule>
  </conditionalFormatting>
  <conditionalFormatting sqref="O20:CT20">
    <cfRule type="expression" dxfId="20" priority="35">
      <formula>O$10=TODAY()</formula>
    </cfRule>
  </conditionalFormatting>
  <conditionalFormatting sqref="L35">
    <cfRule type="dataBar" priority="30">
      <dataBar>
        <cfvo type="num" val="0"/>
        <cfvo type="num" val="1"/>
        <color theme="0" tint="-0.34998626667073579"/>
      </dataBar>
      <extLst>
        <ext xmlns:x14="http://schemas.microsoft.com/office/spreadsheetml/2009/9/main" uri="{B025F937-C7B1-47D3-B67F-A62EFF666E3E}">
          <x14:id>{E173B445-41FE-4569-B174-681E1CB77265}</x14:id>
        </ext>
      </extLst>
    </cfRule>
  </conditionalFormatting>
  <conditionalFormatting sqref="O35:CT35">
    <cfRule type="expression" dxfId="19" priority="32">
      <formula>AND($I35&lt;=O$10,ROUNDDOWN(($J35-$I35+1)*$L35,0)+$I35-1&gt;=O$10)</formula>
    </cfRule>
    <cfRule type="expression" dxfId="18" priority="33">
      <formula>AND(NOT(ISBLANK($I35)),$I35&lt;=O$10,$J35&gt;=O$10)</formula>
    </cfRule>
  </conditionalFormatting>
  <conditionalFormatting sqref="O35:CT35">
    <cfRule type="expression" dxfId="17" priority="31">
      <formula>O$10=TODAY()</formula>
    </cfRule>
  </conditionalFormatting>
  <conditionalFormatting sqref="L58">
    <cfRule type="dataBar" priority="26">
      <dataBar>
        <cfvo type="num" val="0"/>
        <cfvo type="num" val="1"/>
        <color theme="0" tint="-0.34998626667073579"/>
      </dataBar>
      <extLst>
        <ext xmlns:x14="http://schemas.microsoft.com/office/spreadsheetml/2009/9/main" uri="{B025F937-C7B1-47D3-B67F-A62EFF666E3E}">
          <x14:id>{0A651A19-4634-4CA5-9B84-46A1A644C4A0}</x14:id>
        </ext>
      </extLst>
    </cfRule>
  </conditionalFormatting>
  <conditionalFormatting sqref="O58:CT58">
    <cfRule type="expression" dxfId="16" priority="27">
      <formula>O$10=TODAY()</formula>
    </cfRule>
  </conditionalFormatting>
  <conditionalFormatting sqref="O21:CT21">
    <cfRule type="expression" dxfId="15" priority="24">
      <formula>AND($I21&lt;=O$10,ROUNDDOWN(($J21-$I21+1)*$L21,0)+$I21-1&gt;=O$10)</formula>
    </cfRule>
    <cfRule type="expression" dxfId="14" priority="25">
      <formula>AND(NOT(ISBLANK($I21)),$I21&lt;=O$10,$J21&gt;=O$10)</formula>
    </cfRule>
  </conditionalFormatting>
  <conditionalFormatting sqref="L21">
    <cfRule type="dataBar" priority="22">
      <dataBar>
        <cfvo type="num" val="0"/>
        <cfvo type="num" val="1"/>
        <color theme="0" tint="-0.34998626667073579"/>
      </dataBar>
      <extLst>
        <ext xmlns:x14="http://schemas.microsoft.com/office/spreadsheetml/2009/9/main" uri="{B025F937-C7B1-47D3-B67F-A62EFF666E3E}">
          <x14:id>{8E646FCA-2F00-462E-907C-7F30B0A76DAF}</x14:id>
        </ext>
      </extLst>
    </cfRule>
  </conditionalFormatting>
  <conditionalFormatting sqref="O21:CT21">
    <cfRule type="expression" dxfId="13" priority="23">
      <formula>O$10=TODAY()</formula>
    </cfRule>
  </conditionalFormatting>
  <conditionalFormatting sqref="O36:CT36">
    <cfRule type="expression" dxfId="12" priority="20">
      <formula>AND($I36&lt;=O$10,ROUNDDOWN(($J36-$I36+1)*$L36,0)+$I36-1&gt;=O$10)</formula>
    </cfRule>
    <cfRule type="expression" dxfId="11" priority="21">
      <formula>AND(NOT(ISBLANK($I36)),$I36&lt;=O$10,$J36&gt;=O$10)</formula>
    </cfRule>
  </conditionalFormatting>
  <conditionalFormatting sqref="L36">
    <cfRule type="dataBar" priority="18">
      <dataBar>
        <cfvo type="num" val="0"/>
        <cfvo type="num" val="1"/>
        <color theme="0" tint="-0.34998626667073579"/>
      </dataBar>
      <extLst>
        <ext xmlns:x14="http://schemas.microsoft.com/office/spreadsheetml/2009/9/main" uri="{B025F937-C7B1-47D3-B67F-A62EFF666E3E}">
          <x14:id>{606D8FDF-6E3D-49F8-AD45-8373CAB0F5CB}</x14:id>
        </ext>
      </extLst>
    </cfRule>
  </conditionalFormatting>
  <conditionalFormatting sqref="O36:CT36">
    <cfRule type="expression" dxfId="10" priority="19">
      <formula>O$10=TODAY()</formula>
    </cfRule>
  </conditionalFormatting>
  <conditionalFormatting sqref="O45:CT45">
    <cfRule type="expression" dxfId="9" priority="12">
      <formula>AND($I45&lt;=O$10,ROUNDDOWN(($J45-$I45+1)*$L45,0)+$I45-1&gt;=O$10)</formula>
    </cfRule>
    <cfRule type="expression" dxfId="8" priority="13">
      <formula>AND(NOT(ISBLANK($I45)),$I45&lt;=O$10,$J45&gt;=O$10)</formula>
    </cfRule>
  </conditionalFormatting>
  <conditionalFormatting sqref="L45">
    <cfRule type="dataBar" priority="10">
      <dataBar>
        <cfvo type="num" val="0"/>
        <cfvo type="num" val="1"/>
        <color theme="0" tint="-0.34998626667073579"/>
      </dataBar>
      <extLst>
        <ext xmlns:x14="http://schemas.microsoft.com/office/spreadsheetml/2009/9/main" uri="{B025F937-C7B1-47D3-B67F-A62EFF666E3E}">
          <x14:id>{1774F9F4-CA76-4DB6-8612-D177A84A7638}</x14:id>
        </ext>
      </extLst>
    </cfRule>
  </conditionalFormatting>
  <conditionalFormatting sqref="O45:CT45">
    <cfRule type="expression" dxfId="7" priority="11">
      <formula>O$10=TODAY()</formula>
    </cfRule>
  </conditionalFormatting>
  <conditionalFormatting sqref="O60:CT60">
    <cfRule type="expression" dxfId="6" priority="8">
      <formula>AND($I60&lt;=O$10,ROUNDDOWN(($J60-$I60+1)*$L60,0)+$I60-1&gt;=O$10)</formula>
    </cfRule>
    <cfRule type="expression" dxfId="5" priority="9">
      <formula>AND(NOT(ISBLANK($I60)),$I60&lt;=O$10,$J60&gt;=O$10)</formula>
    </cfRule>
  </conditionalFormatting>
  <conditionalFormatting sqref="L60">
    <cfRule type="dataBar" priority="6">
      <dataBar>
        <cfvo type="num" val="0"/>
        <cfvo type="num" val="1"/>
        <color theme="0" tint="-0.34998626667073579"/>
      </dataBar>
      <extLst>
        <ext xmlns:x14="http://schemas.microsoft.com/office/spreadsheetml/2009/9/main" uri="{B025F937-C7B1-47D3-B67F-A62EFF666E3E}">
          <x14:id>{A299CD86-A840-4082-A1ED-E14000F87E49}</x14:id>
        </ext>
      </extLst>
    </cfRule>
  </conditionalFormatting>
  <conditionalFormatting sqref="O60:CT60">
    <cfRule type="expression" dxfId="4" priority="7">
      <formula>O$10=TODAY()</formula>
    </cfRule>
  </conditionalFormatting>
  <conditionalFormatting sqref="BS10:BY11">
    <cfRule type="expression" dxfId="3" priority="4">
      <formula>BS$10=TODAY()</formula>
    </cfRule>
  </conditionalFormatting>
  <conditionalFormatting sqref="BZ10:CF11">
    <cfRule type="expression" dxfId="2" priority="3">
      <formula>BZ$10=TODAY()</formula>
    </cfRule>
  </conditionalFormatting>
  <conditionalFormatting sqref="CG10:CM11">
    <cfRule type="expression" dxfId="1" priority="2">
      <formula>CG$10=TODAY()</formula>
    </cfRule>
  </conditionalFormatting>
  <conditionalFormatting sqref="CN10:CT11">
    <cfRule type="expression" dxfId="0" priority="1">
      <formula>CN$10=TODAY()</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14 A23 A39 A47 A68 A74 A81 A89 A95 A100"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133350</xdr:colOff>
                    <xdr:row>6</xdr:row>
                    <xdr:rowOff>57150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L12:L13 L37 L57 L27 L15:L16 L23:L24 L29:L32 L34 L46:L47 L49 L52:L54 L39</xm:sqref>
        </x14:conditionalFormatting>
        <x14:conditionalFormatting xmlns:xm="http://schemas.microsoft.com/office/excel/2006/main">
          <x14:cfRule type="dataBar" id="{374BAD8A-2849-44EC-9AD3-AB0F844297D1}">
            <x14:dataBar minLength="0" maxLength="100" gradient="0">
              <x14:cfvo type="num">
                <xm:f>0</xm:f>
              </x14:cfvo>
              <x14:cfvo type="num">
                <xm:f>1</xm:f>
              </x14:cfvo>
              <x14:negativeFillColor rgb="FFFF0000"/>
              <x14:axisColor rgb="FF000000"/>
            </x14:dataBar>
          </x14:cfRule>
          <xm:sqref>L28</xm:sqref>
        </x14:conditionalFormatting>
        <x14:conditionalFormatting xmlns:xm="http://schemas.microsoft.com/office/excel/2006/main">
          <x14:cfRule type="dataBar" id="{C41E3F7E-BB43-4694-AAEE-FB1867B261BD}">
            <x14:dataBar minLength="0" maxLength="100" gradient="0">
              <x14:cfvo type="num">
                <xm:f>0</xm:f>
              </x14:cfvo>
              <x14:cfvo type="num">
                <xm:f>1</xm:f>
              </x14:cfvo>
              <x14:negativeFillColor rgb="FFFF0000"/>
              <x14:axisColor rgb="FF000000"/>
            </x14:dataBar>
          </x14:cfRule>
          <xm:sqref>L19</xm:sqref>
        </x14:conditionalFormatting>
        <x14:conditionalFormatting xmlns:xm="http://schemas.microsoft.com/office/excel/2006/main">
          <x14:cfRule type="dataBar" id="{EEC7363A-1CA7-4223-826E-6DF06B2E39F5}">
            <x14:dataBar minLength="0" maxLength="100" gradient="0">
              <x14:cfvo type="num">
                <xm:f>0</xm:f>
              </x14:cfvo>
              <x14:cfvo type="num">
                <xm:f>1</xm:f>
              </x14:cfvo>
              <x14:negativeFillColor rgb="FFFF0000"/>
              <x14:axisColor rgb="FF000000"/>
            </x14:dataBar>
          </x14:cfRule>
          <xm:sqref>L33</xm:sqref>
        </x14:conditionalFormatting>
        <x14:conditionalFormatting xmlns:xm="http://schemas.microsoft.com/office/excel/2006/main">
          <x14:cfRule type="dataBar" id="{DBDC1185-648A-45D0-8D3E-763D54A3FD9F}">
            <x14:dataBar minLength="0" maxLength="100" gradient="0">
              <x14:cfvo type="num">
                <xm:f>0</xm:f>
              </x14:cfvo>
              <x14:cfvo type="num">
                <xm:f>1</xm:f>
              </x14:cfvo>
              <x14:negativeFillColor rgb="FFFF0000"/>
              <x14:axisColor rgb="FF000000"/>
            </x14:dataBar>
          </x14:cfRule>
          <xm:sqref>L59</xm:sqref>
        </x14:conditionalFormatting>
        <x14:conditionalFormatting xmlns:xm="http://schemas.microsoft.com/office/excel/2006/main">
          <x14:cfRule type="dataBar" id="{C43DEC33-184A-4CC7-89B3-4AF91E51EA80}">
            <x14:dataBar minLength="0" maxLength="100" gradient="0">
              <x14:cfvo type="num">
                <xm:f>0</xm:f>
              </x14:cfvo>
              <x14:cfvo type="num">
                <xm:f>1</xm:f>
              </x14:cfvo>
              <x14:negativeFillColor rgb="FFFF0000"/>
              <x14:axisColor rgb="FF000000"/>
            </x14:dataBar>
          </x14:cfRule>
          <xm:sqref>L22</xm:sqref>
        </x14:conditionalFormatting>
        <x14:conditionalFormatting xmlns:xm="http://schemas.microsoft.com/office/excel/2006/main">
          <x14:cfRule type="dataBar" id="{98E118C1-186F-453A-9E2F-CACBBA9AB7A3}">
            <x14:dataBar minLength="0" maxLength="100" gradient="0">
              <x14:cfvo type="num">
                <xm:f>0</xm:f>
              </x14:cfvo>
              <x14:cfvo type="num">
                <xm:f>1</xm:f>
              </x14:cfvo>
              <x14:negativeFillColor rgb="FFFF0000"/>
              <x14:axisColor rgb="FF000000"/>
            </x14:dataBar>
          </x14:cfRule>
          <xm:sqref>L38</xm:sqref>
        </x14:conditionalFormatting>
        <x14:conditionalFormatting xmlns:xm="http://schemas.microsoft.com/office/excel/2006/main">
          <x14:cfRule type="dataBar" id="{9543407D-2814-4E4D-999B-91D4431B605E}">
            <x14:dataBar minLength="0" maxLength="100" gradient="0">
              <x14:cfvo type="num">
                <xm:f>0</xm:f>
              </x14:cfvo>
              <x14:cfvo type="num">
                <xm:f>1</xm:f>
              </x14:cfvo>
              <x14:negativeFillColor rgb="FFFF0000"/>
              <x14:axisColor rgb="FF000000"/>
            </x14:dataBar>
          </x14:cfRule>
          <xm:sqref>L61</xm:sqref>
        </x14:conditionalFormatting>
        <x14:conditionalFormatting xmlns:xm="http://schemas.microsoft.com/office/excel/2006/main">
          <x14:cfRule type="dataBar" id="{0AE183AD-F8EC-44CC-96A1-B54B2923CE17}">
            <x14:dataBar minLength="0" maxLength="100" gradient="0">
              <x14:cfvo type="num">
                <xm:f>0</xm:f>
              </x14:cfvo>
              <x14:cfvo type="num">
                <xm:f>1</xm:f>
              </x14:cfvo>
              <x14:negativeFillColor rgb="FFFF0000"/>
              <x14:axisColor rgb="FF000000"/>
            </x14:dataBar>
          </x14:cfRule>
          <xm:sqref>L55</xm:sqref>
        </x14:conditionalFormatting>
        <x14:conditionalFormatting xmlns:xm="http://schemas.microsoft.com/office/excel/2006/main">
          <x14:cfRule type="dataBar" id="{382C2022-0546-48E8-9C0C-2E61D3C7DA1C}">
            <x14:dataBar minLength="0" maxLength="100" gradient="0">
              <x14:cfvo type="num">
                <xm:f>0</xm:f>
              </x14:cfvo>
              <x14:cfvo type="num">
                <xm:f>1</xm:f>
              </x14:cfvo>
              <x14:negativeFillColor rgb="FFFF0000"/>
              <x14:axisColor rgb="FF000000"/>
            </x14:dataBar>
          </x14:cfRule>
          <xm:sqref>L17</xm:sqref>
        </x14:conditionalFormatting>
        <x14:conditionalFormatting xmlns:xm="http://schemas.microsoft.com/office/excel/2006/main">
          <x14:cfRule type="dataBar" id="{6CE2495A-B533-43CD-8AFD-E3326C2AEFCD}">
            <x14:dataBar minLength="0" maxLength="100" gradient="0">
              <x14:cfvo type="num">
                <xm:f>0</xm:f>
              </x14:cfvo>
              <x14:cfvo type="num">
                <xm:f>1</xm:f>
              </x14:cfvo>
              <x14:negativeFillColor rgb="FFFF0000"/>
              <x14:axisColor rgb="FF000000"/>
            </x14:dataBar>
          </x14:cfRule>
          <xm:sqref>L25</xm:sqref>
        </x14:conditionalFormatting>
        <x14:conditionalFormatting xmlns:xm="http://schemas.microsoft.com/office/excel/2006/main">
          <x14:cfRule type="dataBar" id="{B7B4BADA-A2C0-4C45-8D5B-90ABA84ADE11}">
            <x14:dataBar minLength="0" maxLength="100" gradient="0">
              <x14:cfvo type="num">
                <xm:f>0</xm:f>
              </x14:cfvo>
              <x14:cfvo type="num">
                <xm:f>1</xm:f>
              </x14:cfvo>
              <x14:negativeFillColor rgb="FFFF0000"/>
              <x14:axisColor rgb="FF000000"/>
            </x14:dataBar>
          </x14:cfRule>
          <xm:sqref>L26</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02FF5495-A313-41E1-92BD-22851699605C}">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397C49B-3E12-4EAE-AB95-CE990F73FAFA}">
            <x14:dataBar minLength="0" maxLength="100" gradient="0">
              <x14:cfvo type="num">
                <xm:f>0</xm:f>
              </x14:cfvo>
              <x14:cfvo type="num">
                <xm:f>1</xm:f>
              </x14:cfvo>
              <x14:negativeFillColor rgb="FFFF0000"/>
              <x14:axisColor rgb="FF000000"/>
            </x14:dataBar>
          </x14:cfRule>
          <xm:sqref>L14</xm:sqref>
        </x14:conditionalFormatting>
        <x14:conditionalFormatting xmlns:xm="http://schemas.microsoft.com/office/excel/2006/main">
          <x14:cfRule type="dataBar" id="{F21F4415-DB51-4AFF-91B9-818E82FEFA59}">
            <x14:dataBar minLength="0" maxLength="100" gradient="0">
              <x14:cfvo type="num">
                <xm:f>0</xm:f>
              </x14:cfvo>
              <x14:cfvo type="num">
                <xm:f>1</xm:f>
              </x14:cfvo>
              <x14:negativeFillColor rgb="FFFF0000"/>
              <x14:axisColor rgb="FF000000"/>
            </x14:dataBar>
          </x14:cfRule>
          <xm:sqref>L42</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5DEB1CFE-D636-4197-B76E-D144871DF8D1}">
            <x14:dataBar minLength="0" maxLength="100" gradient="0">
              <x14:cfvo type="num">
                <xm:f>0</xm:f>
              </x14:cfvo>
              <x14:cfvo type="num">
                <xm:f>1</xm:f>
              </x14:cfvo>
              <x14:negativeFillColor rgb="FFFF0000"/>
              <x14:axisColor rgb="FF000000"/>
            </x14:dataBar>
          </x14:cfRule>
          <xm:sqref>L18</xm:sqref>
        </x14:conditionalFormatting>
        <x14:conditionalFormatting xmlns:xm="http://schemas.microsoft.com/office/excel/2006/main">
          <x14:cfRule type="dataBar" id="{8D20464B-B9C3-4043-8D50-8B57DAC3AA82}">
            <x14:dataBar minLength="0" maxLength="100" gradient="0">
              <x14:cfvo type="num">
                <xm:f>0</xm:f>
              </x14:cfvo>
              <x14:cfvo type="num">
                <xm:f>1</xm:f>
              </x14:cfvo>
              <x14:negativeFillColor rgb="FFFF0000"/>
              <x14:axisColor rgb="FF000000"/>
            </x14:dataBar>
          </x14:cfRule>
          <xm:sqref>L40</xm:sqref>
        </x14:conditionalFormatting>
        <x14:conditionalFormatting xmlns:xm="http://schemas.microsoft.com/office/excel/2006/main">
          <x14:cfRule type="dataBar" id="{D80DA042-A2C6-4754-B483-7CC2E4CB3814}">
            <x14:dataBar minLength="0" maxLength="100" gradient="0">
              <x14:cfvo type="num">
                <xm:f>0</xm:f>
              </x14:cfvo>
              <x14:cfvo type="num">
                <xm:f>1</xm:f>
              </x14:cfvo>
              <x14:negativeFillColor rgb="FFFF0000"/>
              <x14:axisColor rgb="FF000000"/>
            </x14:dataBar>
          </x14:cfRule>
          <xm:sqref>L43</xm:sqref>
        </x14:conditionalFormatting>
        <x14:conditionalFormatting xmlns:xm="http://schemas.microsoft.com/office/excel/2006/main">
          <x14:cfRule type="dataBar" id="{BED967CC-C951-4637-AF91-1AC4BB82A4A1}">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20FD71FF-2E15-4349-A324-552F6751690D}">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1B172A2D-059F-4D82-99CA-6420E69CAF13}">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1A43AF2B-C086-42DF-A754-885A4CFD01B5}">
            <x14:dataBar minLength="0" maxLength="100" gradient="0">
              <x14:cfvo type="num">
                <xm:f>0</xm:f>
              </x14:cfvo>
              <x14:cfvo type="num">
                <xm:f>1</xm:f>
              </x14:cfvo>
              <x14:negativeFillColor rgb="FFFF0000"/>
              <x14:axisColor rgb="FF000000"/>
            </x14:dataBar>
          </x14:cfRule>
          <xm:sqref>L20</xm:sqref>
        </x14:conditionalFormatting>
        <x14:conditionalFormatting xmlns:xm="http://schemas.microsoft.com/office/excel/2006/main">
          <x14:cfRule type="dataBar" id="{E173B445-41FE-4569-B174-681E1CB77265}">
            <x14:dataBar minLength="0" maxLength="100" gradient="0">
              <x14:cfvo type="num">
                <xm:f>0</xm:f>
              </x14:cfvo>
              <x14:cfvo type="num">
                <xm:f>1</xm:f>
              </x14:cfvo>
              <x14:negativeFillColor rgb="FFFF0000"/>
              <x14:axisColor rgb="FF000000"/>
            </x14:dataBar>
          </x14:cfRule>
          <xm:sqref>L35</xm:sqref>
        </x14:conditionalFormatting>
        <x14:conditionalFormatting xmlns:xm="http://schemas.microsoft.com/office/excel/2006/main">
          <x14:cfRule type="dataBar" id="{0A651A19-4634-4CA5-9B84-46A1A644C4A0}">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8E646FCA-2F00-462E-907C-7F30B0A76DAF}">
            <x14:dataBar minLength="0" maxLength="100" gradient="0">
              <x14:cfvo type="num">
                <xm:f>0</xm:f>
              </x14:cfvo>
              <x14:cfvo type="num">
                <xm:f>1</xm:f>
              </x14:cfvo>
              <x14:negativeFillColor rgb="FFFF0000"/>
              <x14:axisColor rgb="FF000000"/>
            </x14:dataBar>
          </x14:cfRule>
          <xm:sqref>L21</xm:sqref>
        </x14:conditionalFormatting>
        <x14:conditionalFormatting xmlns:xm="http://schemas.microsoft.com/office/excel/2006/main">
          <x14:cfRule type="dataBar" id="{606D8FDF-6E3D-49F8-AD45-8373CAB0F5C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1774F9F4-CA76-4DB6-8612-D177A84A7638}">
            <x14:dataBar minLength="0" maxLength="100" gradient="0">
              <x14:cfvo type="num">
                <xm:f>0</xm:f>
              </x14:cfvo>
              <x14:cfvo type="num">
                <xm:f>1</xm:f>
              </x14:cfvo>
              <x14:negativeFillColor rgb="FFFF0000"/>
              <x14:axisColor rgb="FF000000"/>
            </x14:dataBar>
          </x14:cfRule>
          <xm:sqref>L45</xm:sqref>
        </x14:conditionalFormatting>
        <x14:conditionalFormatting xmlns:xm="http://schemas.microsoft.com/office/excel/2006/main">
          <x14:cfRule type="dataBar" id="{A299CD86-A840-4082-A1ED-E14000F87E49}">
            <x14:dataBar minLength="0" maxLength="100" gradient="0">
              <x14:cfvo type="num">
                <xm:f>0</xm:f>
              </x14:cfvo>
              <x14:cfvo type="num">
                <xm:f>1</xm:f>
              </x14:cfvo>
              <x14:negativeFillColor rgb="FFFF0000"/>
              <x14:axisColor rgb="FF000000"/>
            </x14:dataBar>
          </x14:cfRule>
          <xm:sqref>L60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5" customFormat="1" ht="20.25">
      <c r="A2" s="179" t="s">
        <v>25</v>
      </c>
      <c r="B2" s="179"/>
      <c r="C2" s="179"/>
      <c r="D2" s="179"/>
      <c r="E2" s="179"/>
      <c r="F2" s="179"/>
      <c r="G2" s="179"/>
      <c r="H2" s="179"/>
      <c r="I2" s="179"/>
      <c r="J2" s="179"/>
      <c r="K2" s="179"/>
      <c r="L2" s="179"/>
      <c r="M2" s="179"/>
      <c r="N2" s="179"/>
      <c r="O2" s="179"/>
      <c r="P2" s="179"/>
    </row>
    <row r="3" spans="1:16" s="65" customFormat="1" ht="20.25">
      <c r="A3" s="179" t="s">
        <v>201</v>
      </c>
      <c r="B3" s="179"/>
      <c r="C3" s="179"/>
      <c r="D3" s="179"/>
      <c r="E3" s="179"/>
      <c r="F3" s="179"/>
      <c r="G3" s="179"/>
      <c r="H3" s="179"/>
      <c r="I3" s="179"/>
      <c r="J3" s="179"/>
      <c r="K3" s="179"/>
      <c r="L3" s="179"/>
      <c r="M3" s="179"/>
      <c r="N3" s="179"/>
      <c r="O3" s="179"/>
      <c r="P3" s="179"/>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5" customFormat="1" ht="20.25">
      <c r="A2" s="179" t="s">
        <v>25</v>
      </c>
      <c r="B2" s="179"/>
      <c r="C2" s="179"/>
      <c r="D2" s="179"/>
      <c r="E2" s="179"/>
      <c r="F2" s="179"/>
      <c r="G2" s="179"/>
      <c r="H2" s="179"/>
      <c r="I2" s="179"/>
      <c r="J2" s="179"/>
      <c r="K2" s="179"/>
      <c r="L2" s="179"/>
      <c r="M2" s="179"/>
      <c r="N2" s="179"/>
      <c r="O2" s="179"/>
      <c r="P2" s="179"/>
    </row>
    <row r="3" spans="1:16" s="65" customFormat="1" ht="20.25">
      <c r="A3" s="179" t="s">
        <v>202</v>
      </c>
      <c r="B3" s="179"/>
      <c r="C3" s="179"/>
      <c r="D3" s="179"/>
      <c r="E3" s="179"/>
      <c r="F3" s="179"/>
      <c r="G3" s="179"/>
      <c r="H3" s="179"/>
      <c r="I3" s="179"/>
      <c r="J3" s="179"/>
      <c r="K3" s="179"/>
      <c r="L3" s="179"/>
      <c r="M3" s="179"/>
      <c r="N3" s="179"/>
      <c r="O3" s="179"/>
      <c r="P3" s="179"/>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5" customFormat="1" ht="20.25">
      <c r="A2" s="179" t="s">
        <v>25</v>
      </c>
      <c r="B2" s="179"/>
      <c r="C2" s="179"/>
      <c r="D2" s="179"/>
      <c r="E2" s="179"/>
      <c r="F2" s="179"/>
      <c r="G2" s="179"/>
      <c r="H2" s="179"/>
      <c r="I2" s="179"/>
      <c r="J2" s="179"/>
      <c r="K2" s="179"/>
      <c r="L2" s="179"/>
      <c r="M2" s="179"/>
      <c r="N2" s="179"/>
      <c r="O2" s="179"/>
      <c r="P2" s="179"/>
    </row>
    <row r="3" spans="1:16" s="65" customFormat="1" ht="20.25">
      <c r="A3" s="179" t="s">
        <v>203</v>
      </c>
      <c r="B3" s="179"/>
      <c r="C3" s="179"/>
      <c r="D3" s="179"/>
      <c r="E3" s="179"/>
      <c r="F3" s="179"/>
      <c r="G3" s="179"/>
      <c r="H3" s="179"/>
      <c r="I3" s="179"/>
      <c r="J3" s="179"/>
      <c r="K3" s="179"/>
      <c r="L3" s="179"/>
      <c r="M3" s="179"/>
      <c r="N3" s="179"/>
      <c r="O3" s="179"/>
      <c r="P3" s="179"/>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activeCell="B28" sqref="B28"/>
    </sheetView>
  </sheetViews>
  <sheetFormatPr baseColWidth="10" defaultColWidth="9.140625" defaultRowHeight="16.5"/>
  <cols>
    <col min="1" max="16384" width="9.140625" style="1"/>
  </cols>
  <sheetData>
    <row r="1" spans="1:16" ht="5.0999999999999996" customHeight="1">
      <c r="A1" s="178"/>
      <c r="B1" s="178"/>
      <c r="C1" s="178"/>
      <c r="D1" s="178"/>
      <c r="E1" s="178"/>
      <c r="F1" s="178"/>
      <c r="G1" s="178"/>
      <c r="H1" s="178"/>
      <c r="I1" s="178"/>
      <c r="J1" s="178"/>
      <c r="K1" s="178"/>
      <c r="L1" s="178"/>
      <c r="M1" s="178"/>
    </row>
    <row r="2" spans="1:16" s="65" customFormat="1" ht="20.25">
      <c r="A2" s="179" t="s">
        <v>25</v>
      </c>
      <c r="B2" s="179"/>
      <c r="C2" s="179"/>
      <c r="D2" s="179"/>
      <c r="E2" s="179"/>
      <c r="F2" s="179"/>
      <c r="G2" s="179"/>
      <c r="H2" s="179"/>
      <c r="I2" s="179"/>
      <c r="J2" s="179"/>
      <c r="K2" s="179"/>
      <c r="L2" s="179"/>
      <c r="M2" s="179"/>
      <c r="N2" s="179"/>
      <c r="O2" s="179"/>
      <c r="P2" s="179"/>
    </row>
    <row r="3" spans="1:16" s="65" customFormat="1" ht="20.25">
      <c r="A3" s="179" t="s">
        <v>204</v>
      </c>
      <c r="B3" s="179"/>
      <c r="C3" s="179"/>
      <c r="D3" s="179"/>
      <c r="E3" s="179"/>
      <c r="F3" s="179"/>
      <c r="G3" s="179"/>
      <c r="H3" s="179"/>
      <c r="I3" s="179"/>
      <c r="J3" s="179"/>
      <c r="K3" s="179"/>
      <c r="L3" s="179"/>
      <c r="M3" s="179"/>
      <c r="N3" s="179"/>
      <c r="O3" s="179"/>
      <c r="P3" s="179"/>
    </row>
    <row r="4" spans="1:16" ht="5.0999999999999996" customHeight="1" thickBot="1">
      <c r="A4" s="135"/>
      <c r="B4" s="135"/>
      <c r="C4" s="135"/>
      <c r="D4" s="135"/>
      <c r="E4" s="135"/>
      <c r="F4" s="135"/>
      <c r="G4" s="135"/>
      <c r="H4" s="135"/>
      <c r="I4" s="135"/>
      <c r="J4" s="135"/>
      <c r="K4" s="135"/>
      <c r="L4" s="135"/>
      <c r="M4" s="135"/>
      <c r="N4" s="135"/>
      <c r="O4" s="135"/>
      <c r="P4" s="135"/>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Hoja de Control</vt:lpstr>
      <vt:lpstr>Cronograma de Actividades</vt:lpstr>
      <vt:lpstr>Inventario</vt:lpstr>
      <vt:lpstr>Recursos</vt:lpstr>
      <vt:lpstr>Presupuesto</vt:lpstr>
      <vt:lpstr>Costos</vt:lpstr>
      <vt:lpstr>'Cronograma de Actividades'!Área_de_impresión</vt:lpstr>
      <vt:lpstr>'Hoja de Control'!Área_de_impresión</vt:lpstr>
      <vt:lpstr>'Cronograma de Actividades'!prevWBS</vt:lpstr>
      <vt:lpstr>'Cronograma de Actividades'!Títulos_a_imprimir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2023-02-27T01:42:37Z</dcterms:modified>
  <cp:category/>
  <cp:contentStatus/>
</cp:coreProperties>
</file>