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filterPrivacy="1" defaultThemeVersion="124226"/>
  <xr:revisionPtr revIDLastSave="0" documentId="13_ncr:1_{E2518B97-CD46-4B74-A16E-6BD20B88D109}" xr6:coauthVersionLast="47" xr6:coauthVersionMax="47" xr10:uidLastSave="{00000000-0000-0000-0000-000000000000}"/>
  <bookViews>
    <workbookView xWindow="-120" yWindow="-120" windowWidth="19440" windowHeight="1500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Actividades'!$A$11:$M$58</definedName>
    <definedName name="_xlnm.Print_Area" localSheetId="1">ADSO!$A$17:$F$190</definedName>
    <definedName name="_xlnm.Print_Area" localSheetId="2">'Cronograma de Actividades'!$A$1:$BR$58</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9" l="1"/>
  <c r="M40" i="9" s="1"/>
  <c r="J39" i="9"/>
  <c r="M39" i="9" s="1"/>
  <c r="J38" i="9"/>
  <c r="M38" i="9" s="1"/>
  <c r="J37" i="9"/>
  <c r="M37" i="9" s="1"/>
  <c r="J32" i="9"/>
  <c r="M32" i="9" s="1"/>
  <c r="J31" i="9"/>
  <c r="M31" i="9" s="1"/>
  <c r="J30" i="9"/>
  <c r="M30" i="9" s="1"/>
  <c r="J29" i="9"/>
  <c r="M29" i="9" s="1"/>
  <c r="J36" i="9"/>
  <c r="M36" i="9" s="1"/>
  <c r="J35" i="9"/>
  <c r="M35" i="9" s="1"/>
  <c r="J34" i="9"/>
  <c r="M34" i="9" s="1"/>
  <c r="J33" i="9"/>
  <c r="M33" i="9" s="1"/>
  <c r="J43" i="9"/>
  <c r="M43" i="9" s="1"/>
  <c r="J42" i="9"/>
  <c r="M42" i="9" s="1"/>
  <c r="J41" i="9"/>
  <c r="M41" i="9" s="1"/>
  <c r="J44" i="9"/>
  <c r="M44" i="9" s="1"/>
  <c r="J16" i="9"/>
  <c r="M16" i="9" s="1"/>
  <c r="J15" i="9"/>
  <c r="M15" i="9" s="1"/>
  <c r="J14" i="9"/>
  <c r="M14" i="9" s="1"/>
  <c r="J13" i="9"/>
  <c r="M13" i="9" s="1"/>
  <c r="J57" i="9"/>
  <c r="M57" i="9" s="1"/>
  <c r="J55" i="9"/>
  <c r="M55" i="9" s="1"/>
  <c r="J54" i="9"/>
  <c r="M54" i="9" s="1"/>
  <c r="J53" i="9"/>
  <c r="M53" i="9" s="1"/>
  <c r="J48" i="9"/>
  <c r="M48" i="9" s="1"/>
  <c r="J47" i="9"/>
  <c r="M47" i="9" s="1"/>
  <c r="J50" i="9"/>
  <c r="M50" i="9" s="1"/>
  <c r="J49" i="9"/>
  <c r="M49" i="9" s="1"/>
  <c r="J46" i="9"/>
  <c r="M46" i="9" s="1"/>
  <c r="J22" i="9" l="1"/>
  <c r="M22" i="9" s="1"/>
  <c r="J21" i="9"/>
  <c r="M21" i="9" s="1"/>
  <c r="J20" i="9"/>
  <c r="M20" i="9" s="1"/>
  <c r="J19" i="9"/>
  <c r="M19" i="9" s="1"/>
  <c r="J18" i="9"/>
  <c r="M18" i="9" s="1"/>
  <c r="J17" i="9"/>
  <c r="M17" i="9" s="1"/>
  <c r="J23" i="9"/>
  <c r="J24" i="9"/>
  <c r="J25" i="9"/>
  <c r="J26" i="9"/>
  <c r="J27" i="9"/>
  <c r="M23" i="9"/>
  <c r="M24" i="9"/>
  <c r="M25" i="9"/>
  <c r="M26" i="9"/>
  <c r="M27" i="9"/>
  <c r="J12" i="9"/>
  <c r="M12" i="9" s="1"/>
  <c r="A12" i="9"/>
  <c r="A13" i="9" l="1"/>
  <c r="A14" i="9" s="1"/>
  <c r="A15" i="9" s="1"/>
  <c r="A16" i="9" s="1"/>
  <c r="A17" i="9" s="1"/>
  <c r="A18" i="9"/>
  <c r="A19" i="9" s="1"/>
  <c r="A20" i="9" l="1"/>
  <c r="A21" i="9" s="1"/>
  <c r="A22" i="9" s="1"/>
  <c r="J58" i="9"/>
  <c r="M58" i="9" s="1"/>
  <c r="J52" i="9"/>
  <c r="M52" i="9" s="1"/>
  <c r="A23" i="9" l="1"/>
  <c r="A24" i="9" s="1"/>
  <c r="A25" i="9"/>
  <c r="A26" i="9" s="1"/>
  <c r="J51" i="9"/>
  <c r="M51" i="9" s="1"/>
  <c r="J56" i="9"/>
  <c r="M56" i="9" s="1"/>
  <c r="J45" i="9"/>
  <c r="M45" i="9" s="1"/>
  <c r="J28" i="9"/>
  <c r="M28" i="9" s="1"/>
  <c r="O10" i="9"/>
  <c r="O11" i="9" s="1"/>
  <c r="A27"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8" i="9" l="1"/>
  <c r="A29" i="9" l="1"/>
  <c r="A30" i="9" s="1"/>
  <c r="A31" i="9" s="1"/>
  <c r="A32" i="9" s="1"/>
  <c r="A33" i="9" s="1"/>
  <c r="A34" i="9" s="1"/>
  <c r="A35" i="9" s="1"/>
  <c r="A36" i="9" s="1"/>
  <c r="A37" i="9" l="1"/>
  <c r="A38" i="9" s="1"/>
  <c r="A39" i="9" s="1"/>
  <c r="A40" i="9" s="1"/>
  <c r="A41" i="9" s="1"/>
  <c r="A42" i="9" s="1"/>
  <c r="A43" i="9" s="1"/>
  <c r="A44" i="9" s="1"/>
  <c r="A45" i="9"/>
  <c r="A46" i="9" l="1"/>
  <c r="A47" i="9" s="1"/>
  <c r="A48" i="9" s="1"/>
  <c r="A49" i="9" l="1"/>
  <c r="A50" i="9" l="1"/>
  <c r="A51" i="9" s="1"/>
  <c r="A52" i="9" s="1"/>
  <c r="A53" i="9" l="1"/>
  <c r="A54" i="9" l="1"/>
  <c r="A55" i="9" s="1"/>
  <c r="A56" i="9" s="1"/>
  <c r="A57" i="9" l="1"/>
  <c r="A58" i="9" s="1"/>
</calcChain>
</file>

<file path=xl/sharedStrings.xml><?xml version="1.0" encoding="utf-8"?>
<sst xmlns="http://schemas.openxmlformats.org/spreadsheetml/2006/main" count="1535" uniqueCount="1170">
  <si>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</si>
  <si>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</si>
  <si>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</si>
  <si>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</si>
  <si>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</si>
  <si>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</si>
  <si>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</si>
  <si>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</si>
  <si>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</si>
  <si>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</si>
  <si>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</si>
  <si>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</si>
  <si>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</si>
  <si>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</si>
  <si>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</si>
  <si>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</si>
  <si>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</si>
  <si>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</si>
  <si>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</si>
  <si>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</si>
  <si>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</si>
  <si>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</si>
  <si>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</si>
  <si>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</si>
  <si>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</si>
  <si>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</si>
  <si>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</si>
  <si>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</si>
  <si>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</si>
  <si>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</si>
  <si>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</si>
  <si>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</si>
  <si>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</si>
  <si>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</si>
  <si>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</si>
  <si>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</si>
  <si>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</si>
  <si>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</si>
  <si>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</si>
  <si>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</si>
  <si>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</si>
  <si>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</si>
  <si>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</si>
  <si>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</si>
  <si>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</si>
  <si>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</si>
  <si>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</si>
  <si>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</si>
  <si>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</si>
  <si>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</si>
  <si>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</si>
  <si>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</si>
  <si>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</si>
  <si>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</si>
  <si>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</si>
  <si>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</si>
  <si>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</si>
  <si>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</si>
  <si>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</si>
  <si>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</si>
  <si>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</si>
  <si>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</si>
  <si>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</si>
  <si>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</si>
  <si>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</si>
  <si>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</si>
  <si>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</si>
  <si>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</si>
  <si>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</si>
  <si>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</si>
  <si>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</si>
  <si>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</si>
  <si>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</si>
  <si>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</si>
  <si>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</si>
  <si>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</si>
  <si>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</si>
  <si>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</si>
  <si>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</si>
  <si>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</si>
  <si>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</si>
  <si>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</si>
  <si>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</si>
  <si>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</si>
  <si>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</si>
  <si>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</si>
  <si>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</si>
  <si>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</si>
  <si>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</si>
  <si>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</si>
  <si>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</si>
  <si>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</si>
  <si>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</si>
  <si>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</si>
  <si>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</si>
  <si>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</si>
  <si>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</si>
  <si>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</si>
  <si>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</si>
  <si>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</si>
  <si>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</si>
  <si>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</si>
  <si>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</si>
  <si>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</si>
  <si>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</si>
  <si>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</si>
  <si>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</si>
  <si>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</si>
  <si>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</si>
  <si>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</si>
  <si>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</si>
  <si>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</si>
  <si>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</si>
  <si>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</si>
  <si>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</si>
  <si>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</si>
  <si>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</si>
  <si>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</si>
  <si>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</si>
  <si>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</si>
  <si>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</si>
  <si>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</si>
  <si>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</si>
  <si>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</si>
  <si>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</si>
  <si>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</si>
  <si>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</si>
  <si>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</si>
  <si>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</si>
  <si>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</si>
  <si>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</si>
  <si>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</si>
  <si>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</si>
  <si>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</si>
  <si>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</si>
  <si>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</si>
  <si>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</si>
  <si>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</si>
  <si>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</si>
  <si>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</si>
  <si>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</si>
  <si>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</si>
  <si>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</si>
  <si>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</si>
  <si>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</si>
  <si>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</si>
  <si>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</si>
  <si>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</si>
  <si>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</si>
  <si>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</si>
  <si>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</si>
  <si>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</si>
  <si>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</si>
  <si>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</si>
  <si>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</si>
  <si>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</si>
  <si>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</si>
  <si>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</si>
  <si>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</si>
  <si>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</si>
  <si>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</si>
  <si>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</si>
  <si>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</si>
  <si>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</si>
  <si>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</si>
  <si>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</si>
  <si>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</si>
  <si>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</si>
  <si>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</si>
  <si>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</si>
  <si>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</si>
  <si>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</si>
  <si>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</si>
  <si>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</si>
  <si>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</si>
  <si>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</si>
  <si>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</si>
  <si>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</si>
  <si>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</si>
  <si>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</si>
  <si>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</si>
  <si>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</si>
  <si>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</si>
  <si>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</si>
  <si>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</si>
  <si>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</si>
  <si>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</si>
  <si>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</si>
  <si>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</si>
  <si>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</si>
  <si>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</si>
  <si>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</si>
  <si>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</si>
  <si>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</si>
  <si>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</si>
  <si>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</si>
  <si>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</si>
  <si>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</si>
  <si>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</si>
  <si>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</si>
  <si>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</si>
  <si>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</si>
  <si>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</si>
  <si>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</si>
  <si>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</si>
  <si>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</si>
  <si>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</si>
  <si>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</si>
  <si>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</si>
  <si>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</si>
  <si>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</si>
  <si>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</si>
  <si>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</si>
  <si>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</si>
  <si>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</si>
  <si>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</si>
  <si>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</si>
  <si>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</si>
  <si>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</si>
  <si>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</si>
  <si>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</si>
  <si>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</si>
  <si>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</si>
  <si>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</si>
  <si>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</si>
  <si>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</si>
  <si>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</si>
  <si>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</si>
  <si>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</si>
  <si>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</si>
  <si>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</si>
  <si>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</si>
  <si>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</si>
  <si>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</si>
  <si>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</si>
  <si>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</si>
  <si>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</si>
  <si>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</si>
  <si>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</si>
  <si>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</si>
  <si>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</si>
  <si>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</si>
  <si>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</si>
  <si>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</si>
  <si>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</si>
  <si>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</si>
  <si>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</si>
  <si>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</si>
  <si>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</si>
  <si>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</si>
  <si>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</si>
  <si>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</si>
  <si>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</si>
  <si>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</si>
  <si>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</si>
  <si>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</si>
  <si>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</si>
  <si>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</si>
  <si>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</si>
  <si>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</si>
  <si>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</si>
  <si>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</si>
  <si>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</si>
  <si>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</si>
  <si>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</si>
  <si>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</si>
  <si>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</si>
  <si>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</si>
  <si>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</si>
  <si>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</si>
  <si>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</si>
  <si>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</si>
  <si>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</si>
  <si>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</si>
  <si>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</si>
  <si>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</si>
  <si>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</si>
  <si>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</si>
  <si>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</si>
  <si>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</si>
  <si>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</si>
  <si>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</si>
  <si>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</si>
  <si>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</si>
  <si>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</si>
  <si>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</si>
  <si>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</si>
  <si>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</si>
  <si>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</si>
  <si>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</si>
  <si>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</si>
  <si>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</si>
  <si>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</si>
  <si>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</si>
  <si>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</si>
  <si>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</si>
  <si>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</si>
  <si>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</si>
  <si>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</si>
  <si>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</si>
  <si>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</si>
  <si>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</si>
  <si>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</si>
  <si>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</si>
  <si>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</si>
  <si>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</si>
  <si>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</si>
  <si>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</si>
  <si>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</si>
  <si>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</si>
  <si>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</si>
  <si>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</si>
  <si>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</si>
  <si>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</si>
  <si>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</si>
  <si>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</si>
  <si>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</si>
  <si>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</si>
  <si>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</si>
  <si>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</si>
  <si>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</si>
  <si>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</si>
  <si>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</si>
  <si>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</si>
  <si>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</si>
  <si>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</si>
  <si>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</si>
  <si>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</si>
  <si>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</si>
  <si>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</si>
  <si>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</si>
  <si>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</si>
  <si>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</si>
  <si>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</si>
  <si>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</si>
  <si>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</si>
  <si>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</si>
  <si>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</si>
  <si>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</si>
  <si>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</si>
  <si>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</si>
  <si>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</si>
  <si>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</si>
  <si>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</si>
  <si>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</si>
  <si>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</si>
  <si>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</si>
  <si>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</si>
  <si>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</si>
  <si>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</si>
  <si>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</si>
  <si>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</si>
  <si>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</si>
  <si>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</si>
  <si>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</si>
  <si>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</si>
  <si>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</si>
  <si>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</si>
  <si>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</si>
  <si>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</si>
  <si>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</si>
  <si>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</si>
  <si>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</si>
  <si>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</si>
  <si>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</si>
  <si>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</si>
  <si>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</si>
  <si>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</si>
  <si>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</si>
  <si>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</si>
  <si>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</si>
  <si>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</si>
  <si>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</si>
  <si>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</si>
  <si>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</si>
  <si>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</si>
  <si>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</si>
  <si>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</si>
  <si>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</si>
  <si>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</si>
  <si>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</si>
  <si>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</si>
  <si>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</si>
  <si>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</si>
  <si>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</si>
  <si>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</si>
  <si>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</si>
  <si>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</si>
  <si>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</si>
  <si>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</si>
  <si>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</si>
  <si>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</si>
  <si>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</si>
  <si>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</si>
  <si>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</si>
  <si>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</si>
  <si>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</si>
  <si>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</si>
  <si>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</si>
  <si>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</si>
  <si>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</si>
  <si>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</si>
  <si>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</si>
  <si>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</si>
  <si>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</si>
  <si>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</si>
  <si>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</si>
  <si>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</si>
  <si>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</si>
  <si>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</si>
  <si>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</si>
  <si>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</si>
  <si>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</si>
  <si>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</si>
  <si>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</si>
  <si>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</si>
  <si>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</si>
  <si>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</si>
  <si>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</si>
  <si>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</si>
  <si>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</si>
  <si>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</si>
  <si>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</si>
  <si>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</si>
  <si>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</si>
  <si>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</si>
  <si>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</si>
  <si>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</si>
  <si>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</si>
  <si>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</si>
  <si>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</si>
  <si>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</si>
  <si>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</si>
  <si>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</si>
  <si>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</si>
  <si>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</si>
  <si>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</si>
  <si>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</si>
  <si>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</si>
  <si>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</si>
  <si>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</si>
  <si>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</si>
  <si>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</si>
  <si>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</si>
  <si>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</si>
  <si>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</si>
  <si>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</si>
  <si>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</si>
  <si>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</si>
  <si>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</si>
  <si>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</si>
  <si>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</si>
  <si>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</si>
  <si>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</si>
  <si>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</si>
  <si>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</si>
  <si>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</si>
  <si>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</si>
  <si>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</si>
  <si>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</si>
  <si>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</si>
  <si>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</si>
  <si>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</si>
  <si>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</si>
  <si>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</si>
  <si>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</si>
  <si>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</si>
  <si>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</si>
  <si>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</si>
  <si>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</si>
  <si>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</si>
  <si>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</si>
  <si>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</si>
  <si>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</si>
  <si>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</si>
  <si>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</si>
  <si>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</si>
  <si>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</si>
  <si>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</si>
  <si>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</si>
  <si>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</si>
  <si>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</si>
  <si>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</si>
  <si>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</si>
  <si>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</si>
  <si>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</si>
  <si>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</si>
  <si>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</si>
  <si>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</si>
  <si>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</si>
  <si>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</si>
  <si>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</si>
  <si>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</si>
  <si>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</si>
  <si>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</si>
  <si>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</si>
  <si>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</si>
  <si>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</si>
  <si>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</si>
  <si>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</si>
  <si>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</si>
  <si>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</si>
  <si>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</si>
  <si>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</si>
  <si>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</si>
  <si>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</si>
  <si>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</si>
  <si>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</si>
  <si>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</si>
  <si>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</si>
  <si>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</si>
  <si>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</si>
  <si>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</si>
  <si>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</si>
  <si>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</si>
  <si>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</si>
  <si>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</si>
  <si>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</si>
  <si>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</si>
  <si>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</si>
  <si>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</si>
  <si>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</si>
  <si>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</si>
  <si>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</si>
  <si>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</si>
  <si>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</si>
  <si>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</si>
  <si>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</si>
  <si>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</si>
  <si>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</si>
  <si>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</si>
  <si>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</si>
  <si>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</si>
  <si>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</si>
  <si>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</si>
  <si>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</si>
  <si>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</si>
  <si>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</si>
  <si>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</si>
  <si>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</si>
  <si>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</si>
  <si>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</si>
  <si>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</si>
  <si>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</si>
  <si>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</si>
  <si>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</si>
  <si>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</si>
  <si>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</si>
  <si>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</si>
  <si>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</si>
  <si>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</si>
  <si>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</si>
  <si>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</si>
  <si>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</si>
  <si>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</si>
  <si>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</si>
  <si>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</si>
  <si>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</si>
  <si>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</si>
  <si>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</si>
  <si>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</si>
  <si>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</si>
  <si>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</si>
  <si>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</si>
  <si>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</si>
  <si>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</si>
  <si>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</si>
  <si>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</si>
  <si>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</si>
  <si>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</si>
  <si>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</si>
  <si>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</si>
  <si>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</si>
  <si>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</si>
  <si>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</si>
  <si>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</si>
  <si>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</si>
  <si>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</si>
  <si>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</si>
  <si>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</si>
  <si>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</si>
  <si>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</si>
  <si>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</si>
  <si>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</si>
  <si>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</si>
  <si>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</si>
  <si>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</si>
  <si>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</si>
  <si>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</si>
  <si>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</si>
  <si>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</si>
  <si>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</si>
  <si>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</si>
  <si>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</si>
  <si>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</si>
  <si>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</si>
  <si>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</si>
  <si>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</si>
  <si>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</si>
  <si>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</si>
  <si>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</si>
  <si>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</si>
  <si>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</si>
  <si>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</si>
  <si>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</si>
  <si>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</si>
  <si>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</si>
  <si>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</si>
  <si>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</si>
  <si>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</si>
  <si>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</si>
  <si>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</si>
  <si>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</si>
  <si>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</si>
  <si>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</si>
  <si>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</si>
  <si>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</si>
  <si>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</si>
  <si>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</si>
  <si>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</si>
  <si>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</si>
  <si>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</si>
  <si>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</si>
  <si>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</si>
  <si>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</si>
  <si>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</si>
  <si>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</si>
  <si>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</si>
  <si>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</si>
  <si>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</si>
  <si>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</si>
  <si>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</si>
  <si>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</si>
  <si>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</si>
  <si>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</si>
  <si>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</si>
  <si>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</si>
  <si>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</si>
  <si>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</si>
  <si>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</si>
  <si>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</si>
  <si>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</si>
  <si>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</si>
  <si>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</si>
  <si>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</si>
  <si>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</si>
  <si>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</si>
  <si>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</si>
  <si>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</si>
  <si>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</si>
  <si>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</si>
  <si>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</si>
  <si>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</si>
  <si>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</si>
  <si>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</si>
  <si>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</si>
  <si>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</si>
  <si>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</si>
  <si>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</si>
  <si>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</si>
  <si>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</si>
  <si>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</si>
  <si>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</si>
  <si>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</si>
  <si>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</si>
  <si>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</si>
  <si>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</si>
  <si>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</si>
  <si>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</si>
  <si>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</si>
  <si>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</si>
  <si>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</si>
  <si>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</si>
  <si>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</si>
  <si>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</si>
  <si>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</si>
  <si>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</si>
  <si>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</si>
  <si>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</si>
  <si>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</si>
  <si>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</si>
  <si>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</si>
  <si>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</si>
  <si>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</si>
  <si>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</si>
  <si>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</si>
  <si>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</si>
  <si>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</si>
  <si>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</si>
  <si>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</si>
  <si>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</si>
  <si>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</si>
  <si>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</si>
  <si>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</si>
  <si>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</si>
  <si>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</si>
  <si>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</si>
  <si>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</si>
  <si>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</si>
  <si>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</si>
  <si>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</si>
  <si>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</si>
  <si>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</si>
  <si>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</si>
  <si>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</si>
  <si>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</si>
  <si>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</si>
  <si>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</si>
  <si>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</si>
  <si>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</si>
  <si>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</si>
  <si>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</si>
  <si>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</si>
  <si>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</si>
  <si>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</si>
  <si>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</si>
  <si>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</si>
  <si>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</si>
  <si>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</si>
  <si>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</si>
  <si>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</si>
  <si>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</si>
  <si>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</si>
  <si>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</si>
  <si>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</si>
  <si>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</si>
  <si>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</si>
  <si>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</si>
  <si>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</si>
  <si>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</si>
  <si>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</si>
  <si>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</si>
  <si>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</si>
  <si>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</si>
  <si>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</si>
  <si>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</si>
  <si>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</si>
  <si>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</si>
  <si>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</si>
  <si>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</si>
  <si>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</si>
  <si>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</si>
  <si>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</si>
  <si>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</si>
  <si>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</si>
  <si>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</si>
  <si>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</si>
  <si>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</si>
  <si>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</si>
  <si>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</si>
  <si>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</si>
  <si>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</si>
  <si>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</si>
  <si>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</si>
  <si>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</si>
  <si>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</si>
  <si>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</si>
  <si>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</si>
  <si>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</si>
  <si>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</si>
  <si>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</si>
  <si>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</si>
  <si>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</si>
  <si>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</si>
  <si>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</si>
  <si>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</si>
  <si>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</si>
  <si>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</si>
  <si>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</si>
  <si>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</si>
  <si>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</si>
  <si>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</si>
  <si>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</si>
  <si>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</si>
  <si>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</si>
  <si>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</si>
  <si>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</si>
  <si>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</si>
  <si>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</si>
  <si>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</si>
  <si>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</si>
  <si>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</si>
  <si>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</si>
  <si>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</si>
  <si>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</si>
  <si>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</si>
  <si>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</si>
  <si>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</si>
  <si>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</si>
  <si>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</si>
  <si>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</si>
  <si>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</si>
  <si>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</si>
  <si>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</si>
  <si>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</si>
  <si>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</si>
  <si>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</si>
  <si>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</si>
  <si>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</si>
  <si>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</si>
  <si>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</si>
  <si>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</si>
  <si>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</si>
  <si>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</si>
  <si>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</si>
  <si>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</si>
  <si>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</si>
  <si>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</si>
  <si>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</si>
  <si>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</si>
  <si>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</si>
  <si>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</si>
  <si>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</si>
  <si>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</si>
  <si>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</si>
  <si>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</si>
  <si>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</si>
  <si>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</si>
  <si>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</si>
  <si>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</si>
  <si>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</si>
  <si>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</si>
  <si>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</si>
  <si>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</si>
  <si>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</si>
  <si>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</si>
  <si>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</si>
  <si>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</si>
  <si>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</si>
  <si>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</si>
  <si>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</si>
  <si>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</si>
  <si>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</si>
  <si>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</si>
  <si>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</si>
  <si>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</si>
  <si>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</si>
  <si>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</si>
  <si>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</si>
  <si>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</si>
  <si>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</si>
  <si>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</si>
  <si>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</si>
  <si>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</si>
  <si>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</si>
  <si>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</si>
  <si>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</si>
  <si>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</si>
  <si>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</si>
  <si>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</si>
  <si>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</si>
  <si>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</si>
  <si>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</si>
  <si>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</si>
  <si>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</si>
  <si>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</si>
  <si>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</si>
  <si>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</si>
  <si>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</si>
  <si>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</si>
  <si>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</si>
  <si>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</si>
  <si>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</si>
  <si>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</si>
  <si>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</si>
  <si>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</si>
  <si>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</si>
  <si>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</si>
  <si>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</si>
  <si>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</si>
  <si>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</si>
  <si>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</si>
  <si>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</si>
  <si>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</si>
  <si>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</si>
  <si>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</si>
  <si>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</si>
  <si>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</si>
  <si>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</si>
  <si>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</si>
  <si>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</si>
  <si>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</si>
  <si>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</si>
  <si>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</si>
  <si>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</si>
  <si>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</si>
  <si>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</si>
  <si>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</si>
  <si>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</si>
  <si>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</si>
  <si>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</si>
  <si>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</si>
  <si>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</si>
  <si>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</si>
  <si>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</si>
  <si>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</si>
  <si>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</si>
  <si>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</si>
  <si>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</si>
  <si>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</si>
  <si>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</si>
  <si>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</si>
  <si>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</si>
  <si>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</si>
  <si>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</si>
  <si>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</si>
  <si>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</si>
  <si>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</si>
  <si>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</si>
  <si>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</si>
  <si>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</si>
  <si>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</si>
  <si>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</si>
  <si>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</si>
  <si>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</si>
  <si>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</si>
  <si>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</si>
  <si>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</si>
  <si>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</si>
  <si>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</si>
  <si>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</si>
  <si>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</si>
  <si>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</si>
  <si>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</si>
  <si>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</si>
  <si>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</si>
  <si>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</si>
  <si>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</si>
  <si>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</si>
  <si>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</si>
  <si>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</si>
  <si>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</si>
  <si>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</si>
  <si>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</si>
  <si>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</si>
  <si>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</si>
  <si>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</si>
  <si>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</si>
  <si>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</si>
  <si>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</si>
  <si>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</si>
  <si>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</si>
  <si>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</si>
  <si>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</si>
  <si>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</si>
  <si>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</si>
  <si>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</si>
  <si>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</si>
  <si>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</si>
  <si>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</si>
  <si>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</si>
  <si>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</si>
  <si>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</si>
  <si>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</si>
  <si>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</si>
  <si>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</si>
  <si>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</si>
  <si>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</si>
  <si>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</si>
  <si>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</si>
  <si>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</si>
  <si>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</si>
  <si>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</si>
  <si>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</si>
  <si>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</si>
  <si>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</si>
  <si>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</si>
  <si>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</si>
  <si>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</si>
  <si>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</si>
  <si>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</si>
  <si>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</si>
  <si>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</si>
  <si>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</si>
  <si>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</si>
  <si>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</si>
  <si>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</si>
  <si>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</si>
  <si>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</si>
  <si>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</si>
  <si>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</si>
  <si>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</si>
  <si>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</si>
  <si>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</si>
  <si>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</si>
  <si>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</si>
  <si>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</si>
  <si>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</si>
  <si>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</si>
  <si>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</si>
  <si>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</si>
  <si>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</si>
  <si>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</si>
  <si>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</si>
  <si>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</si>
  <si>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</si>
  <si>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</si>
  <si>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</si>
  <si>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</si>
  <si>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</si>
  <si>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</si>
  <si>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</si>
  <si>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</si>
  <si>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</si>
  <si>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</si>
  <si>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</si>
  <si>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</si>
  <si>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</si>
  <si>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</si>
  <si>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</si>
  <si>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</si>
  <si>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</si>
  <si>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</si>
  <si>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</si>
  <si>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</si>
  <si>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</si>
  <si>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</si>
  <si>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</si>
  <si>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</si>
  <si>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</si>
  <si>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</si>
  <si>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</si>
  <si>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</si>
  <si>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</si>
  <si>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</si>
  <si>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</si>
  <si>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</si>
  <si>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</si>
  <si>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</si>
  <si>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</si>
  <si>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</si>
  <si>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</si>
  <si>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</si>
  <si>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</si>
  <si>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</si>
  <si>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</si>
  <si>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</si>
  <si>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</si>
  <si>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</si>
  <si>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</si>
  <si>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</si>
  <si>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</si>
  <si>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</si>
  <si>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</si>
  <si>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</si>
  <si>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</si>
  <si>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</si>
  <si>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</si>
  <si>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</si>
  <si>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</si>
  <si>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</si>
  <si>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</si>
  <si>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</si>
  <si>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</si>
  <si>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</si>
  <si>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</si>
  <si>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</si>
  <si>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</si>
  <si>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</si>
  <si>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</si>
  <si>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</si>
  <si>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</si>
  <si>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</si>
  <si>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</si>
  <si>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</si>
  <si>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</si>
  <si>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</si>
  <si>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</si>
  <si>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</si>
  <si>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</si>
  <si>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</si>
  <si>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</si>
  <si>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</si>
  <si>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</si>
  <si>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</si>
  <si>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</si>
  <si>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</si>
  <si>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</si>
  <si>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</si>
  <si>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</si>
  <si>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</si>
  <si>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</si>
  <si>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</si>
  <si>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</si>
  <si>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</si>
  <si>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</si>
  <si>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</si>
  <si>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</si>
  <si>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</si>
  <si>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</si>
  <si>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</si>
  <si>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</si>
  <si>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</si>
  <si>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</si>
  <si>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</si>
  <si>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</si>
  <si>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</si>
  <si>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</si>
  <si>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</si>
  <si>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</si>
  <si>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</si>
  <si>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</si>
  <si>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</si>
  <si>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</si>
  <si>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</si>
  <si>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</si>
  <si>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</si>
  <si>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</si>
  <si>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</si>
  <si>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</si>
  <si>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</si>
  <si>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</si>
  <si>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</si>
  <si>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</si>
  <si>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</si>
  <si>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</si>
  <si>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</si>
  <si>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</si>
  <si>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</si>
  <si>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</si>
  <si>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</si>
  <si>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</si>
  <si>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</si>
  <si>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</si>
  <si>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</si>
  <si>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</si>
  <si>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</si>
  <si>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</si>
  <si>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</si>
  <si>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</si>
  <si>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</si>
  <si>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</si>
  <si>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</si>
  <si>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</si>
  <si>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</si>
  <si>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</si>
  <si>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</si>
  <si>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</si>
  <si>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</si>
  <si>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</si>
  <si>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</si>
  <si>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</si>
  <si>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</si>
  <si>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</si>
  <si>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</si>
  <si>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</si>
  <si>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</si>
  <si>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</si>
  <si>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</si>
  <si>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</si>
  <si>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</si>
  <si>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</si>
  <si>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</si>
  <si>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</si>
  <si>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</si>
  <si>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</si>
  <si>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</si>
  <si>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</si>
  <si>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</si>
  <si>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</si>
  <si>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</si>
  <si>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</si>
  <si>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</si>
  <si>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</si>
  <si>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</si>
  <si>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</si>
  <si>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Codificación Mod-Usuario_RF (PE_POO)</t>
  </si>
  <si>
    <t>Alcance en Tecnologías: Arquitectura, patrón de diseño, lenguajes, frameworks y librerías</t>
  </si>
  <si>
    <t>Base de datos SQL o NoSQL, consultas y automatizacion</t>
  </si>
  <si>
    <t>Servidor de Aplicaciones Web
Desarrollar Software: Web y Móvil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</si>
</sst>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7.25" thickBot="1">
      <c r="B5" s="213"/>
      <c r="C5" s="213"/>
      <c r="D5" s="213"/>
      <c r="E5" s="213"/>
      <c r="F5" s="213"/>
    </row>
    <row r="6" spans="2:6" ht="17.25" thickTop="1">
      <c r="F6" s="3"/>
    </row>
    <row r="8" spans="2:6" ht="30">
      <c r="B8" s="200" t="s">
        <v>1</v>
      </c>
      <c r="C8" s="200"/>
      <c r="D8" s="200"/>
      <c r="E8" s="200"/>
      <c r="F8" s="200"/>
    </row>
    <row r="10" spans="2:6" ht="17.25" thickBot="1"/>
    <row r="11" spans="2:6" ht="18.75" thickTop="1">
      <c r="B11" s="12" t="s">
        <v>2</v>
      </c>
      <c r="C11" s="221" t="s">
        <v>1128</v>
      </c>
      <c r="D11" s="222"/>
      <c r="E11" s="222"/>
      <c r="F11" s="223"/>
    </row>
    <row r="12" spans="2:6" ht="18">
      <c r="B12" s="13" t="s">
        <v>3</v>
      </c>
      <c r="C12" s="198" t="s">
        <v>1132</v>
      </c>
      <c r="D12" s="224"/>
      <c r="E12" s="224"/>
      <c r="F12" s="225"/>
    </row>
    <row r="13" spans="2:6" ht="18.75" thickBot="1">
      <c r="B13" s="13" t="s">
        <v>4</v>
      </c>
      <c r="C13" s="198" t="s">
        <v>0</v>
      </c>
      <c r="D13" s="224"/>
      <c r="E13" s="226"/>
      <c r="F13" s="225"/>
    </row>
    <row r="14" spans="2:6" ht="19.899999999999999" customHeight="1" thickTop="1">
      <c r="B14" s="13" t="s">
        <v>5</v>
      </c>
      <c r="C14" s="198" t="s">
        <v>1133</v>
      </c>
      <c r="D14" s="199"/>
      <c r="E14" s="28" t="s">
        <v>7</v>
      </c>
      <c r="F14" s="27" t="s">
        <v>1130</v>
      </c>
    </row>
    <row r="15" spans="2:6" ht="19.899999999999999" customHeight="1">
      <c r="B15" s="13" t="s">
        <v>6</v>
      </c>
      <c r="C15" s="227" t="s">
        <v>1129</v>
      </c>
      <c r="D15" s="228"/>
      <c r="E15" s="29" t="s">
        <v>9</v>
      </c>
      <c r="F15" s="27" t="s">
        <v>1130</v>
      </c>
    </row>
    <row r="16" spans="2:6" ht="19.899999999999999" customHeight="1" thickBot="1">
      <c r="B16" s="14" t="s">
        <v>8</v>
      </c>
      <c r="C16" s="229" t="s">
        <v>1133</v>
      </c>
      <c r="D16" s="230"/>
      <c r="E16" s="30" t="s">
        <v>10</v>
      </c>
      <c r="F16" s="197">
        <v>6</v>
      </c>
    </row>
    <row r="17" spans="2:16" ht="17.25" thickTop="1">
      <c r="B17" s="4"/>
      <c r="C17" s="218"/>
      <c r="D17" s="218"/>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9" t="s">
        <v>15</v>
      </c>
      <c r="E21" s="219"/>
      <c r="F21" s="17" t="s">
        <v>16</v>
      </c>
    </row>
    <row r="22" spans="2:16" ht="19.899999999999999" customHeight="1" thickTop="1">
      <c r="B22" s="18" t="s">
        <v>1129</v>
      </c>
      <c r="C22" s="19" t="s">
        <v>17</v>
      </c>
      <c r="D22" s="220" t="s">
        <v>1133</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899999999999999" customHeight="1" thickTop="1"/>
    <row r="32" spans="2:16" ht="19.899999999999999" customHeight="1">
      <c r="B32" s="5" t="s">
        <v>18</v>
      </c>
    </row>
    <row r="33" spans="1:13" ht="30" customHeight="1" thickBot="1"/>
    <row r="34" spans="1:13" ht="19.899999999999999" customHeight="1" thickTop="1" thickBot="1">
      <c r="B34" s="209" t="s">
        <v>19</v>
      </c>
      <c r="C34" s="210"/>
      <c r="D34" s="210"/>
      <c r="E34" s="210"/>
      <c r="F34" s="211"/>
    </row>
    <row r="35" spans="1:13" s="7" customFormat="1" ht="25.5" customHeight="1" thickTop="1">
      <c r="B35" s="215" t="s">
        <v>1133</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51">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59"/>
  <sheetViews>
    <sheetView showGridLines="0" tabSelected="1" zoomScale="90" zoomScaleNormal="90" workbookViewId="0">
      <pane ySplit="11" topLeftCell="A32" activePane="bottomLeft" state="frozen"/>
      <selection pane="bottomLeft" activeCell="F36" sqref="F36"/>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25">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1"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30" customHeight="1">
      <c r="A13" s="146" t="str">
        <f t="shared" ref="A13:A44"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1136</v>
      </c>
      <c r="C13" s="142" t="s">
        <v>1117</v>
      </c>
      <c r="D13" s="58">
        <v>220501046</v>
      </c>
      <c r="E13" s="142">
        <v>1</v>
      </c>
      <c r="F13" s="59" t="s">
        <v>1137</v>
      </c>
      <c r="G13" s="142" t="s">
        <v>35</v>
      </c>
      <c r="H13" s="60"/>
      <c r="I13" s="62"/>
      <c r="J13" s="61" t="str">
        <f t="shared" ref="J13:J16" si="46">IF(ISBLANK(I13)," - ",IF(K13=0,I13,I13+K13-1))</f>
        <v xml:space="preserve"> - </v>
      </c>
      <c r="K13" s="64">
        <v>0</v>
      </c>
      <c r="L13" s="63">
        <v>0</v>
      </c>
      <c r="M13" s="65" t="str">
        <f t="shared" ref="M13:M16"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619</v>
      </c>
      <c r="C14" s="142" t="s">
        <v>1117</v>
      </c>
      <c r="D14" s="58">
        <v>220501046</v>
      </c>
      <c r="E14" s="142">
        <v>2</v>
      </c>
      <c r="F14" s="59" t="s">
        <v>1138</v>
      </c>
      <c r="G14" s="142" t="s">
        <v>35</v>
      </c>
      <c r="H14" s="60"/>
      <c r="I14" s="62"/>
      <c r="J14" s="61" t="str">
        <f t="shared" si="46"/>
        <v xml:space="preserve"> - </v>
      </c>
      <c r="K14" s="64">
        <v>0</v>
      </c>
      <c r="L14" s="63">
        <v>0</v>
      </c>
      <c r="M14" s="65" t="str">
        <f t="shared" si="47"/>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620</v>
      </c>
      <c r="C15" s="142" t="s">
        <v>1117</v>
      </c>
      <c r="D15" s="58">
        <v>220501046</v>
      </c>
      <c r="E15" s="142">
        <v>3</v>
      </c>
      <c r="F15" s="59" t="s">
        <v>1134</v>
      </c>
      <c r="G15" s="142" t="s">
        <v>35</v>
      </c>
      <c r="H15" s="60"/>
      <c r="I15" s="62"/>
      <c r="J15" s="61" t="str">
        <f t="shared" si="46"/>
        <v xml:space="preserve"> - </v>
      </c>
      <c r="K15" s="64">
        <v>0</v>
      </c>
      <c r="L15" s="63">
        <v>0</v>
      </c>
      <c r="M15" s="65" t="str">
        <f t="shared" si="47"/>
        <v xml:space="preserve"> - </v>
      </c>
      <c r="N15" s="193"/>
      <c r="O15" s="55"/>
      <c r="P15" s="47"/>
      <c r="Q15" s="48"/>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186"/>
    </row>
    <row r="16" spans="1:70" s="87" customFormat="1" ht="30" customHeight="1">
      <c r="A16" s="146" t="str">
        <f t="shared" si="45"/>
        <v>1.4</v>
      </c>
      <c r="B16" s="131" t="s">
        <v>621</v>
      </c>
      <c r="C16" s="142" t="s">
        <v>1117</v>
      </c>
      <c r="D16" s="58">
        <v>220501046</v>
      </c>
      <c r="E16" s="142">
        <v>4</v>
      </c>
      <c r="F16" s="59" t="s">
        <v>1135</v>
      </c>
      <c r="G16" s="143" t="s">
        <v>35</v>
      </c>
      <c r="H16" s="132"/>
      <c r="I16" s="141"/>
      <c r="J16" s="61" t="str">
        <f t="shared" si="46"/>
        <v xml:space="preserve"> - </v>
      </c>
      <c r="K16" s="64">
        <v>0</v>
      </c>
      <c r="L16" s="134">
        <v>0</v>
      </c>
      <c r="M16" s="65" t="str">
        <f t="shared" si="47"/>
        <v xml:space="preserve"> - </v>
      </c>
      <c r="N16" s="194"/>
      <c r="O16" s="136"/>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87"/>
    </row>
    <row r="17" spans="1:70" s="87" customFormat="1" ht="30" customHeight="1">
      <c r="A17" s="146" t="str">
        <f t="shared" si="45"/>
        <v>1.5</v>
      </c>
      <c r="B17" s="57" t="s">
        <v>49</v>
      </c>
      <c r="C17" s="142" t="s">
        <v>1117</v>
      </c>
      <c r="D17" s="58">
        <v>220501092</v>
      </c>
      <c r="E17" s="142">
        <v>1</v>
      </c>
      <c r="F17" s="59" t="s">
        <v>1139</v>
      </c>
      <c r="G17" s="142" t="s">
        <v>35</v>
      </c>
      <c r="H17" s="60"/>
      <c r="I17" s="62"/>
      <c r="J17" s="61" t="str">
        <f t="shared" ref="J17:J22" si="48">IF(ISBLANK(I17)," - ",IF(K17=0,I17,I17+K17-1))</f>
        <v xml:space="preserve"> - </v>
      </c>
      <c r="K17" s="64">
        <v>0</v>
      </c>
      <c r="L17" s="63">
        <v>0</v>
      </c>
      <c r="M17" s="65" t="str">
        <f t="shared" ref="M17:M22" si="49">IF(OR(J17=0,I17=0)," - ",NETWORKDAYS(I17,J17))</f>
        <v xml:space="preserve"> - </v>
      </c>
      <c r="N17" s="195"/>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188"/>
    </row>
    <row r="18" spans="1:70" s="87" customFormat="1" ht="30" customHeight="1">
      <c r="A18" s="146" t="str">
        <f t="shared" si="45"/>
        <v>1.6</v>
      </c>
      <c r="B18" s="57" t="s">
        <v>50</v>
      </c>
      <c r="C18" s="142" t="s">
        <v>1117</v>
      </c>
      <c r="D18" s="58">
        <v>220501092</v>
      </c>
      <c r="E18" s="142">
        <v>2</v>
      </c>
      <c r="F18" s="59" t="s">
        <v>1145</v>
      </c>
      <c r="G18" s="142" t="s">
        <v>35</v>
      </c>
      <c r="H18" s="60"/>
      <c r="I18" s="62"/>
      <c r="J18" s="61" t="str">
        <f t="shared" si="48"/>
        <v xml:space="preserve"> - </v>
      </c>
      <c r="K18" s="64">
        <v>0</v>
      </c>
      <c r="L18" s="63">
        <v>0</v>
      </c>
      <c r="M18" s="65" t="str">
        <f t="shared" si="49"/>
        <v xml:space="preserve"> - </v>
      </c>
      <c r="N18" s="193"/>
      <c r="O18" s="55"/>
      <c r="P18" s="47"/>
      <c r="Q18" s="48"/>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186"/>
    </row>
    <row r="19" spans="1:70" s="87" customFormat="1" ht="30" customHeight="1">
      <c r="A19" s="146" t="str">
        <f t="shared" si="45"/>
        <v>1.7</v>
      </c>
      <c r="B19" s="131" t="s">
        <v>51</v>
      </c>
      <c r="C19" s="142" t="s">
        <v>1117</v>
      </c>
      <c r="D19" s="58">
        <v>220501092</v>
      </c>
      <c r="E19" s="142">
        <v>3</v>
      </c>
      <c r="F19" s="59" t="s">
        <v>1146</v>
      </c>
      <c r="G19" s="143" t="s">
        <v>35</v>
      </c>
      <c r="H19" s="132"/>
      <c r="I19" s="141"/>
      <c r="J19" s="61" t="str">
        <f t="shared" si="48"/>
        <v xml:space="preserve"> - </v>
      </c>
      <c r="K19" s="64">
        <v>0</v>
      </c>
      <c r="L19" s="134">
        <v>0</v>
      </c>
      <c r="M19" s="65" t="str">
        <f t="shared" si="49"/>
        <v xml:space="preserve"> - </v>
      </c>
      <c r="N19" s="194"/>
      <c r="O19" s="136"/>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87"/>
    </row>
    <row r="20" spans="1:70" s="87" customFormat="1" ht="30" customHeight="1">
      <c r="A20" s="146" t="str">
        <f t="shared" si="45"/>
        <v>1.8</v>
      </c>
      <c r="B20" s="57" t="s">
        <v>52</v>
      </c>
      <c r="C20" s="142" t="s">
        <v>1117</v>
      </c>
      <c r="D20" s="58">
        <v>220501092</v>
      </c>
      <c r="E20" s="142">
        <v>4</v>
      </c>
      <c r="F20" s="59" t="s">
        <v>1147</v>
      </c>
      <c r="G20" s="142" t="s">
        <v>35</v>
      </c>
      <c r="H20" s="60"/>
      <c r="I20" s="62"/>
      <c r="J20" s="61" t="str">
        <f t="shared" si="48"/>
        <v xml:space="preserve"> - </v>
      </c>
      <c r="K20" s="64">
        <v>0</v>
      </c>
      <c r="L20" s="63">
        <v>0</v>
      </c>
      <c r="M20" s="65" t="str">
        <f t="shared" si="49"/>
        <v xml:space="preserve"> - </v>
      </c>
      <c r="N20" s="193"/>
      <c r="O20" s="55"/>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186"/>
    </row>
    <row r="21" spans="1:70" s="87" customFormat="1" ht="30" customHeight="1">
      <c r="A21" s="146" t="str">
        <f t="shared" si="45"/>
        <v>1.9</v>
      </c>
      <c r="B21" s="57" t="s">
        <v>54</v>
      </c>
      <c r="C21" s="142" t="s">
        <v>1117</v>
      </c>
      <c r="D21" s="58">
        <v>220501093</v>
      </c>
      <c r="E21" s="142">
        <v>1</v>
      </c>
      <c r="F21" s="59" t="s">
        <v>1122</v>
      </c>
      <c r="G21" s="142" t="s">
        <v>35</v>
      </c>
      <c r="H21" s="60"/>
      <c r="I21" s="62"/>
      <c r="J21" s="61" t="str">
        <f t="shared" si="48"/>
        <v xml:space="preserve"> - </v>
      </c>
      <c r="K21" s="64">
        <v>0</v>
      </c>
      <c r="L21" s="63">
        <v>0</v>
      </c>
      <c r="M21" s="65" t="str">
        <f t="shared" si="49"/>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63.75">
      <c r="A22" s="146" t="str">
        <f t="shared" si="45"/>
        <v>1.10</v>
      </c>
      <c r="B22" s="57" t="s">
        <v>55</v>
      </c>
      <c r="C22" s="142" t="s">
        <v>1117</v>
      </c>
      <c r="D22" s="58">
        <v>220501093</v>
      </c>
      <c r="E22" s="142">
        <v>2</v>
      </c>
      <c r="F22" s="59" t="s">
        <v>1148</v>
      </c>
      <c r="G22" s="142" t="s">
        <v>35</v>
      </c>
      <c r="H22" s="60"/>
      <c r="I22" s="62"/>
      <c r="J22" s="61" t="str">
        <f t="shared" si="48"/>
        <v xml:space="preserve"> - </v>
      </c>
      <c r="K22" s="64">
        <v>0</v>
      </c>
      <c r="L22" s="63">
        <v>0</v>
      </c>
      <c r="M22" s="65" t="str">
        <f t="shared" si="49"/>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30" customHeight="1">
      <c r="A23" s="146" t="str">
        <f t="shared" si="45"/>
        <v>1.11</v>
      </c>
      <c r="B23" s="131" t="s">
        <v>56</v>
      </c>
      <c r="C23" s="142" t="s">
        <v>1117</v>
      </c>
      <c r="D23" s="58">
        <v>220501093</v>
      </c>
      <c r="E23" s="142">
        <v>3</v>
      </c>
      <c r="F23" s="59" t="s">
        <v>1166</v>
      </c>
      <c r="G23" s="143" t="s">
        <v>35</v>
      </c>
      <c r="H23" s="132"/>
      <c r="I23" s="141"/>
      <c r="J23" s="133" t="str">
        <f t="shared" ref="J23:J26" si="50">IF(ISBLANK(I23)," - ",IF(K23=0,I23,I23+K23-1))</f>
        <v xml:space="preserve"> - </v>
      </c>
      <c r="K23" s="64">
        <v>0</v>
      </c>
      <c r="L23" s="134">
        <v>0</v>
      </c>
      <c r="M23" s="135" t="str">
        <f t="shared" ref="M23:M27" si="51">IF(OR(J23=0,I23=0)," - ",NETWORKDAYS(I23,J23))</f>
        <v xml:space="preserve"> - </v>
      </c>
      <c r="N23" s="195"/>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188"/>
    </row>
    <row r="24" spans="1:70" s="87" customFormat="1" ht="30" customHeight="1">
      <c r="A24" s="146" t="str">
        <f t="shared" si="45"/>
        <v>1.12</v>
      </c>
      <c r="B24" s="57" t="s">
        <v>57</v>
      </c>
      <c r="C24" s="142" t="s">
        <v>1117</v>
      </c>
      <c r="D24" s="58">
        <v>220501093</v>
      </c>
      <c r="E24" s="142">
        <v>4</v>
      </c>
      <c r="F24" s="59" t="s">
        <v>1151</v>
      </c>
      <c r="G24" s="142" t="s">
        <v>35</v>
      </c>
      <c r="H24" s="60"/>
      <c r="I24" s="62"/>
      <c r="J24" s="61" t="str">
        <f t="shared" si="50"/>
        <v xml:space="preserve"> - </v>
      </c>
      <c r="K24" s="64">
        <v>0</v>
      </c>
      <c r="L24" s="63">
        <v>0</v>
      </c>
      <c r="M24" s="65" t="str">
        <f t="shared" si="51"/>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59</v>
      </c>
      <c r="C25" s="142" t="s">
        <v>1117</v>
      </c>
      <c r="D25" s="58">
        <v>220501094</v>
      </c>
      <c r="E25" s="142">
        <v>1</v>
      </c>
      <c r="F25" s="59" t="s">
        <v>1149</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60</v>
      </c>
      <c r="C26" s="142" t="s">
        <v>1117</v>
      </c>
      <c r="D26" s="58">
        <v>220501094</v>
      </c>
      <c r="E26" s="142">
        <v>2</v>
      </c>
      <c r="F26" s="59" t="s">
        <v>1150</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thickBot="1">
      <c r="A27" s="146" t="str">
        <f t="shared" si="45"/>
        <v>1.15</v>
      </c>
      <c r="B27" s="57" t="s">
        <v>61</v>
      </c>
      <c r="C27" s="142" t="s">
        <v>1117</v>
      </c>
      <c r="D27" s="58">
        <v>220501094</v>
      </c>
      <c r="E27" s="142">
        <v>3</v>
      </c>
      <c r="F27" s="59" t="s">
        <v>1123</v>
      </c>
      <c r="G27" s="142" t="s">
        <v>35</v>
      </c>
      <c r="H27" s="60"/>
      <c r="I27" s="62"/>
      <c r="J27" s="61" t="str">
        <f>IF(ISBLANK(I27)," - ",IF(K27=0,I27,I27+K27-1))</f>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166" customFormat="1" ht="30" customHeight="1" thickBot="1">
      <c r="A28" s="76" t="str">
        <f>IF(ISERROR(VALUE(SUBSTITUTE(prevWBS,".",""))),"1",IF(ISERROR(FIND("`",SUBSTITUTE(prevWBS,".","`",1))),TEXT(VALUE(prevWBS)+1,"#"),TEXT(VALUE(LEFT(prevWBS,FIND("`",SUBSTITUTE(prevWBS,".","`",1))-1))+1,"#")))</f>
        <v>2</v>
      </c>
      <c r="B28" s="77" t="s">
        <v>31</v>
      </c>
      <c r="C28" s="78" t="s">
        <v>31</v>
      </c>
      <c r="D28" s="78" t="s">
        <v>31</v>
      </c>
      <c r="E28" s="78" t="s">
        <v>31</v>
      </c>
      <c r="F28" s="79"/>
      <c r="G28" s="80"/>
      <c r="H28" s="80"/>
      <c r="I28" s="81"/>
      <c r="J28" s="81" t="str">
        <f t="shared" ref="J28:J51" si="52">IF(ISBLANK(I28)," - ",IF(K28=0,I28,I28+K28-1))</f>
        <v xml:space="preserve"> - </v>
      </c>
      <c r="K28" s="82"/>
      <c r="L28" s="83"/>
      <c r="M28" s="84" t="str">
        <f t="shared" si="44"/>
        <v xml:space="preserve"> - </v>
      </c>
      <c r="N28" s="84"/>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190"/>
    </row>
    <row r="29" spans="1:70" s="87" customFormat="1" ht="30" customHeight="1">
      <c r="A29" s="146" t="str">
        <f t="shared" si="45"/>
        <v>2.1</v>
      </c>
      <c r="B29" s="59" t="s">
        <v>846</v>
      </c>
      <c r="C29" s="142" t="s">
        <v>1117</v>
      </c>
      <c r="D29" s="58">
        <v>240201517</v>
      </c>
      <c r="E29" s="142">
        <v>1</v>
      </c>
      <c r="F29" s="59" t="s">
        <v>1143</v>
      </c>
      <c r="G29" s="142" t="s">
        <v>35</v>
      </c>
      <c r="H29" s="60"/>
      <c r="I29" s="62"/>
      <c r="J29" s="61" t="str">
        <f t="shared" ref="J29:J32" si="53">IF(ISBLANK(I29)," - ",IF(K29=0,I29,I29+K29-1))</f>
        <v xml:space="preserve"> - </v>
      </c>
      <c r="K29" s="64">
        <v>0</v>
      </c>
      <c r="L29" s="63">
        <v>0</v>
      </c>
      <c r="M29" s="65" t="str">
        <f t="shared" si="44"/>
        <v xml:space="preserve"> - </v>
      </c>
      <c r="N29" s="193"/>
      <c r="O29" s="55"/>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186"/>
    </row>
    <row r="30" spans="1:70" s="87" customFormat="1" ht="30" customHeight="1">
      <c r="A30" s="146" t="str">
        <f t="shared" si="45"/>
        <v>2.2</v>
      </c>
      <c r="B30" s="57" t="s">
        <v>847</v>
      </c>
      <c r="C30" s="142" t="s">
        <v>1117</v>
      </c>
      <c r="D30" s="58">
        <v>240201517</v>
      </c>
      <c r="E30" s="142">
        <v>2</v>
      </c>
      <c r="F30" s="59" t="s">
        <v>1143</v>
      </c>
      <c r="G30" s="142" t="s">
        <v>35</v>
      </c>
      <c r="H30" s="60"/>
      <c r="I30" s="62"/>
      <c r="J30" s="61" t="str">
        <f t="shared" si="53"/>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2.3</v>
      </c>
      <c r="B31" s="57" t="s">
        <v>848</v>
      </c>
      <c r="C31" s="142" t="s">
        <v>1117</v>
      </c>
      <c r="D31" s="58">
        <v>240201517</v>
      </c>
      <c r="E31" s="142">
        <v>3</v>
      </c>
      <c r="F31" s="59" t="s">
        <v>1143</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2.4</v>
      </c>
      <c r="B32" s="57" t="s">
        <v>849</v>
      </c>
      <c r="C32" s="142" t="s">
        <v>1117</v>
      </c>
      <c r="D32" s="58">
        <v>240201517</v>
      </c>
      <c r="E32" s="142">
        <v>4</v>
      </c>
      <c r="F32" s="59" t="s">
        <v>1143</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2.5</v>
      </c>
      <c r="B33" s="59" t="s">
        <v>1083</v>
      </c>
      <c r="C33" s="142" t="s">
        <v>1117</v>
      </c>
      <c r="D33" s="58">
        <v>240201064</v>
      </c>
      <c r="E33" s="142">
        <v>1</v>
      </c>
      <c r="F33" s="59" t="s">
        <v>1142</v>
      </c>
      <c r="G33" s="142" t="s">
        <v>35</v>
      </c>
      <c r="H33" s="60"/>
      <c r="I33" s="62"/>
      <c r="J33" s="61" t="str">
        <f t="shared" ref="J33:J36" si="54">IF(ISBLANK(I33)," - ",IF(K33=0,I33,I33+K33-1))</f>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2.6</v>
      </c>
      <c r="B34" s="57" t="s">
        <v>1084</v>
      </c>
      <c r="C34" s="142" t="s">
        <v>1117</v>
      </c>
      <c r="D34" s="58">
        <v>240201064</v>
      </c>
      <c r="E34" s="142">
        <v>2</v>
      </c>
      <c r="F34" s="59" t="s">
        <v>1140</v>
      </c>
      <c r="G34" s="142" t="s">
        <v>35</v>
      </c>
      <c r="H34" s="60"/>
      <c r="I34" s="62"/>
      <c r="J34" s="61" t="str">
        <f t="shared" si="54"/>
        <v xml:space="preserve"> - </v>
      </c>
      <c r="K34" s="64">
        <v>0</v>
      </c>
      <c r="L34" s="63">
        <v>0</v>
      </c>
      <c r="M34" s="65" t="str">
        <f t="shared" si="44"/>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2.7</v>
      </c>
      <c r="B35" s="57" t="s">
        <v>1115</v>
      </c>
      <c r="C35" s="142" t="s">
        <v>1117</v>
      </c>
      <c r="D35" s="58">
        <v>240201064</v>
      </c>
      <c r="E35" s="142">
        <v>3</v>
      </c>
      <c r="F35" s="59" t="s">
        <v>1167</v>
      </c>
      <c r="G35" s="142" t="s">
        <v>35</v>
      </c>
      <c r="H35" s="60"/>
      <c r="I35" s="62"/>
      <c r="J35" s="61" t="str">
        <f t="shared" si="54"/>
        <v xml:space="preserve"> - </v>
      </c>
      <c r="K35" s="64">
        <v>0</v>
      </c>
      <c r="L35" s="63">
        <v>0</v>
      </c>
      <c r="M35" s="65" t="str">
        <f t="shared" si="4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2.8</v>
      </c>
      <c r="B36" s="59" t="s">
        <v>1116</v>
      </c>
      <c r="C36" s="142" t="s">
        <v>1117</v>
      </c>
      <c r="D36" s="58">
        <v>240201064</v>
      </c>
      <c r="E36" s="142">
        <v>4</v>
      </c>
      <c r="F36" s="59" t="s">
        <v>1141</v>
      </c>
      <c r="G36" s="142" t="s">
        <v>35</v>
      </c>
      <c r="H36" s="60"/>
      <c r="I36" s="62"/>
      <c r="J36" s="61" t="str">
        <f t="shared" si="54"/>
        <v xml:space="preserve"> - </v>
      </c>
      <c r="K36" s="64">
        <v>0</v>
      </c>
      <c r="L36" s="63">
        <v>0</v>
      </c>
      <c r="M36" s="65" t="str">
        <f t="shared" si="4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8.25">
      <c r="A37" s="146" t="str">
        <f t="shared" si="45"/>
        <v>2.9</v>
      </c>
      <c r="B37" s="59" t="s">
        <v>63</v>
      </c>
      <c r="C37" s="142" t="s">
        <v>1117</v>
      </c>
      <c r="D37" s="58">
        <v>220501095</v>
      </c>
      <c r="E37" s="142">
        <v>1</v>
      </c>
      <c r="F37" s="59" t="s">
        <v>1152</v>
      </c>
      <c r="G37" s="142" t="s">
        <v>35</v>
      </c>
      <c r="H37" s="60"/>
      <c r="I37" s="62"/>
      <c r="J37" s="61" t="str">
        <f t="shared" ref="J37:J40" si="55">IF(ISBLANK(I37)," - ",IF(K37=0,I37,I37+K37-1))</f>
        <v xml:space="preserve"> - </v>
      </c>
      <c r="K37" s="64">
        <v>0</v>
      </c>
      <c r="L37" s="63">
        <v>0</v>
      </c>
      <c r="M37" s="65" t="str">
        <f t="shared" ref="M37:M43" si="56">IF(OR(J37=0,I37=0)," - ",NETWORKDAYS(I37,J37))</f>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8.25">
      <c r="A38" s="146" t="str">
        <f t="shared" si="45"/>
        <v>2.10</v>
      </c>
      <c r="B38" s="57" t="s">
        <v>64</v>
      </c>
      <c r="C38" s="142" t="s">
        <v>1117</v>
      </c>
      <c r="D38" s="58">
        <v>220501095</v>
      </c>
      <c r="E38" s="142">
        <v>2</v>
      </c>
      <c r="F38" s="59" t="s">
        <v>1153</v>
      </c>
      <c r="G38" s="142" t="s">
        <v>35</v>
      </c>
      <c r="H38" s="60"/>
      <c r="I38" s="62"/>
      <c r="J38" s="61" t="str">
        <f t="shared" si="55"/>
        <v xml:space="preserve"> - </v>
      </c>
      <c r="K38" s="64">
        <v>0</v>
      </c>
      <c r="L38" s="63">
        <v>0</v>
      </c>
      <c r="M38" s="65" t="str">
        <f t="shared" si="56"/>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8.25">
      <c r="A39" s="146" t="str">
        <f t="shared" si="45"/>
        <v>2.11</v>
      </c>
      <c r="B39" s="57" t="s">
        <v>65</v>
      </c>
      <c r="C39" s="142" t="s">
        <v>1117</v>
      </c>
      <c r="D39" s="58">
        <v>220501095</v>
      </c>
      <c r="E39" s="142">
        <v>3</v>
      </c>
      <c r="F39" s="59" t="s">
        <v>1154</v>
      </c>
      <c r="G39" s="142" t="s">
        <v>35</v>
      </c>
      <c r="H39" s="60"/>
      <c r="I39" s="62"/>
      <c r="J39" s="61" t="str">
        <f t="shared" si="55"/>
        <v xml:space="preserve"> - </v>
      </c>
      <c r="K39" s="64">
        <v>0</v>
      </c>
      <c r="L39" s="63">
        <v>0</v>
      </c>
      <c r="M39" s="65" t="str">
        <f t="shared" si="56"/>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c r="A40" s="146" t="str">
        <f t="shared" si="45"/>
        <v>2.12</v>
      </c>
      <c r="B40" s="57" t="s">
        <v>66</v>
      </c>
      <c r="C40" s="142" t="s">
        <v>1117</v>
      </c>
      <c r="D40" s="58">
        <v>220501095</v>
      </c>
      <c r="E40" s="142">
        <v>4</v>
      </c>
      <c r="F40" s="59" t="s">
        <v>1155</v>
      </c>
      <c r="G40" s="142" t="s">
        <v>35</v>
      </c>
      <c r="H40" s="60"/>
      <c r="I40" s="62"/>
      <c r="J40" s="61" t="str">
        <f t="shared" si="55"/>
        <v xml:space="preserve"> - </v>
      </c>
      <c r="K40" s="64">
        <v>0</v>
      </c>
      <c r="L40" s="63">
        <v>0</v>
      </c>
      <c r="M40" s="65" t="str">
        <f t="shared" si="56"/>
        <v xml:space="preserve"> - </v>
      </c>
      <c r="N40" s="193"/>
      <c r="O40" s="55"/>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186"/>
    </row>
    <row r="41" spans="1:70" s="87" customFormat="1" ht="30" customHeight="1">
      <c r="A41" s="146" t="str">
        <f t="shared" si="45"/>
        <v>2.13</v>
      </c>
      <c r="B41" s="59" t="s">
        <v>83</v>
      </c>
      <c r="C41" s="142" t="s">
        <v>1117</v>
      </c>
      <c r="D41" s="58">
        <v>220201501</v>
      </c>
      <c r="E41" s="142">
        <v>1</v>
      </c>
      <c r="F41" s="59" t="s">
        <v>1144</v>
      </c>
      <c r="G41" s="142" t="s">
        <v>35</v>
      </c>
      <c r="H41" s="60"/>
      <c r="I41" s="62"/>
      <c r="J41" s="61" t="str">
        <f t="shared" si="52"/>
        <v xml:space="preserve"> - </v>
      </c>
      <c r="K41" s="64">
        <v>0</v>
      </c>
      <c r="L41" s="63">
        <v>0</v>
      </c>
      <c r="M41" s="65" t="str">
        <f t="shared" si="56"/>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0" customHeight="1">
      <c r="A42" s="146" t="str">
        <f t="shared" si="45"/>
        <v>2.14</v>
      </c>
      <c r="B42" s="57" t="s">
        <v>84</v>
      </c>
      <c r="C42" s="142" t="s">
        <v>1117</v>
      </c>
      <c r="D42" s="58">
        <v>220201501</v>
      </c>
      <c r="E42" s="142">
        <v>2</v>
      </c>
      <c r="F42" s="59" t="s">
        <v>1144</v>
      </c>
      <c r="G42" s="142" t="s">
        <v>35</v>
      </c>
      <c r="H42" s="60"/>
      <c r="I42" s="62"/>
      <c r="J42" s="61" t="str">
        <f t="shared" si="52"/>
        <v xml:space="preserve"> - </v>
      </c>
      <c r="K42" s="64">
        <v>0</v>
      </c>
      <c r="L42" s="63">
        <v>0</v>
      </c>
      <c r="M42" s="65" t="str">
        <f t="shared" si="56"/>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0" customHeight="1" thickBot="1">
      <c r="A43" s="146" t="str">
        <f t="shared" si="45"/>
        <v>2.15</v>
      </c>
      <c r="B43" s="57" t="s">
        <v>85</v>
      </c>
      <c r="C43" s="142" t="s">
        <v>1117</v>
      </c>
      <c r="D43" s="58">
        <v>220201501</v>
      </c>
      <c r="E43" s="142">
        <v>3</v>
      </c>
      <c r="F43" s="59" t="s">
        <v>1144</v>
      </c>
      <c r="G43" s="142" t="s">
        <v>35</v>
      </c>
      <c r="H43" s="60"/>
      <c r="I43" s="62"/>
      <c r="J43" s="61" t="str">
        <f t="shared" si="52"/>
        <v xml:space="preserve"> - </v>
      </c>
      <c r="K43" s="64">
        <v>0</v>
      </c>
      <c r="L43" s="63">
        <v>0</v>
      </c>
      <c r="M43" s="65" t="str">
        <f t="shared" si="56"/>
        <v xml:space="preserve"> - </v>
      </c>
      <c r="N43" s="193"/>
      <c r="O43" s="66"/>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189"/>
    </row>
    <row r="44" spans="1:70" s="87" customFormat="1" ht="30" customHeight="1" thickBot="1">
      <c r="A44" s="146" t="str">
        <f t="shared" si="45"/>
        <v>2.16</v>
      </c>
      <c r="B44" s="59" t="s">
        <v>86</v>
      </c>
      <c r="C44" s="142" t="s">
        <v>1117</v>
      </c>
      <c r="D44" s="58">
        <v>220201501</v>
      </c>
      <c r="E44" s="142">
        <v>4</v>
      </c>
      <c r="F44" s="59" t="s">
        <v>1144</v>
      </c>
      <c r="G44" s="142" t="s">
        <v>35</v>
      </c>
      <c r="H44" s="60"/>
      <c r="I44" s="62"/>
      <c r="J44" s="61" t="str">
        <f t="shared" ref="J44" si="57">IF(ISBLANK(I44)," - ",IF(K44=0,I44,I44+K44-1))</f>
        <v xml:space="preserve"> - </v>
      </c>
      <c r="K44" s="64">
        <v>0</v>
      </c>
      <c r="L44" s="63">
        <v>0</v>
      </c>
      <c r="M44" s="65" t="str">
        <f t="shared" si="44"/>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167" customFormat="1" ht="30" customHeight="1" thickBot="1">
      <c r="A45" s="68" t="str">
        <f>IF(ISERROR(VALUE(SUBSTITUTE(prevWBS,".",""))),"1",IF(ISERROR(FIND("`",SUBSTITUTE(prevWBS,".","`",1))),TEXT(VALUE(prevWBS)+1,"#"),TEXT(VALUE(LEFT(prevWBS,FIND("`",SUBSTITUTE(prevWBS,".","`",1))-1))+1,"#")))</f>
        <v>3</v>
      </c>
      <c r="B45" s="77" t="s">
        <v>32</v>
      </c>
      <c r="C45" s="69" t="s">
        <v>32</v>
      </c>
      <c r="D45" s="69" t="s">
        <v>32</v>
      </c>
      <c r="E45" s="69" t="s">
        <v>32</v>
      </c>
      <c r="F45" s="75"/>
      <c r="G45" s="70"/>
      <c r="H45" s="70"/>
      <c r="I45" s="71"/>
      <c r="J45" s="71" t="str">
        <f t="shared" si="52"/>
        <v xml:space="preserve"> - </v>
      </c>
      <c r="K45" s="72"/>
      <c r="L45" s="73"/>
      <c r="M45" s="74" t="str">
        <f t="shared" si="44"/>
        <v xml:space="preserve"> - </v>
      </c>
      <c r="N45" s="74"/>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191"/>
    </row>
    <row r="46" spans="1:70" s="87" customFormat="1" ht="25.5">
      <c r="A46" s="146" t="str">
        <f t="shared" ref="A46:A50"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57" t="s">
        <v>68</v>
      </c>
      <c r="C46" s="142" t="s">
        <v>1117</v>
      </c>
      <c r="D46" s="58">
        <v>220501096</v>
      </c>
      <c r="E46" s="142">
        <v>1</v>
      </c>
      <c r="F46" s="59" t="s">
        <v>1156</v>
      </c>
      <c r="G46" s="142" t="s">
        <v>35</v>
      </c>
      <c r="H46" s="60"/>
      <c r="I46" s="62"/>
      <c r="J46" s="61" t="str">
        <f t="shared" ref="J46:J47" si="59">IF(ISBLANK(I46)," - ",IF(K46=0,I46,I46+K46-1))</f>
        <v xml:space="preserve"> - </v>
      </c>
      <c r="K46" s="64">
        <v>0</v>
      </c>
      <c r="L46" s="63">
        <v>0</v>
      </c>
      <c r="M46" s="65" t="str">
        <f t="shared" si="44"/>
        <v xml:space="preserve"> - </v>
      </c>
      <c r="N46" s="193"/>
      <c r="O46" s="55"/>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186"/>
    </row>
    <row r="47" spans="1:70" s="87" customFormat="1" ht="30" customHeight="1">
      <c r="A47" s="146" t="str">
        <f t="shared" si="58"/>
        <v>3.2</v>
      </c>
      <c r="B47" s="57" t="s">
        <v>69</v>
      </c>
      <c r="C47" s="142" t="s">
        <v>1117</v>
      </c>
      <c r="D47" s="58">
        <v>220501096</v>
      </c>
      <c r="E47" s="142">
        <v>2</v>
      </c>
      <c r="F47" s="59" t="s">
        <v>1168</v>
      </c>
      <c r="G47" s="142" t="s">
        <v>35</v>
      </c>
      <c r="H47" s="60"/>
      <c r="I47" s="62"/>
      <c r="J47" s="160" t="str">
        <f t="shared" si="59"/>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8"/>
        <v>3.3</v>
      </c>
      <c r="B48" s="57" t="s">
        <v>70</v>
      </c>
      <c r="C48" s="142" t="s">
        <v>1117</v>
      </c>
      <c r="D48" s="58">
        <v>220501096</v>
      </c>
      <c r="E48" s="142">
        <v>3</v>
      </c>
      <c r="F48" s="59" t="s">
        <v>1157</v>
      </c>
      <c r="G48" s="142" t="s">
        <v>35</v>
      </c>
      <c r="H48" s="60"/>
      <c r="I48" s="62"/>
      <c r="J48" s="160" t="str">
        <f t="shared" ref="J48" si="60">IF(ISBLANK(I48)," - ",IF(K48=0,I48,I48+K48-1))</f>
        <v xml:space="preserve"> - </v>
      </c>
      <c r="K48" s="64">
        <v>0</v>
      </c>
      <c r="L48" s="63">
        <v>0</v>
      </c>
      <c r="M48" s="65" t="str">
        <f t="shared" ref="M48" si="61">IF(OR(J48=0,I48=0)," - ",NETWORKDAYS(I48,J48))</f>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8"/>
        <v>3.4</v>
      </c>
      <c r="B49" s="57" t="s">
        <v>71</v>
      </c>
      <c r="C49" s="142" t="s">
        <v>1117</v>
      </c>
      <c r="D49" s="58">
        <v>220501096</v>
      </c>
      <c r="E49" s="142">
        <v>4</v>
      </c>
      <c r="F49" s="59" t="s">
        <v>1169</v>
      </c>
      <c r="G49" s="142" t="s">
        <v>35</v>
      </c>
      <c r="H49" s="60"/>
      <c r="I49" s="62"/>
      <c r="J49" s="61" t="str">
        <f t="shared" ref="J49:J50" si="62">IF(ISBLANK(I49)," - ",IF(K49=0,I49,I49+K49-1))</f>
        <v xml:space="preserve"> - </v>
      </c>
      <c r="K49" s="64">
        <v>0</v>
      </c>
      <c r="L49" s="63">
        <v>0</v>
      </c>
      <c r="M49" s="65" t="str">
        <f t="shared" ref="M49:M50" si="63">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9" thickBot="1">
      <c r="A50" s="146" t="str">
        <f t="shared" si="58"/>
        <v>3.5</v>
      </c>
      <c r="B50" s="57" t="s">
        <v>72</v>
      </c>
      <c r="C50" s="142" t="s">
        <v>1117</v>
      </c>
      <c r="D50" s="58">
        <v>220501096</v>
      </c>
      <c r="E50" s="142">
        <v>5</v>
      </c>
      <c r="F50" s="59" t="s">
        <v>1161</v>
      </c>
      <c r="G50" s="142" t="s">
        <v>35</v>
      </c>
      <c r="H50" s="60"/>
      <c r="I50" s="62"/>
      <c r="J50" s="160" t="str">
        <f t="shared" si="62"/>
        <v xml:space="preserve"> - </v>
      </c>
      <c r="K50" s="64">
        <v>0</v>
      </c>
      <c r="L50" s="63">
        <v>0</v>
      </c>
      <c r="M50" s="65" t="str">
        <f t="shared" si="63"/>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167" customFormat="1" ht="30" customHeight="1" thickBot="1">
      <c r="A51" s="68" t="str">
        <f>IF(ISERROR(VALUE(SUBSTITUTE(prevWBS,".",""))),"1",IF(ISERROR(FIND("`",SUBSTITUTE(prevWBS,".","`",1))),TEXT(VALUE(prevWBS)+1,"#"),TEXT(VALUE(LEFT(prevWBS,FIND("`",SUBSTITUTE(prevWBS,".","`",1))-1))+1,"#")))</f>
        <v>4</v>
      </c>
      <c r="B51" s="77" t="s">
        <v>33</v>
      </c>
      <c r="C51" s="69" t="s">
        <v>33</v>
      </c>
      <c r="D51" s="69" t="s">
        <v>33</v>
      </c>
      <c r="E51" s="69" t="s">
        <v>33</v>
      </c>
      <c r="F51" s="75"/>
      <c r="G51" s="70"/>
      <c r="H51" s="70"/>
      <c r="I51" s="71"/>
      <c r="J51" s="71" t="str">
        <f t="shared" si="52"/>
        <v xml:space="preserve"> - </v>
      </c>
      <c r="K51" s="72"/>
      <c r="L51" s="73"/>
      <c r="M51" s="74" t="str">
        <f t="shared" si="44"/>
        <v xml:space="preserve"> - </v>
      </c>
      <c r="N51" s="74"/>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191"/>
    </row>
    <row r="52" spans="1:70" s="87" customFormat="1" ht="38.25">
      <c r="A52" s="145" t="str">
        <f t="shared" ref="A52:A58"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2" s="50" t="s">
        <v>74</v>
      </c>
      <c r="C52" s="144" t="s">
        <v>1117</v>
      </c>
      <c r="D52" s="58">
        <v>220501097</v>
      </c>
      <c r="E52" s="144">
        <v>1</v>
      </c>
      <c r="F52" s="51" t="s">
        <v>1158</v>
      </c>
      <c r="G52" s="144" t="s">
        <v>35</v>
      </c>
      <c r="H52" s="52"/>
      <c r="I52" s="158"/>
      <c r="J52" s="159" t="str">
        <f t="shared" ref="J52" si="65">IF(ISBLANK(I52)," - ",IF(K52=0,I52,I52+K52-1))</f>
        <v xml:space="preserve"> - </v>
      </c>
      <c r="K52" s="54">
        <v>0</v>
      </c>
      <c r="L52" s="53">
        <v>0</v>
      </c>
      <c r="M52" s="56" t="str">
        <f t="shared" ref="M52" si="66">IF(OR(J52=0,I52=0)," - ",NETWORKDAYS(I52,J52))</f>
        <v xml:space="preserve"> - </v>
      </c>
      <c r="N52" s="192"/>
      <c r="O52" s="55"/>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186"/>
    </row>
    <row r="53" spans="1:70" s="87" customFormat="1" ht="76.5" customHeight="1">
      <c r="A53" s="146" t="str">
        <f t="shared" si="64"/>
        <v>4.2</v>
      </c>
      <c r="B53" s="57" t="s">
        <v>75</v>
      </c>
      <c r="C53" s="142" t="s">
        <v>1117</v>
      </c>
      <c r="D53" s="58">
        <v>220501097</v>
      </c>
      <c r="E53" s="142">
        <v>2</v>
      </c>
      <c r="F53" s="59" t="s">
        <v>1159</v>
      </c>
      <c r="G53" s="142" t="s">
        <v>35</v>
      </c>
      <c r="H53" s="60"/>
      <c r="I53" s="62"/>
      <c r="J53" s="160" t="str">
        <f t="shared" ref="J53:J55" si="67">IF(ISBLANK(I53)," - ",IF(K53=0,I53,I53+K53-1))</f>
        <v xml:space="preserve"> - </v>
      </c>
      <c r="K53" s="64">
        <v>0</v>
      </c>
      <c r="L53" s="63">
        <v>0</v>
      </c>
      <c r="M53" s="65" t="str">
        <f t="shared" ref="M53:M55" si="68">IF(OR(J53=0,I53=0)," - ",NETWORKDAYS(I53,J53))</f>
        <v xml:space="preserve"> - </v>
      </c>
      <c r="N53" s="193"/>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38.25">
      <c r="A54" s="146" t="str">
        <f t="shared" si="64"/>
        <v>4.3</v>
      </c>
      <c r="B54" s="57" t="s">
        <v>76</v>
      </c>
      <c r="C54" s="142" t="s">
        <v>1117</v>
      </c>
      <c r="D54" s="58">
        <v>220501097</v>
      </c>
      <c r="E54" s="142">
        <v>3</v>
      </c>
      <c r="F54" s="59" t="s">
        <v>1160</v>
      </c>
      <c r="G54" s="142" t="s">
        <v>35</v>
      </c>
      <c r="H54" s="60"/>
      <c r="I54" s="62"/>
      <c r="J54" s="160" t="str">
        <f t="shared" si="67"/>
        <v xml:space="preserve"> - </v>
      </c>
      <c r="K54" s="64">
        <v>0</v>
      </c>
      <c r="L54" s="63">
        <v>0</v>
      </c>
      <c r="M54" s="65" t="str">
        <f t="shared" si="68"/>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4"/>
        <v>4.4</v>
      </c>
      <c r="B55" s="57" t="s">
        <v>77</v>
      </c>
      <c r="C55" s="142" t="s">
        <v>1117</v>
      </c>
      <c r="D55" s="58">
        <v>220501097</v>
      </c>
      <c r="E55" s="142">
        <v>4</v>
      </c>
      <c r="F55" s="59" t="s">
        <v>1162</v>
      </c>
      <c r="G55" s="142" t="s">
        <v>35</v>
      </c>
      <c r="H55" s="60"/>
      <c r="I55" s="62"/>
      <c r="J55" s="160" t="str">
        <f t="shared" si="67"/>
        <v xml:space="preserve"> - </v>
      </c>
      <c r="K55" s="64">
        <v>0</v>
      </c>
      <c r="L55" s="63">
        <v>0</v>
      </c>
      <c r="M55" s="65" t="str">
        <f t="shared" si="68"/>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0" customHeight="1">
      <c r="A56" s="146" t="str">
        <f t="shared" si="64"/>
        <v>4.5</v>
      </c>
      <c r="B56" s="57" t="s">
        <v>79</v>
      </c>
      <c r="C56" s="142" t="s">
        <v>1117</v>
      </c>
      <c r="D56" s="58">
        <v>220501098</v>
      </c>
      <c r="E56" s="142">
        <v>1</v>
      </c>
      <c r="F56" s="59" t="s">
        <v>1164</v>
      </c>
      <c r="G56" s="142" t="s">
        <v>35</v>
      </c>
      <c r="H56" s="60"/>
      <c r="I56" s="62"/>
      <c r="J56" s="160" t="str">
        <f t="shared" ref="J56:J57" si="69">IF(ISBLANK(I56)," - ",IF(K56=0,I56,I56+K56-1))</f>
        <v xml:space="preserve"> - </v>
      </c>
      <c r="K56" s="64">
        <v>0</v>
      </c>
      <c r="L56" s="63">
        <v>0</v>
      </c>
      <c r="M56" s="65" t="str">
        <f t="shared" ref="M56:M57" si="70">IF(OR(J56=0,I56=0)," - ",NETWORKDAYS(I56,J56))</f>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4"/>
        <v>4.6</v>
      </c>
      <c r="B57" s="57" t="s">
        <v>80</v>
      </c>
      <c r="C57" s="142" t="s">
        <v>1117</v>
      </c>
      <c r="D57" s="58">
        <v>220501098</v>
      </c>
      <c r="E57" s="142">
        <v>2</v>
      </c>
      <c r="F57" s="59" t="s">
        <v>1163</v>
      </c>
      <c r="G57" s="142" t="s">
        <v>35</v>
      </c>
      <c r="H57" s="60"/>
      <c r="I57" s="62"/>
      <c r="J57" s="160" t="str">
        <f t="shared" si="69"/>
        <v xml:space="preserve"> - </v>
      </c>
      <c r="K57" s="64">
        <v>0</v>
      </c>
      <c r="L57" s="63">
        <v>0</v>
      </c>
      <c r="M57" s="65" t="str">
        <f t="shared" si="70"/>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thickBot="1">
      <c r="A58" s="146" t="str">
        <f t="shared" si="64"/>
        <v>4.7</v>
      </c>
      <c r="B58" s="57" t="s">
        <v>81</v>
      </c>
      <c r="C58" s="142" t="s">
        <v>1117</v>
      </c>
      <c r="D58" s="58">
        <v>220501098</v>
      </c>
      <c r="E58" s="142">
        <v>3</v>
      </c>
      <c r="F58" s="59" t="s">
        <v>1165</v>
      </c>
      <c r="G58" s="142" t="s">
        <v>35</v>
      </c>
      <c r="H58" s="60"/>
      <c r="I58" s="62"/>
      <c r="J58" s="160" t="str">
        <f t="shared" ref="J58" si="71">IF(ISBLANK(I58)," - ",IF(K58=0,I58,I58+K58-1))</f>
        <v xml:space="preserve"> - </v>
      </c>
      <c r="K58" s="64">
        <v>0</v>
      </c>
      <c r="L58" s="63">
        <v>0</v>
      </c>
      <c r="M58" s="65" t="str">
        <f t="shared" ref="M58" si="72">IF(OR(J58=0,I58=0)," - ",NETWORKDAYS(I58,J58))</f>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ht="5.0999999999999996" customHeight="1" thickBot="1">
      <c r="A59" s="161"/>
      <c r="B59" s="162"/>
      <c r="C59" s="163"/>
      <c r="D59" s="163"/>
      <c r="E59" s="163"/>
      <c r="F59" s="164"/>
      <c r="G59" s="163"/>
      <c r="H59" s="162"/>
      <c r="I59" s="163"/>
      <c r="J59" s="163"/>
      <c r="K59" s="163"/>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8"/>
    </row>
  </sheetData>
  <sheetProtection formatCells="0" formatColumns="0" formatRows="0" insertRows="0" deleteRows="0"/>
  <autoFilter ref="A11:M58"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51 L56 L34:L36 L53:L54 L12:L28 L30:L32 L38:L43 L45:L46">
    <cfRule type="dataBar" priority="341">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9" priority="343">
      <formula>O$10=TODAY()</formula>
    </cfRule>
  </conditionalFormatting>
  <conditionalFormatting sqref="O12:BR58">
    <cfRule type="expression" dxfId="28" priority="344">
      <formula>AND($I12&lt;=O$10,ROUNDDOWN(($J12-$I12+1)*$L12,0)+$I12-1&gt;=O$10)</formula>
    </cfRule>
    <cfRule type="expression" dxfId="27" priority="345">
      <formula>AND(NOT(ISBLANK($I12)),$I12&lt;=O$10,$J12&gt;=O$10)</formula>
    </cfRule>
  </conditionalFormatting>
  <conditionalFormatting sqref="O51:BR51 O56:BR56 O41:BR43 O45:BR45 O25:BR28 O53:BR54 O10:BR19">
    <cfRule type="expression" dxfId="26" priority="342">
      <formula>O$10=TODAY()</formula>
    </cfRule>
  </conditionalFormatting>
  <conditionalFormatting sqref="L52">
    <cfRule type="dataBar" priority="240">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2:BR52">
    <cfRule type="expression" dxfId="25" priority="241">
      <formula>O$10=TODAY()</formula>
    </cfRule>
  </conditionalFormatting>
  <conditionalFormatting sqref="L58">
    <cfRule type="dataBar" priority="224">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8:BR58">
    <cfRule type="expression" dxfId="24" priority="225">
      <formula>O$10=TODAY()</formula>
    </cfRule>
  </conditionalFormatting>
  <conditionalFormatting sqref="L22">
    <cfRule type="dataBar" priority="146">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2:BR22">
    <cfRule type="expression" dxfId="23" priority="147">
      <formula>O$10=TODAY()</formula>
    </cfRule>
  </conditionalFormatting>
  <conditionalFormatting sqref="L20:L21">
    <cfRule type="dataBar" priority="134">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21:BR21">
    <cfRule type="expression" dxfId="22" priority="135">
      <formula>O$10=TODAY()</formula>
    </cfRule>
  </conditionalFormatting>
  <conditionalFormatting sqref="O20:BR20">
    <cfRule type="expression" dxfId="21" priority="133">
      <formula>O$10=TODAY()</formula>
    </cfRule>
  </conditionalFormatting>
  <conditionalFormatting sqref="O23:BR24">
    <cfRule type="expression" dxfId="20" priority="132">
      <formula>O$10=TODAY()</formula>
    </cfRule>
  </conditionalFormatting>
  <conditionalFormatting sqref="L26">
    <cfRule type="dataBar" priority="106">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24:L25">
    <cfRule type="dataBar" priority="105">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46 L49">
    <cfRule type="dataBar" priority="101">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O46:BR46">
    <cfRule type="expression" dxfId="19" priority="102">
      <formula>O$10=TODAY()</formula>
    </cfRule>
  </conditionalFormatting>
  <conditionalFormatting sqref="L49">
    <cfRule type="dataBar" priority="99">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49">
    <cfRule type="dataBar" priority="97">
      <dataBar>
        <cfvo type="num" val="0"/>
        <cfvo type="num" val="1"/>
        <color theme="0" tint="-0.34998626667073579"/>
      </dataBar>
      <extLst>
        <ext xmlns:x14="http://schemas.microsoft.com/office/spreadsheetml/2009/9/main" uri="{B025F937-C7B1-47D3-B67F-A62EFF666E3E}">
          <x14:id>{359FC257-C3D3-4BC8-9B18-A41F35E86C6A}</x14:id>
        </ext>
      </extLst>
    </cfRule>
  </conditionalFormatting>
  <conditionalFormatting sqref="L50">
    <cfRule type="dataBar" priority="93">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O50:BR50">
    <cfRule type="expression" dxfId="18" priority="94">
      <formula>O$10=TODAY()</formula>
    </cfRule>
  </conditionalFormatting>
  <conditionalFormatting sqref="L49">
    <cfRule type="dataBar" priority="89">
      <dataBar>
        <cfvo type="num" val="0"/>
        <cfvo type="num" val="1"/>
        <color theme="0" tint="-0.34998626667073579"/>
      </dataBar>
      <extLst>
        <ext xmlns:x14="http://schemas.microsoft.com/office/spreadsheetml/2009/9/main" uri="{B025F937-C7B1-47D3-B67F-A62EFF666E3E}">
          <x14:id>{7F051754-87B9-4C18-8CD8-67421E498E01}</x14:id>
        </ext>
      </extLst>
    </cfRule>
  </conditionalFormatting>
  <conditionalFormatting sqref="O49:BR49">
    <cfRule type="expression" dxfId="17" priority="90">
      <formula>O$10=TODAY()</formula>
    </cfRule>
  </conditionalFormatting>
  <conditionalFormatting sqref="L48">
    <cfRule type="dataBar" priority="87">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O48:BR48">
    <cfRule type="expression" dxfId="16" priority="88">
      <formula>O$10=TODAY()</formula>
    </cfRule>
  </conditionalFormatting>
  <conditionalFormatting sqref="L47">
    <cfRule type="dataBar" priority="81">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O47:BR47">
    <cfRule type="expression" dxfId="15" priority="82">
      <formula>O$10=TODAY()</formula>
    </cfRule>
  </conditionalFormatting>
  <conditionalFormatting sqref="L55">
    <cfRule type="dataBar" priority="51">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O55:BR55">
    <cfRule type="expression" dxfId="14" priority="52">
      <formula>O$10=TODAY()</formula>
    </cfRule>
  </conditionalFormatting>
  <conditionalFormatting sqref="L57">
    <cfRule type="dataBar" priority="45">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O57:BR57">
    <cfRule type="expression" dxfId="13" priority="46">
      <formula>O$10=TODAY()</formula>
    </cfRule>
  </conditionalFormatting>
  <conditionalFormatting sqref="L44">
    <cfRule type="dataBar" priority="37">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O44:BR44">
    <cfRule type="expression" dxfId="12" priority="38">
      <formula>O$10=TODAY()</formula>
    </cfRule>
  </conditionalFormatting>
  <conditionalFormatting sqref="O36:BR36">
    <cfRule type="expression" dxfId="11" priority="27">
      <formula>O$10=TODAY()</formula>
    </cfRule>
  </conditionalFormatting>
  <conditionalFormatting sqref="L33:L34">
    <cfRule type="dataBar" priority="25">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O33:BR33">
    <cfRule type="expression" dxfId="10" priority="26">
      <formula>O$10=TODAY()</formula>
    </cfRule>
  </conditionalFormatting>
  <conditionalFormatting sqref="L35">
    <cfRule type="dataBar" priority="23">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O35:BR35">
    <cfRule type="expression" dxfId="9" priority="24">
      <formula>O$10=TODAY()</formula>
    </cfRule>
  </conditionalFormatting>
  <conditionalFormatting sqref="O34:BR34">
    <cfRule type="expression" dxfId="8" priority="22">
      <formula>O$10=TODAY()</formula>
    </cfRule>
  </conditionalFormatting>
  <conditionalFormatting sqref="O32:BR32">
    <cfRule type="expression" dxfId="7" priority="12">
      <formula>O$10=TODAY()</formula>
    </cfRule>
  </conditionalFormatting>
  <conditionalFormatting sqref="L29:L30">
    <cfRule type="dataBar" priority="10">
      <dataBar>
        <cfvo type="num" val="0"/>
        <cfvo type="num" val="1"/>
        <color theme="0" tint="-0.34998626667073579"/>
      </dataBar>
      <extLst>
        <ext xmlns:x14="http://schemas.microsoft.com/office/spreadsheetml/2009/9/main" uri="{B025F937-C7B1-47D3-B67F-A62EFF666E3E}">
          <x14:id>{5A238AEF-B48D-4731-8DAB-FB54865BA46E}</x14:id>
        </ext>
      </extLst>
    </cfRule>
  </conditionalFormatting>
  <conditionalFormatting sqref="O29:BR29">
    <cfRule type="expression" dxfId="6" priority="11">
      <formula>O$10=TODAY()</formula>
    </cfRule>
  </conditionalFormatting>
  <conditionalFormatting sqref="L31">
    <cfRule type="dataBar" priority="8">
      <dataBar>
        <cfvo type="num" val="0"/>
        <cfvo type="num" val="1"/>
        <color theme="0" tint="-0.34998626667073579"/>
      </dataBar>
      <extLst>
        <ext xmlns:x14="http://schemas.microsoft.com/office/spreadsheetml/2009/9/main" uri="{B025F937-C7B1-47D3-B67F-A62EFF666E3E}">
          <x14:id>{BCF9A785-6166-4B41-9647-6176D5E04AF2}</x14:id>
        </ext>
      </extLst>
    </cfRule>
  </conditionalFormatting>
  <conditionalFormatting sqref="O31:BR31">
    <cfRule type="expression" dxfId="5" priority="9">
      <formula>O$10=TODAY()</formula>
    </cfRule>
  </conditionalFormatting>
  <conditionalFormatting sqref="O30:BR30">
    <cfRule type="expression" dxfId="4" priority="7">
      <formula>O$10=TODAY()</formula>
    </cfRule>
  </conditionalFormatting>
  <conditionalFormatting sqref="O40:BR40">
    <cfRule type="expression" dxfId="3" priority="6">
      <formula>O$10=TODAY()</formula>
    </cfRule>
  </conditionalFormatting>
  <conditionalFormatting sqref="L37:L38">
    <cfRule type="dataBar" priority="4">
      <dataBar>
        <cfvo type="num" val="0"/>
        <cfvo type="num" val="1"/>
        <color theme="0" tint="-0.34998626667073579"/>
      </dataBar>
      <extLst>
        <ext xmlns:x14="http://schemas.microsoft.com/office/spreadsheetml/2009/9/main" uri="{B025F937-C7B1-47D3-B67F-A62EFF666E3E}">
          <x14:id>{CEACD806-0C23-4880-9607-E2D9B7B75A27}</x14:id>
        </ext>
      </extLst>
    </cfRule>
  </conditionalFormatting>
  <conditionalFormatting sqref="O37:BR37">
    <cfRule type="expression" dxfId="2" priority="5">
      <formula>O$10=TODAY()</formula>
    </cfRule>
  </conditionalFormatting>
  <conditionalFormatting sqref="L39">
    <cfRule type="dataBar" priority="2">
      <dataBar>
        <cfvo type="num" val="0"/>
        <cfvo type="num" val="1"/>
        <color theme="0" tint="-0.34998626667073579"/>
      </dataBar>
      <extLst>
        <ext xmlns:x14="http://schemas.microsoft.com/office/spreadsheetml/2009/9/main" uri="{B025F937-C7B1-47D3-B67F-A62EFF666E3E}">
          <x14:id>{F1E383C8-48E7-446E-8AA8-AE5B743433EA}</x14:id>
        </ext>
      </extLst>
    </cfRule>
  </conditionalFormatting>
  <conditionalFormatting sqref="O39:BR39">
    <cfRule type="expression" dxfId="1" priority="3">
      <formula>O$10=TODAY()</formula>
    </cfRule>
  </conditionalFormatting>
  <conditionalFormatting sqref="O38:BR38">
    <cfRule type="expression" dxfId="0" priority="1">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8 A45 A5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L51 L56 L34:L36 L53:L54 L12:L28 L30:L32 L38:L43 L45:L46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L20:L21</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L24:L25</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L46 L49</xm:sqref>
        </x14:conditionalFormatting>
        <x14:conditionalFormatting xmlns:xm="http://schemas.microsoft.com/office/excel/2006/main">
          <x14:cfRule type="dataBar" id="{D5228791-198B-4926-8137-BC22916581AD}">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L57</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L33:L34</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5A238AEF-B48D-4731-8DAB-FB54865BA46E}">
            <x14:dataBar minLength="0" maxLength="100" gradient="0">
              <x14:cfvo type="num">
                <xm:f>0</xm:f>
              </x14:cfvo>
              <x14:cfvo type="num">
                <xm:f>1</xm:f>
              </x14:cfvo>
              <x14:negativeFillColor rgb="FFFF0000"/>
              <x14:axisColor rgb="FF000000"/>
            </x14:dataBar>
          </x14:cfRule>
          <xm:sqref>L29:L30</xm:sqref>
        </x14:conditionalFormatting>
        <x14:conditionalFormatting xmlns:xm="http://schemas.microsoft.com/office/excel/2006/main">
          <x14:cfRule type="dataBar" id="{BCF9A785-6166-4B41-9647-6176D5E04AF2}">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CEACD806-0C23-4880-9607-E2D9B7B75A27}">
            <x14:dataBar minLength="0" maxLength="100" gradient="0">
              <x14:cfvo type="num">
                <xm:f>0</xm:f>
              </x14:cfvo>
              <x14:cfvo type="num">
                <xm:f>1</xm:f>
              </x14:cfvo>
              <x14:negativeFillColor rgb="FFFF0000"/>
              <x14:axisColor rgb="FF000000"/>
            </x14:dataBar>
          </x14:cfRule>
          <xm:sqref>L37:L38</xm:sqref>
        </x14:conditionalFormatting>
        <x14:conditionalFormatting xmlns:xm="http://schemas.microsoft.com/office/excel/2006/main">
          <x14:cfRule type="dataBar" id="{F1E383C8-48E7-446E-8AA8-AE5B743433EA}">
            <x14:dataBar minLength="0" maxLength="100" gradient="0">
              <x14:cfvo type="num">
                <xm:f>0</xm:f>
              </x14:cfvo>
              <x14:cfvo type="num">
                <xm:f>1</xm:f>
              </x14:cfvo>
              <x14:negativeFillColor rgb="FFFF0000"/>
              <x14:axisColor rgb="FF000000"/>
            </x14:dataBar>
          </x14:cfRule>
          <xm:sqref>L39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2023-05-02T12:08:32Z</dcterms:modified>
</cp:coreProperties>
</file>