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ttish-my.sharepoint.com/personal/brendan_clarke2_nes_scot_nhs_uk/Documents/projects/KIND resources/excel_intermediate_references/src/"/>
    </mc:Choice>
  </mc:AlternateContent>
  <xr:revisionPtr revIDLastSave="263" documentId="8_{CF31E3AE-07BE-4402-8629-CACCD2AC4DC6}" xr6:coauthVersionLast="47" xr6:coauthVersionMax="47" xr10:uidLastSave="{3757D552-9F91-424A-807A-188ECC8A0D93}"/>
  <bookViews>
    <workbookView xWindow="29610" yWindow="-120" windowWidth="28110" windowHeight="16440" xr2:uid="{39DBAEA9-069E-495C-A0A7-F61430299A44}"/>
  </bookViews>
  <sheets>
    <sheet name="A1 referencing" sheetId="4" r:id="rId1"/>
    <sheet name="Structured referencing" sheetId="5" r:id="rId2"/>
    <sheet name="R1C1 referencing" sheetId="3" r:id="rId3"/>
  </sheets>
  <definedNames>
    <definedName name="age_average">'R1C1 referencing'!$B$14</definedName>
    <definedName name="chi_to_dob">_xlfn.LAMBDA(_xlpm.chi, DATE(IF(RIGHT(LEFT(_xlpm.chi, 6), 2) &gt; RIGHT(YEAR(TODAY()), 2), 19, 20)&amp;RIGHT(LEFT(_xlpm.chi, 6), 2), MID(LEFT(_xlpm.chi, 6), 3, 2), LEFT(LEFT(_xlpm.chi, 6), 2)))</definedName>
    <definedName name="duration_summary">'R1C1 referencing'!$D$14:$D$16</definedName>
    <definedName name="first_first_name">'R1C1 referencing'!$E$2</definedName>
    <definedName name="multo" comment="This is a lambda function that multiplies values together">_xlfn.LAMBDA(_xlpm.num_1,_xlpm.num_2, _xlpm.num_1* _xlpm.num_2)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2" i="5"/>
  <c r="B21" i="5"/>
  <c r="B20" i="5"/>
  <c r="E11" i="3"/>
  <c r="E10" i="3"/>
  <c r="E9" i="3"/>
  <c r="E8" i="3"/>
  <c r="E7" i="3"/>
  <c r="E6" i="3"/>
  <c r="E5" i="3"/>
  <c r="E4" i="3"/>
  <c r="E3" i="3"/>
  <c r="E2" i="3"/>
  <c r="B21" i="4"/>
  <c r="B20" i="4"/>
  <c r="B19" i="4"/>
  <c r="C14" i="3"/>
  <c r="C16" i="3"/>
  <c r="C15" i="3"/>
  <c r="B16" i="3"/>
  <c r="B15" i="3"/>
  <c r="B14" i="3"/>
  <c r="D3" i="3"/>
  <c r="D4" i="3"/>
  <c r="D5" i="3"/>
  <c r="D6" i="3"/>
  <c r="D7" i="3"/>
  <c r="D8" i="3"/>
  <c r="D9" i="3"/>
  <c r="D10" i="3"/>
  <c r="D11" i="3"/>
  <c r="D2" i="3"/>
  <c r="D17" i="3" l="1"/>
  <c r="D16" i="3"/>
  <c r="D15" i="3"/>
  <c r="D14" i="3"/>
</calcChain>
</file>

<file path=xl/sharedStrings.xml><?xml version="1.0" encoding="utf-8"?>
<sst xmlns="http://schemas.openxmlformats.org/spreadsheetml/2006/main" count="75" uniqueCount="40">
  <si>
    <t>Name</t>
  </si>
  <si>
    <t>Age</t>
  </si>
  <si>
    <t>First_contact</t>
  </si>
  <si>
    <t>Service_duration</t>
  </si>
  <si>
    <t>Keeshon Abdourahma ne</t>
  </si>
  <si>
    <t xml:space="preserve">Roselynne Lica </t>
  </si>
  <si>
    <t xml:space="preserve">Corabelle Kazen </t>
  </si>
  <si>
    <t xml:space="preserve">Pippa Birthel </t>
  </si>
  <si>
    <t xml:space="preserve">Lynder Dugan </t>
  </si>
  <si>
    <t xml:space="preserve">Avenell Dazhan </t>
  </si>
  <si>
    <t xml:space="preserve">Anslea Venba </t>
  </si>
  <si>
    <t xml:space="preserve">Calandria Samaris </t>
  </si>
  <si>
    <t xml:space="preserve">Doyla Chirley </t>
  </si>
  <si>
    <t xml:space="preserve">Valonda Keighley </t>
  </si>
  <si>
    <t>min</t>
  </si>
  <si>
    <t>max</t>
  </si>
  <si>
    <t>sum</t>
  </si>
  <si>
    <t>First name</t>
  </si>
  <si>
    <t>date</t>
  </si>
  <si>
    <t>service_a</t>
  </si>
  <si>
    <t>service_b</t>
  </si>
  <si>
    <t>service_c</t>
  </si>
  <si>
    <t>duty_manager</t>
  </si>
  <si>
    <t>Jayzeon Naliyah</t>
  </si>
  <si>
    <t>Ajiana Calilynn</t>
  </si>
  <si>
    <t>Berend Anyla</t>
  </si>
  <si>
    <t>Anayssa Zyran</t>
  </si>
  <si>
    <t>Summary</t>
  </si>
  <si>
    <t>Measure</t>
  </si>
  <si>
    <t>Value</t>
  </si>
  <si>
    <t>Start date</t>
  </si>
  <si>
    <t>End date</t>
  </si>
  <si>
    <t>First duty manager</t>
  </si>
  <si>
    <t>service_a total</t>
  </si>
  <si>
    <t>service_b total</t>
  </si>
  <si>
    <t>service_c total</t>
  </si>
  <si>
    <t>daily_total</t>
  </si>
  <si>
    <t>Column1</t>
  </si>
  <si>
    <t>average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</si>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</sst>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11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D2D61C-FD79-4EFF-B84D-26EBF3340D37}" name="A1_summary" displayName="A1_summary" ref="A18:B21" totalsRowShown="0">
  <autoFilter ref="A18:B21" xr:uid="{0AD2D61C-FD79-4EFF-B84D-26EBF3340D37}"/>
  <tableColumns count="2">
    <tableColumn id="1" xr3:uid="{DBE77410-AF9A-4A60-AFE2-C88F1DDC7925}" name="Measure" dataDxfId="10" totalsRowDxfId="9"/>
    <tableColumn id="2" xr3:uid="{DDC20C7B-DA25-4052-938D-543CCC7A14AE}" name="Val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300961-0942-4C71-963A-98EF1F5C851D}" name="A1_table" displayName="A1_table" ref="A1:E15" totalsRowShown="0">
  <autoFilter ref="A1:E15" xr:uid="{B1300961-0942-4C71-963A-98EF1F5C851D}"/>
  <tableColumns count="5">
    <tableColumn id="1" xr3:uid="{559D1095-A76B-4DD7-8060-30B6D184ABA9}" name="date" dataDxfId="8"/>
    <tableColumn id="2" xr3:uid="{3BCC17E5-8635-4E31-8831-84765FB7256F}" name="service_a"/>
    <tableColumn id="3" xr3:uid="{542C78F0-DDE6-48C1-B7CC-D8EA8F38D7C3}" name="service_b"/>
    <tableColumn id="4" xr3:uid="{DC507489-E753-447F-AF14-FB34DB88B395}" name="service_c"/>
    <tableColumn id="5" xr3:uid="{7006C099-376C-4A18-A73F-AEAE3C8C30E7}" name="duty_manag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F58E0B-4305-4133-B200-F06D45ADFD8E}" name="SR_summary" displayName="SR_summary" ref="A18:B21" totalsRowShown="0">
  <autoFilter ref="A18:B21" xr:uid="{0AD2D61C-FD79-4EFF-B84D-26EBF3340D37}"/>
  <tableColumns count="2">
    <tableColumn id="1" xr3:uid="{0F966357-8BD4-4BFF-9E87-566941A5D7B2}" name="Measure" dataDxfId="7" totalsRowDxfId="6"/>
    <tableColumn id="2" xr3:uid="{3176EF3C-26B1-46A4-9921-9B6886A564A2}" name="Value" dataDxfId="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D4DC5E-D2C4-418B-A521-3CEC5F18ABAE}" name="SR_table" displayName="SR_table" ref="A1:F15" totalsRowShown="0">
  <autoFilter ref="A1:F15" xr:uid="{B1300961-0942-4C71-963A-98EF1F5C851D}"/>
  <tableColumns count="6">
    <tableColumn id="1" xr3:uid="{AE4314DC-EEBE-4ECC-9A48-E3D848CA471A}" name="date" dataDxfId="4"/>
    <tableColumn id="2" xr3:uid="{893E42B0-8EB4-4ABD-B2BA-6419B77333D4}" name="service_a"/>
    <tableColumn id="3" xr3:uid="{8D9F21C1-6A73-41F3-8287-9798501215FE}" name="service_b"/>
    <tableColumn id="4" xr3:uid="{B8DB1EAC-05F2-40BE-B142-F893C23F17CE}" name="service_c"/>
    <tableColumn id="5" xr3:uid="{97E3F6D6-B642-4795-A3AC-0C8C37084AF3}" name="duty_manager"/>
    <tableColumn id="6" xr3:uid="{CAB9B7C4-F391-46BE-AED0-F5FB3DD1889E}" name="daily_total">
      <calculatedColumnFormula>SUM(SR_table[[#This Row],[service_a]:[service_c]])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4DFA92-ACCB-4609-BABD-BE0280CA7193}" name="Rone_table" displayName="Rone_table" ref="A1:E11" totalsRowShown="0">
  <autoFilter ref="A1:E11" xr:uid="{2D4DFA92-ACCB-4609-BABD-BE0280CA7193}"/>
  <tableColumns count="5">
    <tableColumn id="1" xr3:uid="{1D150550-CEB9-43BD-869C-D9D1EF305601}" name="Name"/>
    <tableColumn id="2" xr3:uid="{040EE6E7-98B5-46A9-94FF-17C753B7260A}" name="Age" dataDxfId="3"/>
    <tableColumn id="3" xr3:uid="{0A917DDC-8422-48A8-A899-683202AED7C4}" name="First_contact" dataDxfId="2"/>
    <tableColumn id="4" xr3:uid="{406B6014-1B0D-4CE1-9855-4ABB005AF816}" name="Service_duration" dataDxfId="1">
      <calculatedColumnFormula>TODAY() - C2</calculatedColumnFormula>
    </tableColumn>
    <tableColumn id="5" xr3:uid="{23F29B0F-A613-4640-B308-E1B3E3C080D6}" name="First name">
      <calculatedColumnFormula>LEFT(#REF!, SEARCH(" ",#REF!))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262A6CC-6ACB-4277-9573-F2688BAB71CC}" name="Rone_summary" displayName="Rone_summary" ref="A13:D17" totalsRowShown="0">
  <autoFilter ref="A13:D17" xr:uid="{C262A6CC-6ACB-4277-9573-F2688BAB71CC}"/>
  <tableColumns count="4">
    <tableColumn id="1" xr3:uid="{95501827-768B-4E94-ABB2-95FA2F51A054}" name="Column1"/>
    <tableColumn id="2" xr3:uid="{02B8CFF5-D4AB-4C97-849C-E30B5C507D78}" name="Age"/>
    <tableColumn id="3" xr3:uid="{C41C2385-62BE-42DD-9DF4-0F98606F4B41}" name="First_contact" dataDxfId="0"/>
    <tableColumn id="4" xr3:uid="{DF3BC115-F414-4A5E-8B91-B53725BF397B}" name="Service_du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A3E7B-5220-4BE4-BAC0-F264A7D1227C}">
  <dimension ref="A1:E21"/>
  <sheetViews>
    <sheetView tabSelected="1" workbookViewId="0">
      <selection activeCell="C4" sqref="C4"/>
    </sheetView>
  </sheetViews>
  <sheetFormatPr defaultRowHeight="15" x14ac:dyDescent="0.25"/>
  <cols>
    <col min="1" max="5" width="15.8554687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s="1">
        <v>44561</v>
      </c>
      <c r="B2">
        <v>79</v>
      </c>
      <c r="C2">
        <v>174</v>
      </c>
      <c r="D2">
        <v>158</v>
      </c>
      <c r="E2" t="s">
        <v>23</v>
      </c>
    </row>
    <row r="3" spans="1:5" x14ac:dyDescent="0.25">
      <c r="A3" s="1">
        <v>44562</v>
      </c>
      <c r="B3">
        <v>89</v>
      </c>
      <c r="C3">
        <v>163</v>
      </c>
      <c r="D3">
        <v>134</v>
      </c>
      <c r="E3" t="s">
        <v>24</v>
      </c>
    </row>
    <row r="4" spans="1:5" x14ac:dyDescent="0.25">
      <c r="A4" s="1">
        <v>44563</v>
      </c>
      <c r="B4">
        <v>87</v>
      </c>
      <c r="C4">
        <v>169</v>
      </c>
      <c r="D4">
        <v>140</v>
      </c>
      <c r="E4" t="s">
        <v>25</v>
      </c>
    </row>
    <row r="5" spans="1:5" x14ac:dyDescent="0.25">
      <c r="A5" s="1">
        <v>44564</v>
      </c>
      <c r="B5">
        <v>87</v>
      </c>
      <c r="C5">
        <v>172</v>
      </c>
      <c r="D5">
        <v>149</v>
      </c>
      <c r="E5" t="s">
        <v>24</v>
      </c>
    </row>
    <row r="6" spans="1:5" x14ac:dyDescent="0.25">
      <c r="A6" s="1">
        <v>44565</v>
      </c>
      <c r="B6">
        <v>85</v>
      </c>
      <c r="C6">
        <v>178</v>
      </c>
      <c r="D6">
        <v>154</v>
      </c>
      <c r="E6" t="s">
        <v>25</v>
      </c>
    </row>
    <row r="7" spans="1:5" x14ac:dyDescent="0.25">
      <c r="A7" s="1">
        <v>44566</v>
      </c>
      <c r="B7">
        <v>83</v>
      </c>
      <c r="C7">
        <v>176</v>
      </c>
      <c r="D7">
        <v>159</v>
      </c>
      <c r="E7" t="s">
        <v>24</v>
      </c>
    </row>
    <row r="8" spans="1:5" x14ac:dyDescent="0.25">
      <c r="A8" s="1">
        <v>44567</v>
      </c>
      <c r="B8">
        <v>81</v>
      </c>
      <c r="C8">
        <v>170</v>
      </c>
      <c r="D8">
        <v>161</v>
      </c>
      <c r="E8" t="s">
        <v>24</v>
      </c>
    </row>
    <row r="9" spans="1:5" x14ac:dyDescent="0.25">
      <c r="A9" s="1">
        <v>44568</v>
      </c>
      <c r="B9">
        <v>79</v>
      </c>
      <c r="C9">
        <v>167</v>
      </c>
      <c r="D9">
        <v>164</v>
      </c>
      <c r="E9" t="s">
        <v>25</v>
      </c>
    </row>
    <row r="10" spans="1:5" x14ac:dyDescent="0.25">
      <c r="A10" s="1">
        <v>44569</v>
      </c>
      <c r="B10">
        <v>79</v>
      </c>
      <c r="C10">
        <v>166</v>
      </c>
      <c r="D10">
        <v>169</v>
      </c>
      <c r="E10" t="s">
        <v>24</v>
      </c>
    </row>
    <row r="11" spans="1:5" x14ac:dyDescent="0.25">
      <c r="A11" s="1">
        <v>44570</v>
      </c>
      <c r="B11">
        <v>77</v>
      </c>
      <c r="C11">
        <v>170</v>
      </c>
      <c r="D11">
        <v>175</v>
      </c>
      <c r="E11" t="s">
        <v>25</v>
      </c>
    </row>
    <row r="12" spans="1:5" x14ac:dyDescent="0.25">
      <c r="A12" s="1">
        <v>44571</v>
      </c>
      <c r="B12">
        <v>77</v>
      </c>
      <c r="C12">
        <v>179</v>
      </c>
      <c r="D12">
        <v>183</v>
      </c>
      <c r="E12" t="s">
        <v>25</v>
      </c>
    </row>
    <row r="13" spans="1:5" x14ac:dyDescent="0.25">
      <c r="A13" s="1">
        <v>44572</v>
      </c>
      <c r="B13">
        <v>75</v>
      </c>
      <c r="C13">
        <v>180</v>
      </c>
      <c r="D13">
        <v>188</v>
      </c>
      <c r="E13" t="s">
        <v>25</v>
      </c>
    </row>
    <row r="14" spans="1:5" x14ac:dyDescent="0.25">
      <c r="A14" s="1">
        <v>44573</v>
      </c>
      <c r="B14">
        <v>74</v>
      </c>
      <c r="C14">
        <v>180</v>
      </c>
      <c r="D14">
        <v>190</v>
      </c>
      <c r="E14" t="s">
        <v>23</v>
      </c>
    </row>
    <row r="15" spans="1:5" x14ac:dyDescent="0.25">
      <c r="A15" s="1">
        <v>44574</v>
      </c>
      <c r="B15">
        <v>72</v>
      </c>
      <c r="C15">
        <v>180</v>
      </c>
      <c r="D15">
        <v>186</v>
      </c>
      <c r="E15" t="s">
        <v>26</v>
      </c>
    </row>
    <row r="16" spans="1:5" x14ac:dyDescent="0.25">
      <c r="A16" s="1"/>
    </row>
    <row r="17" spans="1:4" x14ac:dyDescent="0.25">
      <c r="A17" s="5" t="s">
        <v>27</v>
      </c>
      <c r="B17" s="5"/>
      <c r="C17" s="3"/>
      <c r="D17" s="2"/>
    </row>
    <row r="18" spans="1:4" x14ac:dyDescent="0.25">
      <c r="A18" t="s">
        <v>28</v>
      </c>
      <c r="B18" t="s">
        <v>29</v>
      </c>
    </row>
    <row r="19" spans="1:4" x14ac:dyDescent="0.25">
      <c r="A19" s="4" t="s">
        <v>30</v>
      </c>
      <c r="B19" s="1">
        <f>A2</f>
        <v>44561</v>
      </c>
    </row>
    <row r="20" spans="1:4" x14ac:dyDescent="0.25">
      <c r="A20" s="4" t="s">
        <v>31</v>
      </c>
      <c r="B20" s="1">
        <f>A15</f>
        <v>44574</v>
      </c>
    </row>
    <row r="21" spans="1:4" x14ac:dyDescent="0.25">
      <c r="A21" s="4" t="s">
        <v>32</v>
      </c>
      <c r="B21" t="str">
        <f>E2</f>
        <v>Jayzeon Naliyah</v>
      </c>
    </row>
  </sheetData>
  <mergeCells count="1">
    <mergeCell ref="A17:B17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7558-4E72-4A69-BDEC-24FEB26C0356}">
  <dimension ref="A1:F21"/>
  <sheetViews>
    <sheetView workbookViewId="0">
      <selection activeCell="B20" sqref="B20"/>
    </sheetView>
  </sheetViews>
  <sheetFormatPr defaultRowHeight="15" x14ac:dyDescent="0.25"/>
  <cols>
    <col min="1" max="5" width="15.85546875" customWidth="1"/>
  </cols>
  <sheetData>
    <row r="1" spans="1:6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36</v>
      </c>
    </row>
    <row r="2" spans="1:6" x14ac:dyDescent="0.25">
      <c r="A2" s="1">
        <v>44561</v>
      </c>
      <c r="B2">
        <v>79</v>
      </c>
      <c r="C2">
        <v>174</v>
      </c>
      <c r="D2">
        <v>158</v>
      </c>
      <c r="E2" t="s">
        <v>23</v>
      </c>
      <c r="F2">
        <f>SUM(SR_table[[#This Row],[service_a]:[service_c]])</f>
        <v>411</v>
      </c>
    </row>
    <row r="3" spans="1:6" x14ac:dyDescent="0.25">
      <c r="A3" s="1">
        <v>44562</v>
      </c>
      <c r="B3">
        <v>89</v>
      </c>
      <c r="C3">
        <v>163</v>
      </c>
      <c r="D3">
        <v>134</v>
      </c>
      <c r="E3" t="s">
        <v>24</v>
      </c>
      <c r="F3">
        <f>SUM(SR_table[[#This Row],[service_a]:[service_c]])</f>
        <v>386</v>
      </c>
    </row>
    <row r="4" spans="1:6" x14ac:dyDescent="0.25">
      <c r="A4" s="1">
        <v>44563</v>
      </c>
      <c r="B4">
        <v>87</v>
      </c>
      <c r="C4">
        <v>169</v>
      </c>
      <c r="D4">
        <v>140</v>
      </c>
      <c r="E4" t="s">
        <v>25</v>
      </c>
      <c r="F4">
        <f>SUM(SR_table[[#This Row],[service_a]:[service_c]])</f>
        <v>396</v>
      </c>
    </row>
    <row r="5" spans="1:6" x14ac:dyDescent="0.25">
      <c r="A5" s="1">
        <v>44564</v>
      </c>
      <c r="B5">
        <v>87</v>
      </c>
      <c r="C5">
        <v>172</v>
      </c>
      <c r="D5">
        <v>149</v>
      </c>
      <c r="E5" t="s">
        <v>24</v>
      </c>
      <c r="F5">
        <f>SUM(SR_table[[#This Row],[service_a]:[service_c]])</f>
        <v>408</v>
      </c>
    </row>
    <row r="6" spans="1:6" x14ac:dyDescent="0.25">
      <c r="A6" s="1">
        <v>44565</v>
      </c>
      <c r="B6">
        <v>85</v>
      </c>
      <c r="C6">
        <v>178</v>
      </c>
      <c r="D6">
        <v>154</v>
      </c>
      <c r="E6" t="s">
        <v>25</v>
      </c>
      <c r="F6">
        <f>SUM(SR_table[[#This Row],[service_a]:[service_c]])</f>
        <v>417</v>
      </c>
    </row>
    <row r="7" spans="1:6" x14ac:dyDescent="0.25">
      <c r="A7" s="1">
        <v>44566</v>
      </c>
      <c r="B7">
        <v>83</v>
      </c>
      <c r="C7">
        <v>176</v>
      </c>
      <c r="D7">
        <v>159</v>
      </c>
      <c r="E7" t="s">
        <v>24</v>
      </c>
      <c r="F7">
        <f>SUM(SR_table[[#This Row],[service_a]:[service_c]])</f>
        <v>418</v>
      </c>
    </row>
    <row r="8" spans="1:6" x14ac:dyDescent="0.25">
      <c r="A8" s="1">
        <v>44567</v>
      </c>
      <c r="B8">
        <v>81</v>
      </c>
      <c r="C8">
        <v>170</v>
      </c>
      <c r="D8">
        <v>161</v>
      </c>
      <c r="E8" t="s">
        <v>24</v>
      </c>
      <c r="F8">
        <f>SUM(SR_table[[#This Row],[service_a]:[service_c]])</f>
        <v>412</v>
      </c>
    </row>
    <row r="9" spans="1:6" x14ac:dyDescent="0.25">
      <c r="A9" s="1">
        <v>44568</v>
      </c>
      <c r="B9">
        <v>79</v>
      </c>
      <c r="C9">
        <v>167</v>
      </c>
      <c r="D9">
        <v>164</v>
      </c>
      <c r="E9" t="s">
        <v>25</v>
      </c>
      <c r="F9">
        <f>SUM(SR_table[[#This Row],[service_a]:[service_c]])</f>
        <v>410</v>
      </c>
    </row>
    <row r="10" spans="1:6" x14ac:dyDescent="0.25">
      <c r="A10" s="1">
        <v>44569</v>
      </c>
      <c r="B10">
        <v>79</v>
      </c>
      <c r="C10">
        <v>166</v>
      </c>
      <c r="D10">
        <v>169</v>
      </c>
      <c r="E10" t="s">
        <v>24</v>
      </c>
      <c r="F10">
        <f>SUM(SR_table[[#This Row],[service_a]:[service_c]])</f>
        <v>414</v>
      </c>
    </row>
    <row r="11" spans="1:6" x14ac:dyDescent="0.25">
      <c r="A11" s="1">
        <v>44570</v>
      </c>
      <c r="B11">
        <v>77</v>
      </c>
      <c r="C11">
        <v>170</v>
      </c>
      <c r="D11">
        <v>175</v>
      </c>
      <c r="E11" t="s">
        <v>25</v>
      </c>
      <c r="F11">
        <f>SUM(SR_table[[#This Row],[service_a]:[service_c]])</f>
        <v>422</v>
      </c>
    </row>
    <row r="12" spans="1:6" x14ac:dyDescent="0.25">
      <c r="A12" s="1">
        <v>44571</v>
      </c>
      <c r="B12">
        <v>77</v>
      </c>
      <c r="C12">
        <v>179</v>
      </c>
      <c r="D12">
        <v>183</v>
      </c>
      <c r="E12" t="s">
        <v>25</v>
      </c>
      <c r="F12">
        <f>SUM(SR_table[[#This Row],[service_a]:[service_c]])</f>
        <v>439</v>
      </c>
    </row>
    <row r="13" spans="1:6" x14ac:dyDescent="0.25">
      <c r="A13" s="1">
        <v>44572</v>
      </c>
      <c r="B13">
        <v>75</v>
      </c>
      <c r="C13">
        <v>180</v>
      </c>
      <c r="D13">
        <v>188</v>
      </c>
      <c r="E13" t="s">
        <v>25</v>
      </c>
      <c r="F13">
        <f>SUM(SR_table[[#This Row],[service_a]:[service_c]])</f>
        <v>443</v>
      </c>
    </row>
    <row r="14" spans="1:6" x14ac:dyDescent="0.25">
      <c r="A14" s="1">
        <v>44573</v>
      </c>
      <c r="B14">
        <v>74</v>
      </c>
      <c r="C14">
        <v>180</v>
      </c>
      <c r="D14">
        <v>190</v>
      </c>
      <c r="E14" t="s">
        <v>23</v>
      </c>
      <c r="F14">
        <f>SUM(SR_table[[#This Row],[service_a]:[service_c]])</f>
        <v>444</v>
      </c>
    </row>
    <row r="15" spans="1:6" x14ac:dyDescent="0.25">
      <c r="A15" s="1">
        <v>44574</v>
      </c>
      <c r="B15">
        <v>72</v>
      </c>
      <c r="C15">
        <v>180</v>
      </c>
      <c r="D15">
        <v>186</v>
      </c>
      <c r="E15" t="s">
        <v>26</v>
      </c>
      <c r="F15">
        <f>SUM(SR_table[[#This Row],[service_a]:[service_c]])</f>
        <v>438</v>
      </c>
    </row>
    <row r="16" spans="1:6" x14ac:dyDescent="0.25">
      <c r="A16" s="1"/>
    </row>
    <row r="17" spans="1:4" x14ac:dyDescent="0.25">
      <c r="A17" s="5" t="s">
        <v>27</v>
      </c>
      <c r="B17" s="5"/>
      <c r="C17" s="3"/>
      <c r="D17" s="2"/>
    </row>
    <row r="18" spans="1:4" x14ac:dyDescent="0.25">
      <c r="A18" t="s">
        <v>28</v>
      </c>
      <c r="B18" t="s">
        <v>29</v>
      </c>
    </row>
    <row r="19" spans="1:4" x14ac:dyDescent="0.25">
      <c r="A19" s="4" t="s">
        <v>33</v>
      </c>
      <c r="B19">
        <f>SUM(SR_table[service_a])</f>
        <v>1124</v>
      </c>
    </row>
    <row r="20" spans="1:4" x14ac:dyDescent="0.25">
      <c r="A20" s="4" t="s">
        <v>34</v>
      </c>
      <c r="B20">
        <f>SUM(SR_table[service_b])</f>
        <v>2424</v>
      </c>
    </row>
    <row r="21" spans="1:4" x14ac:dyDescent="0.25">
      <c r="A21" s="4" t="s">
        <v>35</v>
      </c>
      <c r="B21">
        <f>SUM(SR_table[service_c])</f>
        <v>2310</v>
      </c>
    </row>
  </sheetData>
  <mergeCells count="1">
    <mergeCell ref="A17:B17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818C-77A2-45D4-993D-416FBF3CE6BA}">
  <dimension ref="A1:H20"/>
  <sheetViews>
    <sheetView workbookViewId="0">
      <selection activeCell="B17" sqref="B17"/>
    </sheetView>
  </sheetViews>
  <sheetFormatPr defaultRowHeight="15" x14ac:dyDescent="0.25"/>
  <cols>
    <col min="1" max="1" width="17.7109375" customWidth="1"/>
    <col min="3" max="3" width="15.42578125" customWidth="1"/>
    <col min="4" max="4" width="18.140625" customWidth="1"/>
    <col min="5" max="5" width="19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17</v>
      </c>
    </row>
    <row r="2" spans="1:5" x14ac:dyDescent="0.25">
      <c r="A2" t="s">
        <v>4</v>
      </c>
      <c r="B2">
        <v>24</v>
      </c>
      <c r="C2" s="1">
        <v>45063</v>
      </c>
      <c r="D2">
        <f ca="1">TODAY() - C2</f>
        <v>446</v>
      </c>
      <c r="E2" t="str">
        <f>LEFT(A2, SEARCH(" ", A2))</f>
        <v xml:space="preserve">Keeshon </v>
      </c>
    </row>
    <row r="3" spans="1:5" x14ac:dyDescent="0.25">
      <c r="A3" t="s">
        <v>5</v>
      </c>
      <c r="B3">
        <v>39</v>
      </c>
      <c r="C3" s="1">
        <v>45172</v>
      </c>
      <c r="D3">
        <f t="shared" ref="D3:D11" ca="1" si="0">TODAY() - C3</f>
        <v>337</v>
      </c>
      <c r="E3" t="str">
        <f t="shared" ref="E3:E11" si="1">LEFT(A3, SEARCH(" ", A3))</f>
        <v xml:space="preserve">Roselynne </v>
      </c>
    </row>
    <row r="4" spans="1:5" x14ac:dyDescent="0.25">
      <c r="A4" t="s">
        <v>6</v>
      </c>
      <c r="B4">
        <v>64</v>
      </c>
      <c r="C4" s="1">
        <v>44851</v>
      </c>
      <c r="D4">
        <f t="shared" ca="1" si="0"/>
        <v>658</v>
      </c>
      <c r="E4" t="str">
        <f t="shared" si="1"/>
        <v xml:space="preserve">Corabelle </v>
      </c>
    </row>
    <row r="5" spans="1:5" x14ac:dyDescent="0.25">
      <c r="A5" t="s">
        <v>7</v>
      </c>
      <c r="B5">
        <v>31</v>
      </c>
      <c r="C5" s="1">
        <v>44996</v>
      </c>
      <c r="D5">
        <f t="shared" ca="1" si="0"/>
        <v>513</v>
      </c>
      <c r="E5" t="str">
        <f t="shared" si="1"/>
        <v xml:space="preserve">Pippa </v>
      </c>
    </row>
    <row r="6" spans="1:5" x14ac:dyDescent="0.25">
      <c r="A6" t="s">
        <v>8</v>
      </c>
      <c r="B6">
        <v>47</v>
      </c>
      <c r="C6" s="1">
        <v>45131</v>
      </c>
      <c r="D6">
        <f t="shared" ca="1" si="0"/>
        <v>378</v>
      </c>
      <c r="E6" t="str">
        <f t="shared" si="1"/>
        <v xml:space="preserve">Lynder </v>
      </c>
    </row>
    <row r="7" spans="1:5" x14ac:dyDescent="0.25">
      <c r="A7" t="s">
        <v>9</v>
      </c>
      <c r="B7">
        <v>43</v>
      </c>
      <c r="C7" s="1">
        <v>45111</v>
      </c>
      <c r="D7">
        <f t="shared" ca="1" si="0"/>
        <v>398</v>
      </c>
      <c r="E7" t="str">
        <f t="shared" si="1"/>
        <v xml:space="preserve">Avenell </v>
      </c>
    </row>
    <row r="8" spans="1:5" x14ac:dyDescent="0.25">
      <c r="A8" t="s">
        <v>10</v>
      </c>
      <c r="B8">
        <v>61</v>
      </c>
      <c r="C8" s="1">
        <v>44943</v>
      </c>
      <c r="D8">
        <f t="shared" ca="1" si="0"/>
        <v>566</v>
      </c>
      <c r="E8" t="str">
        <f t="shared" si="1"/>
        <v xml:space="preserve">Anslea </v>
      </c>
    </row>
    <row r="9" spans="1:5" x14ac:dyDescent="0.25">
      <c r="A9" t="s">
        <v>11</v>
      </c>
      <c r="B9">
        <v>67</v>
      </c>
      <c r="C9" s="1">
        <v>44984</v>
      </c>
      <c r="D9">
        <f t="shared" ca="1" si="0"/>
        <v>525</v>
      </c>
      <c r="E9" t="str">
        <f t="shared" si="1"/>
        <v xml:space="preserve">Calandria </v>
      </c>
    </row>
    <row r="10" spans="1:5" x14ac:dyDescent="0.25">
      <c r="A10" t="s">
        <v>12</v>
      </c>
      <c r="B10">
        <v>46</v>
      </c>
      <c r="C10" s="1">
        <v>45080</v>
      </c>
      <c r="D10">
        <f t="shared" ca="1" si="0"/>
        <v>429</v>
      </c>
      <c r="E10" t="str">
        <f t="shared" si="1"/>
        <v xml:space="preserve">Doyla </v>
      </c>
    </row>
    <row r="11" spans="1:5" x14ac:dyDescent="0.25">
      <c r="A11" t="s">
        <v>13</v>
      </c>
      <c r="B11">
        <v>62</v>
      </c>
      <c r="C11" s="1">
        <v>44912</v>
      </c>
      <c r="D11">
        <f t="shared" ca="1" si="0"/>
        <v>597</v>
      </c>
      <c r="E11" t="str">
        <f t="shared" si="1"/>
        <v xml:space="preserve">Valonda </v>
      </c>
    </row>
    <row r="12" spans="1:5" x14ac:dyDescent="0.25">
      <c r="C12" s="1"/>
    </row>
    <row r="13" spans="1:5" x14ac:dyDescent="0.25">
      <c r="A13" t="s">
        <v>37</v>
      </c>
      <c r="B13" t="s">
        <v>1</v>
      </c>
      <c r="C13" t="s">
        <v>2</v>
      </c>
      <c r="D13" s="1" t="s">
        <v>3</v>
      </c>
    </row>
    <row r="14" spans="1:5" x14ac:dyDescent="0.25">
      <c r="A14" t="s">
        <v>38</v>
      </c>
      <c r="B14">
        <f>AVERAGE(B2:B11)</f>
        <v>48.4</v>
      </c>
      <c r="C14" s="1">
        <f>AVERAGE(C2:C11)</f>
        <v>45024.3</v>
      </c>
      <c r="D14">
        <f ca="1">AVERAGE(D2:D11)</f>
        <v>484.7</v>
      </c>
    </row>
    <row r="15" spans="1:5" x14ac:dyDescent="0.25">
      <c r="A15" t="s">
        <v>14</v>
      </c>
      <c r="B15">
        <f>MIN(B2:B11)</f>
        <v>24</v>
      </c>
      <c r="C15" s="1">
        <f>MIN(C2:C11)</f>
        <v>44851</v>
      </c>
      <c r="D15">
        <f ca="1">MIN(D2:D11)</f>
        <v>337</v>
      </c>
    </row>
    <row r="16" spans="1:5" x14ac:dyDescent="0.25">
      <c r="A16" t="s">
        <v>15</v>
      </c>
      <c r="B16">
        <f>MAX(B2:B11)</f>
        <v>67</v>
      </c>
      <c r="C16" s="1">
        <f>MAX(C2:C11)</f>
        <v>45172</v>
      </c>
      <c r="D16">
        <f ca="1">MAX(D2:D11)</f>
        <v>658</v>
      </c>
    </row>
    <row r="17" spans="1:8" x14ac:dyDescent="0.25">
      <c r="A17" t="s">
        <v>16</v>
      </c>
      <c r="D17">
        <f ca="1">SUM($D$2:$D$11)</f>
        <v>4847</v>
      </c>
    </row>
    <row r="20" spans="1:8" x14ac:dyDescent="0.25">
      <c r="H20" t="s">
        <v>39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A1 referencing</vt:lpstr>
      <vt:lpstr>Structured referencing</vt:lpstr>
      <vt:lpstr>R1C1 referencing</vt:lpstr>
      <vt:lpstr>age_average</vt:lpstr>
      <vt:lpstr>duration_summary</vt:lpstr>
      <vt:lpstr>first_first_name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Clarke</dc:creator>
  <cp:lastModifiedBy>Brendan Clarke</cp:lastModifiedBy>
  <dcterms:created xsi:type="dcterms:W3CDTF">2023-10-05T09:11:52Z</dcterms:created>
  <dcterms:modified xsi:type="dcterms:W3CDTF">2024-08-05T08:05:09Z</dcterms:modified>
</cp:coreProperties>
</file>