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excel_tidy_data/"/>
    </mc:Choice>
  </mc:AlternateContent>
  <xr:revisionPtr revIDLastSave="158" documentId="8_{3287DC13-65F3-4E54-8741-1CD6EFD469E9}" xr6:coauthVersionLast="47" xr6:coauthVersionMax="47" xr10:uidLastSave="{E77955C8-1EF6-4755-ACD1-68C13CE9C92C}"/>
  <bookViews>
    <workbookView xWindow="29610" yWindow="-120" windowWidth="28110" windowHeight="16440" xr2:uid="{04634D5A-6AF5-4DBE-A601-32AA2F07C1FB}"/>
  </bookViews>
  <sheets>
    <sheet name="Introduction" sheetId="6" r:id="rId1"/>
    <sheet name="Exercise one" sheetId="1" r:id="rId2"/>
    <sheet name="Exercise one (completed)" sheetId="4" r:id="rId3"/>
    <sheet name="Exercise two" sheetId="8" r:id="rId4"/>
    <sheet name="Exercise two (completed)" sheetId="7" r:id="rId5"/>
    <sheet name="Demo one (validation)" sheetId="9" r:id="rId6"/>
    <sheet name="Demo two (reshaping)" sheetId="5" r:id="rId7"/>
  </sheets>
  <definedNames>
    <definedName name="_xlchart.v1.0" hidden="1">'Exercise one (completed)'!$B$2:$B$15</definedName>
    <definedName name="_xlchart.v1.1" hidden="1">'Exercise one (completed)'!$C$2:$C$15</definedName>
    <definedName name="_xlchart.v1.10" hidden="1">'Exercise one (completed)'!$F$2:$F$15</definedName>
    <definedName name="_xlchart.v1.11" hidden="1">'Exercise one (completed)'!$G$2:$G$15</definedName>
    <definedName name="_xlchart.v1.12" hidden="1">'Exercise one (completed)'!$B$2:$B$15</definedName>
    <definedName name="_xlchart.v1.13" hidden="1">'Exercise one (completed)'!$C$2:$C$15</definedName>
    <definedName name="_xlchart.v1.14" hidden="1">'Exercise one (completed)'!$D$2:$D$15</definedName>
    <definedName name="_xlchart.v1.15" hidden="1">'Exercise one (completed)'!$E$2:$E$15</definedName>
    <definedName name="_xlchart.v1.16" hidden="1">'Exercise one (completed)'!$F$2:$F$15</definedName>
    <definedName name="_xlchart.v1.17" hidden="1">'Exercise one (completed)'!$G$2:$G$15</definedName>
    <definedName name="_xlchart.v1.18" hidden="1">'Exercise one (completed)'!$B$2:$B$15</definedName>
    <definedName name="_xlchart.v1.19" hidden="1">'Exercise one (completed)'!$C$2:$C$15</definedName>
    <definedName name="_xlchart.v1.2" hidden="1">'Exercise one (completed)'!$D$2:$D$15</definedName>
    <definedName name="_xlchart.v1.20" hidden="1">'Exercise one (completed)'!$D$2:$D$15</definedName>
    <definedName name="_xlchart.v1.21" hidden="1">'Exercise one (completed)'!$E$2:$E$15</definedName>
    <definedName name="_xlchart.v1.22" hidden="1">'Exercise one (completed)'!$F$2:$F$15</definedName>
    <definedName name="_xlchart.v1.23" hidden="1">'Exercise one (completed)'!$G$2:$G$15</definedName>
    <definedName name="_xlchart.v1.3" hidden="1">'Exercise one (completed)'!$E$2:$E$15</definedName>
    <definedName name="_xlchart.v1.4" hidden="1">'Exercise one (completed)'!$F$2:$F$15</definedName>
    <definedName name="_xlchart.v1.5" hidden="1">'Exercise one (completed)'!$G$2:$G$15</definedName>
    <definedName name="_xlchart.v1.6" hidden="1">'Exercise one (completed)'!$B$2:$B$15</definedName>
    <definedName name="_xlchart.v1.7" hidden="1">'Exercise one (completed)'!$C$2:$C$15</definedName>
    <definedName name="_xlchart.v1.8" hidden="1">'Exercise one (completed)'!$D$2:$D$15</definedName>
    <definedName name="_xlchart.v1.9" hidden="1">'Exercise one (completed)'!$E$2:$E$15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2" i="6"/>
  <c r="K7" i="1"/>
  <c r="C17" i="4"/>
  <c r="D17" i="4"/>
  <c r="E17" i="4"/>
  <c r="F17" i="4"/>
  <c r="G17" i="4"/>
  <c r="B17" i="4"/>
</calcChain>
</file>

<file path=xl/sharedStrings.xml><?xml version="1.0" encoding="utf-8"?>
<sst xmlns="http://schemas.openxmlformats.org/spreadsheetml/2006/main" count="205" uniqueCount="115">
  <si>
    <t>Year</t>
  </si>
  <si>
    <t>15-19</t>
  </si>
  <si>
    <t>20-24</t>
  </si>
  <si>
    <t>25-29</t>
  </si>
  <si>
    <t>30-34</t>
  </si>
  <si>
    <t>35-39</t>
  </si>
  <si>
    <t>40-44</t>
  </si>
  <si>
    <t>24.3 (7.03%)</t>
  </si>
  <si>
    <t>63.8 (18.47%)</t>
  </si>
  <si>
    <t>93.8 (27.15%)</t>
  </si>
  <si>
    <t>100.7 (29.15%)</t>
  </si>
  <si>
    <t>52.6 (15.22%)</t>
  </si>
  <si>
    <t>10.3 (2.98%)</t>
  </si>
  <si>
    <t>22.9 (6.68%)</t>
  </si>
  <si>
    <t>59.9 (17.48%)</t>
  </si>
  <si>
    <t>92.6 (27.02%)</t>
  </si>
  <si>
    <t>102.8 (30%)</t>
  </si>
  <si>
    <t>53.8 (15.7%)</t>
  </si>
  <si>
    <t>10.7 (3.12%)</t>
  </si>
  <si>
    <t>21.1 (6.23%)</t>
  </si>
  <si>
    <t>57.9 (17.1%)</t>
  </si>
  <si>
    <t>90.2 (26.64%)</t>
  </si>
  <si>
    <t>102.8 (30.36%)</t>
  </si>
  <si>
    <t>55.4 (16.36%)</t>
  </si>
  <si>
    <t>11.2 (3.31%)</t>
  </si>
  <si>
    <t>19.7 (5.89%)</t>
  </si>
  <si>
    <t>55.2 (16.51%)</t>
  </si>
  <si>
    <t>90.9 (27.19%)</t>
  </si>
  <si>
    <t>101.7 (30.42%)</t>
  </si>
  <si>
    <t>55.8 (16.69%)</t>
  </si>
  <si>
    <t>11 (3.29%)</t>
  </si>
  <si>
    <t>17.9 (5.56%)</t>
  </si>
  <si>
    <t>52.8 (16.39%)</t>
  </si>
  <si>
    <t>85.7 (26.6%)</t>
  </si>
  <si>
    <t>98.1 (30.45%)</t>
  </si>
  <si>
    <t>56.1 (17.41%)</t>
  </si>
  <si>
    <t>11.6 (3.6%)</t>
  </si>
  <si>
    <t>16.1 (4.96%)</t>
  </si>
  <si>
    <t>50.3 (15.49%)</t>
  </si>
  <si>
    <t>87.6 (26.98%)</t>
  </si>
  <si>
    <t>100.4 (30.92%)</t>
  </si>
  <si>
    <t>58.3 (17.96%)</t>
  </si>
  <si>
    <t>12 (3.7%)</t>
  </si>
  <si>
    <t>14.3 (4.57%)</t>
  </si>
  <si>
    <t>46.8 (14.97%)</t>
  </si>
  <si>
    <t>83.6 (26.74%)</t>
  </si>
  <si>
    <t>98.1 (31.38%)</t>
  </si>
  <si>
    <t>58.1 (18.59%)</t>
  </si>
  <si>
    <t>11.7 (3.74%)</t>
  </si>
  <si>
    <t>13.5 (4.41%)</t>
  </si>
  <si>
    <t>45.4 (14.83%)</t>
  </si>
  <si>
    <t>79.7 (26.04%)</t>
  </si>
  <si>
    <t>97.4 (31.82%)</t>
  </si>
  <si>
    <t>57.4 (18.75%)</t>
  </si>
  <si>
    <t>12.7 (4.15%)</t>
  </si>
  <si>
    <t>13 (4.41%)</t>
  </si>
  <si>
    <t>43.5 (14.74%)</t>
  </si>
  <si>
    <t>75.8 (25.69%)</t>
  </si>
  <si>
    <t>93.9 (31.82%)</t>
  </si>
  <si>
    <t>56.4 (19.11%)</t>
  </si>
  <si>
    <t>12.5 (4.24%)</t>
  </si>
  <si>
    <t>11.6 (4.07%)</t>
  </si>
  <si>
    <t>41.5 (14.57%)</t>
  </si>
  <si>
    <t>73.4 (25.76%)</t>
  </si>
  <si>
    <t>90.9 (31.91%)</t>
  </si>
  <si>
    <t>54.2 (19.02%)</t>
  </si>
  <si>
    <t>13.3 (4.67%)</t>
  </si>
  <si>
    <t>10.5 (3.82%)</t>
  </si>
  <si>
    <t>39.1 (14.23%)</t>
  </si>
  <si>
    <t>71 (25.85%)</t>
  </si>
  <si>
    <t>88.6 (32.25%)</t>
  </si>
  <si>
    <t>52.7 (19.18%)</t>
  </si>
  <si>
    <t>12.8 (4.66%)</t>
  </si>
  <si>
    <t>9.3 (3.6%)</t>
  </si>
  <si>
    <t>36.8 (14.25%)</t>
  </si>
  <si>
    <t>66.8 (25.86%)</t>
  </si>
  <si>
    <t>83.4 (32.29%)</t>
  </si>
  <si>
    <t>49.4 (19.13%)</t>
  </si>
  <si>
    <t>12.6 (4.88%)</t>
  </si>
  <si>
    <t>7.5 (2.86%)</t>
  </si>
  <si>
    <t>34.2 (13.04%)</t>
  </si>
  <si>
    <t>69.6 (26.54%)</t>
  </si>
  <si>
    <t>85.9 (32.76%)</t>
  </si>
  <si>
    <t>52.8 (20.14%)</t>
  </si>
  <si>
    <t>12.2 (4.65%)</t>
  </si>
  <si>
    <t>7.9 (3.06%)</t>
  </si>
  <si>
    <t>33.8 (13.11%)</t>
  </si>
  <si>
    <t>66.7 (25.86%)</t>
  </si>
  <si>
    <t>84.4 (32.73%)</t>
  </si>
  <si>
    <t>52 (20.16%)</t>
  </si>
  <si>
    <t>13.1 (5.08%)</t>
  </si>
  <si>
    <t>Live births per 1,000 women, by age of mother, Scotland, 1951-2022</t>
  </si>
  <si>
    <t>Adapted from NRS https://www.nrscotland.gov.uk/statistics-and-data/statistics/statistics-by-theme/vital-events/general-publications/vital-events-reference-tables/2022</t>
  </si>
  <si>
    <t>© Crown Copyright 2023</t>
  </si>
  <si>
    <t>group</t>
  </si>
  <si>
    <t>year</t>
  </si>
  <si>
    <t>births</t>
  </si>
  <si>
    <t>25-29yrs</t>
  </si>
  <si>
    <t>30-34yrs</t>
  </si>
  <si>
    <t>difference</t>
  </si>
  <si>
    <t>Average</t>
  </si>
  <si>
    <t>1951</t>
  </si>
  <si>
    <t>1961</t>
  </si>
  <si>
    <t>1971</t>
  </si>
  <si>
    <t>1981</t>
  </si>
  <si>
    <t>1991</t>
  </si>
  <si>
    <t>2001</t>
  </si>
  <si>
    <t>2011</t>
  </si>
  <si>
    <t>2021</t>
  </si>
  <si>
    <t>201 8</t>
  </si>
  <si>
    <t>2019</t>
  </si>
  <si>
    <t>83 4</t>
  </si>
  <si>
    <t>66,7</t>
  </si>
  <si>
    <t>9o.9</t>
  </si>
  <si>
    <t>25-29yers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</si>
</sst>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10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5" xfId="0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0" fontId="1" fillId="2" borderId="8" xfId="0" applyFon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0" fillId="3" borderId="8" xfId="0" applyFont="1" applyFill="1" applyBorder="1"/>
    <xf numFmtId="0" fontId="0" fillId="3" borderId="4" xfId="0" applyFont="1" applyFill="1" applyBorder="1"/>
    <xf numFmtId="0" fontId="0" fillId="3" borderId="9" xfId="0" applyFont="1" applyFill="1" applyBorder="1"/>
    <xf numFmtId="0" fontId="0" fillId="0" borderId="8" xfId="0" applyFont="1" applyBorder="1"/>
    <xf numFmtId="0" fontId="0" fillId="0" borderId="4" xfId="0" applyFont="1" applyBorder="1"/>
    <xf numFmtId="0" fontId="0" fillId="0" borderId="9" xfId="0" applyFont="1" applyBorder="1"/>
    <xf numFmtId="17" fontId="0" fillId="0" borderId="0" xfId="0" quotePrefix="1" applyNumberFormat="1"/>
  </cellXfs>
  <cellStyles count="2">
    <cellStyle name="Normal" xfId="0" builtinId="0"/>
    <cellStyle name="Normal 2" xfId="1" xr:uid="{BFB8181D-A165-4338-B2F7-845C5739A685}"/>
  </cellStyles>
  <dxfs count="1"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Live births per 1,000 women, by age of mother, Scotland, 2009-2022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076443569553807"/>
          <c:w val="0.87753018372703417"/>
          <c:h val="0.61498432487605714"/>
        </c:manualLayout>
      </c:layout>
      <c:areaChart>
        <c:grouping val="stacked"/>
        <c:varyColors val="0"/>
        <c:ser>
          <c:idx val="0"/>
          <c:order val="0"/>
          <c:tx>
            <c:strRef>
              <c:f>'Exercise one (completed)'!$B$1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'Exercise one (completed)'!$B$2:$B$15</c:f>
              <c:numCache>
                <c:formatCode>General</c:formatCode>
                <c:ptCount val="14"/>
                <c:pt idx="0">
                  <c:v>24.3</c:v>
                </c:pt>
                <c:pt idx="1">
                  <c:v>22.9</c:v>
                </c:pt>
                <c:pt idx="2">
                  <c:v>21.1</c:v>
                </c:pt>
                <c:pt idx="3">
                  <c:v>19.7</c:v>
                </c:pt>
                <c:pt idx="4">
                  <c:v>17.899999999999999</c:v>
                </c:pt>
                <c:pt idx="5">
                  <c:v>16.100000000000001</c:v>
                </c:pt>
                <c:pt idx="6">
                  <c:v>14.3</c:v>
                </c:pt>
                <c:pt idx="7">
                  <c:v>13.5</c:v>
                </c:pt>
                <c:pt idx="8">
                  <c:v>13</c:v>
                </c:pt>
                <c:pt idx="9">
                  <c:v>11.6</c:v>
                </c:pt>
                <c:pt idx="10">
                  <c:v>10.5</c:v>
                </c:pt>
                <c:pt idx="11">
                  <c:v>9.3000000000000007</c:v>
                </c:pt>
                <c:pt idx="12">
                  <c:v>7.5</c:v>
                </c:pt>
                <c:pt idx="13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39-4E1D-8ED0-A32AC0C2E052}"/>
            </c:ext>
          </c:extLst>
        </c:ser>
        <c:ser>
          <c:idx val="5"/>
          <c:order val="1"/>
          <c:tx>
            <c:strRef>
              <c:f>'Exercise one (completed)'!$C$1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'Exercise one (completed)'!$A$2:$A$15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'Exercise one (completed)'!$C$2:$C$15</c:f>
              <c:numCache>
                <c:formatCode>General</c:formatCode>
                <c:ptCount val="14"/>
                <c:pt idx="0">
                  <c:v>63.8</c:v>
                </c:pt>
                <c:pt idx="1">
                  <c:v>59.9</c:v>
                </c:pt>
                <c:pt idx="2">
                  <c:v>57.9</c:v>
                </c:pt>
                <c:pt idx="3">
                  <c:v>55.2</c:v>
                </c:pt>
                <c:pt idx="4">
                  <c:v>52.8</c:v>
                </c:pt>
                <c:pt idx="5">
                  <c:v>50.3</c:v>
                </c:pt>
                <c:pt idx="6">
                  <c:v>46.8</c:v>
                </c:pt>
                <c:pt idx="7">
                  <c:v>45.4</c:v>
                </c:pt>
                <c:pt idx="8">
                  <c:v>43.5</c:v>
                </c:pt>
                <c:pt idx="9">
                  <c:v>41.5</c:v>
                </c:pt>
                <c:pt idx="10">
                  <c:v>39.1</c:v>
                </c:pt>
                <c:pt idx="11">
                  <c:v>36.799999999999997</c:v>
                </c:pt>
                <c:pt idx="12">
                  <c:v>34.200000000000003</c:v>
                </c:pt>
                <c:pt idx="13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39-4E1D-8ED0-A32AC0C2E052}"/>
            </c:ext>
          </c:extLst>
        </c:ser>
        <c:ser>
          <c:idx val="4"/>
          <c:order val="2"/>
          <c:tx>
            <c:strRef>
              <c:f>'Exercise one (completed)'!$D$1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'Exercise one (completed)'!$A$2:$A$15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'Exercise one (completed)'!$D$2:$D$15</c:f>
              <c:numCache>
                <c:formatCode>General</c:formatCode>
                <c:ptCount val="14"/>
                <c:pt idx="0">
                  <c:v>93.8</c:v>
                </c:pt>
                <c:pt idx="1">
                  <c:v>92.6</c:v>
                </c:pt>
                <c:pt idx="2">
                  <c:v>90.2</c:v>
                </c:pt>
                <c:pt idx="3">
                  <c:v>90.9</c:v>
                </c:pt>
                <c:pt idx="4">
                  <c:v>85.7</c:v>
                </c:pt>
                <c:pt idx="5">
                  <c:v>87.6</c:v>
                </c:pt>
                <c:pt idx="6">
                  <c:v>83.6</c:v>
                </c:pt>
                <c:pt idx="7">
                  <c:v>79.7</c:v>
                </c:pt>
                <c:pt idx="8">
                  <c:v>75.8</c:v>
                </c:pt>
                <c:pt idx="9">
                  <c:v>73.400000000000006</c:v>
                </c:pt>
                <c:pt idx="10">
                  <c:v>71</c:v>
                </c:pt>
                <c:pt idx="11">
                  <c:v>66.8</c:v>
                </c:pt>
                <c:pt idx="12">
                  <c:v>69.599999999999994</c:v>
                </c:pt>
                <c:pt idx="13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9-4E1D-8ED0-A32AC0C2E052}"/>
            </c:ext>
          </c:extLst>
        </c:ser>
        <c:ser>
          <c:idx val="3"/>
          <c:order val="3"/>
          <c:tx>
            <c:strRef>
              <c:f>'Exercise one (completed)'!$E$1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'Exercise one (completed)'!$A$2:$A$15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'Exercise one (completed)'!$E$2:$E$15</c:f>
              <c:numCache>
                <c:formatCode>General</c:formatCode>
                <c:ptCount val="14"/>
                <c:pt idx="0">
                  <c:v>100.7</c:v>
                </c:pt>
                <c:pt idx="1">
                  <c:v>102.8</c:v>
                </c:pt>
                <c:pt idx="2">
                  <c:v>102.8</c:v>
                </c:pt>
                <c:pt idx="3">
                  <c:v>101.7</c:v>
                </c:pt>
                <c:pt idx="4">
                  <c:v>98.1</c:v>
                </c:pt>
                <c:pt idx="5">
                  <c:v>100.4</c:v>
                </c:pt>
                <c:pt idx="6">
                  <c:v>98.1</c:v>
                </c:pt>
                <c:pt idx="7">
                  <c:v>97.4</c:v>
                </c:pt>
                <c:pt idx="8">
                  <c:v>93.9</c:v>
                </c:pt>
                <c:pt idx="9">
                  <c:v>90.9</c:v>
                </c:pt>
                <c:pt idx="10">
                  <c:v>88.6</c:v>
                </c:pt>
                <c:pt idx="11">
                  <c:v>83.4</c:v>
                </c:pt>
                <c:pt idx="12">
                  <c:v>85.9</c:v>
                </c:pt>
                <c:pt idx="13">
                  <c:v>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9-4E1D-8ED0-A32AC0C2E052}"/>
            </c:ext>
          </c:extLst>
        </c:ser>
        <c:ser>
          <c:idx val="2"/>
          <c:order val="4"/>
          <c:tx>
            <c:strRef>
              <c:f>'Exercise one (completed)'!$F$1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'Exercise one (completed)'!$A$2:$A$15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'Exercise one (completed)'!$F$2:$F$15</c:f>
              <c:numCache>
                <c:formatCode>General</c:formatCode>
                <c:ptCount val="14"/>
                <c:pt idx="0">
                  <c:v>52.6</c:v>
                </c:pt>
                <c:pt idx="1">
                  <c:v>53.8</c:v>
                </c:pt>
                <c:pt idx="2">
                  <c:v>55.4</c:v>
                </c:pt>
                <c:pt idx="3">
                  <c:v>55.8</c:v>
                </c:pt>
                <c:pt idx="4">
                  <c:v>56.1</c:v>
                </c:pt>
                <c:pt idx="5">
                  <c:v>58.3</c:v>
                </c:pt>
                <c:pt idx="6">
                  <c:v>58.1</c:v>
                </c:pt>
                <c:pt idx="7">
                  <c:v>57.4</c:v>
                </c:pt>
                <c:pt idx="8">
                  <c:v>56.4</c:v>
                </c:pt>
                <c:pt idx="9">
                  <c:v>54.2</c:v>
                </c:pt>
                <c:pt idx="10">
                  <c:v>52.7</c:v>
                </c:pt>
                <c:pt idx="11">
                  <c:v>49.4</c:v>
                </c:pt>
                <c:pt idx="12">
                  <c:v>52.8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9-4E1D-8ED0-A32AC0C2E052}"/>
            </c:ext>
          </c:extLst>
        </c:ser>
        <c:ser>
          <c:idx val="1"/>
          <c:order val="5"/>
          <c:tx>
            <c:strRef>
              <c:f>'Exercise one (completed)'!$G$1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'Exercise one (completed)'!$A$2:$A$15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'Exercise one (completed)'!$G$2:$G$15</c:f>
              <c:numCache>
                <c:formatCode>General</c:formatCode>
                <c:ptCount val="14"/>
                <c:pt idx="0">
                  <c:v>10.3</c:v>
                </c:pt>
                <c:pt idx="1">
                  <c:v>10.7</c:v>
                </c:pt>
                <c:pt idx="2">
                  <c:v>11.2</c:v>
                </c:pt>
                <c:pt idx="3">
                  <c:v>11</c:v>
                </c:pt>
                <c:pt idx="4">
                  <c:v>11.6</c:v>
                </c:pt>
                <c:pt idx="5">
                  <c:v>12</c:v>
                </c:pt>
                <c:pt idx="6">
                  <c:v>11.7</c:v>
                </c:pt>
                <c:pt idx="7">
                  <c:v>12.7</c:v>
                </c:pt>
                <c:pt idx="8">
                  <c:v>12.5</c:v>
                </c:pt>
                <c:pt idx="9">
                  <c:v>13.3</c:v>
                </c:pt>
                <c:pt idx="10">
                  <c:v>12.8</c:v>
                </c:pt>
                <c:pt idx="11">
                  <c:v>12.6</c:v>
                </c:pt>
                <c:pt idx="12">
                  <c:v>12.2</c:v>
                </c:pt>
                <c:pt idx="13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9-4E1D-8ED0-A32AC0C2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9423"/>
        <c:axId val="62000287"/>
      </c:areaChart>
      <c:dateAx>
        <c:axId val="725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0287"/>
        <c:crosses val="autoZero"/>
        <c:auto val="0"/>
        <c:lblOffset val="100"/>
        <c:baseTimeUnit val="days"/>
      </c:dateAx>
      <c:valAx>
        <c:axId val="620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43962</xdr:colOff>
      <xdr:row>22</xdr:row>
      <xdr:rowOff>9524</xdr:rowOff>
    </xdr:from>
    <xdr:to>
      <xdr:col>7</xdr:col>
      <xdr:colOff>7327</xdr:colOff>
      <xdr:row>36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67C7F-0988-0089-5764-FBEF3E7A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0FBDDA-6561-4852-9A17-CBEA7C4EF199}" name="Table6" displayName="Table6" ref="A1:D6" totalsRowShown="0">
  <autoFilter ref="A1:D6" xr:uid="{540FBDDA-6561-4852-9A17-CBEA7C4EF199}"/>
  <tableColumns count="4">
    <tableColumn id="1" xr3:uid="{6A33FAC0-1900-490A-A93F-471D27C3ED10}" name="year"/>
    <tableColumn id="2" xr3:uid="{732825CD-6B11-4C0C-974B-2B86E020A187}" name="25-29yrs"/>
    <tableColumn id="3" xr3:uid="{13D3C080-42F6-44FA-8A24-8C881FFBD6E1}" name="30-34yrs"/>
    <tableColumn id="4" xr3:uid="{0C413A4B-67AF-4540-A1F0-91E5B3228664}" name="difference">
      <calculatedColumnFormula>C2 - 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973029-A33B-4B4B-B9B6-3EF9F88AD4BF}" name="Table2" displayName="Table2" ref="A1:G15" totalsRowShown="0">
  <autoFilter ref="A1:G15" xr:uid="{A3973029-A33B-4B4B-B9B6-3EF9F88AD4BF}"/>
  <tableColumns count="7">
    <tableColumn id="1" xr3:uid="{48304B80-B56E-4858-9F2F-80EA90FE0839}" name="Year"/>
    <tableColumn id="2" xr3:uid="{7EA44AF4-CE68-464F-8542-A6D4272539F4}" name="15-19"/>
    <tableColumn id="3" xr3:uid="{70E42FAA-A537-484B-84EC-91EED56D7515}" name="20-24"/>
    <tableColumn id="4" xr3:uid="{7E7BBA27-21E7-4071-8E41-D5C2B01AEFC9}" name="25-29"/>
    <tableColumn id="5" xr3:uid="{94093493-1FFC-4435-BF8A-D60C295FF634}" name="30-34"/>
    <tableColumn id="6" xr3:uid="{7F72F30D-CE6E-4594-9F75-C56E4AC0C554}" name="35-39"/>
    <tableColumn id="7" xr3:uid="{F2792EB8-D271-4B27-88BF-6BB64A4D4933}" name="40-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C5C934-5B36-4F26-B35D-ED13F45E6715}" name="Table24" displayName="Table24" ref="A1:G15" totalsRowShown="0">
  <autoFilter ref="A1:G15" xr:uid="{A3973029-A33B-4B4B-B9B6-3EF9F88AD4BF}"/>
  <tableColumns count="7">
    <tableColumn id="1" xr3:uid="{A71D2328-C312-4E8F-8EFD-7938B401932C}" name="Year"/>
    <tableColumn id="2" xr3:uid="{539A2721-F46C-40F8-94BD-A50E62B8B35E}" name="15-19"/>
    <tableColumn id="3" xr3:uid="{EEAE936D-129D-42A6-B2F8-5EF8CB10F40F}" name="20-24"/>
    <tableColumn id="4" xr3:uid="{F44F5BB9-92E3-4569-B94C-8E70448CC6FD}" name="25-29"/>
    <tableColumn id="5" xr3:uid="{6A6198DE-2F95-49A1-9E4E-7B6E5B2E4DEE}" name="30-34"/>
    <tableColumn id="6" xr3:uid="{AD58A3CE-E58A-41E2-B57C-68DA2C41869D}" name="35-39"/>
    <tableColumn id="7" xr3:uid="{BBD39EF9-3A72-475F-A980-AC5A2E567B8E}" name="40-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F4FD3A-BAFB-4538-85AC-1E2014EA3794}" name="Table11" displayName="Table11" ref="A8:F16" totalsRowShown="0" tableBorderDxfId="0">
  <autoFilter ref="A8:F16" xr:uid="{E3F4FD3A-BAFB-4538-85AC-1E2014EA3794}"/>
  <tableColumns count="6">
    <tableColumn id="1" xr3:uid="{8A8BCF5D-6FC2-42D0-AAC6-71833A445994}" name="year"/>
    <tableColumn id="2" xr3:uid="{AB4F762C-1235-4BFD-A7EA-392F15F17D72}" name="15-19"/>
    <tableColumn id="3" xr3:uid="{738CE997-550F-4341-9814-C4FAEE58F7D1}" name="20-24"/>
    <tableColumn id="4" xr3:uid="{AF3F0091-A629-4C04-85D8-F87133A34591}" name="30-34"/>
    <tableColumn id="5" xr3:uid="{9F8EE3FA-9C27-49F8-9159-6DFA43C63FAC}" name="35-39"/>
    <tableColumn id="6" xr3:uid="{840312AB-BE87-411D-B901-E507E5CC9E8C}" name="40-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6DADBF-C3C2-44DF-8493-16B69A2E015D}" name="Table614" displayName="Table614" ref="A1:C6" totalsRowShown="0">
  <autoFilter ref="A1:C6" xr:uid="{540FBDDA-6561-4852-9A17-CBEA7C4EF199}"/>
  <tableColumns count="3">
    <tableColumn id="1" xr3:uid="{FA8A1C30-3B65-475D-A0DF-2612A1E9813B}" name="year"/>
    <tableColumn id="2" xr3:uid="{FB3EA8D5-832C-4175-8462-6DC7767CB47B}" name="25-29yers"/>
    <tableColumn id="3" xr3:uid="{396E1349-B556-4BF6-9CC2-892A97E891A4}" name="30-34yr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F152B1-4E1F-46BC-B16F-F1E4EE419104}" name="Table5" displayName="Table5" ref="A1:C41" totalsRowShown="0">
  <autoFilter ref="A1:C41" xr:uid="{64F152B1-4E1F-46BC-B16F-F1E4EE419104}"/>
  <tableColumns count="3">
    <tableColumn id="1" xr3:uid="{3D8BA326-E885-4127-B13A-A37E8D51364E}" name="year"/>
    <tableColumn id="2" xr3:uid="{DB1EEBB0-31AD-4033-A8F9-81EB09D5C4DB}" name="births"/>
    <tableColumn id="3" xr3:uid="{B5789026-7C15-45E2-86B3-BCBA3214F64B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517F-52AC-416A-A4E2-447319378D36}">
  <dimension ref="A1:D6"/>
  <sheetViews>
    <sheetView tabSelected="1" workbookViewId="0">
      <selection activeCell="D2" sqref="D2:D6"/>
    </sheetView>
  </sheetViews>
  <sheetFormatPr defaultRowHeight="15" x14ac:dyDescent="0.25"/>
  <cols>
    <col min="2" max="2" width="10.42578125" customWidth="1"/>
  </cols>
  <sheetData>
    <row r="1" spans="1:4" x14ac:dyDescent="0.25">
      <c r="A1" t="s">
        <v>95</v>
      </c>
      <c r="B1" t="s">
        <v>97</v>
      </c>
      <c r="C1" t="s">
        <v>98</v>
      </c>
      <c r="D1" t="s">
        <v>99</v>
      </c>
    </row>
    <row r="2" spans="1:4" x14ac:dyDescent="0.25">
      <c r="A2">
        <v>2018</v>
      </c>
      <c r="B2">
        <v>73.400000000000006</v>
      </c>
      <c r="C2">
        <v>90.9</v>
      </c>
      <c r="D2">
        <f>C2 - B2</f>
        <v>17.5</v>
      </c>
    </row>
    <row r="3" spans="1:4" x14ac:dyDescent="0.25">
      <c r="A3">
        <v>2019</v>
      </c>
      <c r="B3">
        <v>71</v>
      </c>
      <c r="C3">
        <v>88.6</v>
      </c>
      <c r="D3">
        <f t="shared" ref="D3:D6" si="0">C3 - B3</f>
        <v>17.599999999999994</v>
      </c>
    </row>
    <row r="4" spans="1:4" x14ac:dyDescent="0.25">
      <c r="A4">
        <v>2020</v>
      </c>
      <c r="B4">
        <v>66.8</v>
      </c>
      <c r="C4">
        <v>83.4</v>
      </c>
      <c r="D4">
        <f t="shared" si="0"/>
        <v>16.600000000000009</v>
      </c>
    </row>
    <row r="5" spans="1:4" x14ac:dyDescent="0.25">
      <c r="A5">
        <v>2021</v>
      </c>
      <c r="B5">
        <v>69.599999999999994</v>
      </c>
      <c r="C5">
        <v>85.9</v>
      </c>
      <c r="D5">
        <f t="shared" si="0"/>
        <v>16.300000000000011</v>
      </c>
    </row>
    <row r="6" spans="1:4" x14ac:dyDescent="0.25">
      <c r="A6">
        <v>2022</v>
      </c>
      <c r="B6">
        <v>66.7</v>
      </c>
      <c r="C6">
        <v>84.4</v>
      </c>
      <c r="D6">
        <f t="shared" si="0"/>
        <v>17.700000000000003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63B2-42AB-46A2-ABE4-FD9E28631DC6}">
  <dimension ref="A1:K21"/>
  <sheetViews>
    <sheetView workbookViewId="0">
      <selection activeCell="K7" sqref="K7"/>
    </sheetView>
  </sheetViews>
  <sheetFormatPr defaultRowHeight="15" x14ac:dyDescent="0.25"/>
  <cols>
    <col min="1" max="1" width="9.140625" style="2"/>
    <col min="2" max="7" width="21.7109375" style="2" customWidth="1"/>
    <col min="8" max="16384" width="9.140625" style="2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/>
    </row>
    <row r="2" spans="1:11" x14ac:dyDescent="0.25">
      <c r="A2">
        <v>2009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1"/>
    </row>
    <row r="3" spans="1:11" x14ac:dyDescent="0.25">
      <c r="A3">
        <v>2010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s="1"/>
    </row>
    <row r="4" spans="1:11" x14ac:dyDescent="0.25">
      <c r="A4">
        <v>2011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s="1"/>
    </row>
    <row r="5" spans="1:11" x14ac:dyDescent="0.25">
      <c r="A5">
        <v>2012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s="1"/>
    </row>
    <row r="6" spans="1:11" x14ac:dyDescent="0.25">
      <c r="A6">
        <v>2013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s="1"/>
    </row>
    <row r="7" spans="1:11" x14ac:dyDescent="0.25">
      <c r="A7">
        <v>2014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  <c r="H7" s="1"/>
      <c r="K7" s="2" t="str">
        <f>_xlfn.TEXTJOIN(", ", FALSE, Table2[Year])</f>
        <v>2009, 2010, 2011, 2012, 2013, 2014, 2015, 2016, 2017, 2018, 2019, 2020, 2021, 2022</v>
      </c>
    </row>
    <row r="8" spans="1:11" x14ac:dyDescent="0.25">
      <c r="A8">
        <v>2015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s="1"/>
    </row>
    <row r="9" spans="1:11" x14ac:dyDescent="0.25">
      <c r="A9">
        <v>2016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  <c r="G9" t="s">
        <v>54</v>
      </c>
      <c r="H9" s="1"/>
    </row>
    <row r="10" spans="1:11" x14ac:dyDescent="0.25">
      <c r="A10">
        <v>2017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 t="s">
        <v>60</v>
      </c>
      <c r="H10" s="1"/>
    </row>
    <row r="11" spans="1:11" x14ac:dyDescent="0.25">
      <c r="A11">
        <v>2018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  <c r="G11" t="s">
        <v>66</v>
      </c>
      <c r="H11" s="1"/>
    </row>
    <row r="12" spans="1:11" x14ac:dyDescent="0.25">
      <c r="A12">
        <v>2019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72</v>
      </c>
      <c r="H12" s="1"/>
    </row>
    <row r="13" spans="1:11" x14ac:dyDescent="0.25">
      <c r="A13">
        <v>2020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 s="1"/>
    </row>
    <row r="14" spans="1:11" x14ac:dyDescent="0.25">
      <c r="A14">
        <v>2021</v>
      </c>
      <c r="B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  <c r="H14" s="1"/>
    </row>
    <row r="15" spans="1:11" x14ac:dyDescent="0.25">
      <c r="A15">
        <v>2022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3" t="s">
        <v>91</v>
      </c>
      <c r="B19" s="3"/>
      <c r="C19" s="3"/>
      <c r="D19" s="3"/>
      <c r="E19" s="3"/>
      <c r="F19" s="3"/>
      <c r="G19" s="3"/>
      <c r="H19" s="1"/>
    </row>
    <row r="20" spans="1:8" x14ac:dyDescent="0.25">
      <c r="A20" s="4" t="s">
        <v>92</v>
      </c>
      <c r="B20" s="4"/>
      <c r="C20" s="4"/>
      <c r="D20" s="4"/>
      <c r="E20" s="4"/>
      <c r="F20" s="4"/>
      <c r="G20" s="4"/>
      <c r="H20" s="4"/>
    </row>
    <row r="21" spans="1:8" x14ac:dyDescent="0.25">
      <c r="A21" s="1" t="s">
        <v>93</v>
      </c>
      <c r="B21" s="1"/>
      <c r="C21" s="1"/>
      <c r="D21" s="1"/>
      <c r="E21" s="1"/>
      <c r="F21" s="1"/>
      <c r="G21" s="1"/>
      <c r="H21" s="1"/>
    </row>
  </sheetData>
  <mergeCells count="2">
    <mergeCell ref="A19:G19"/>
    <mergeCell ref="A20:H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1797-66DF-451D-B721-E86CCA5C28E7}">
  <dimension ref="A1:H22"/>
  <sheetViews>
    <sheetView zoomScale="130" zoomScaleNormal="130" workbookViewId="0">
      <selection activeCell="J14" sqref="J14"/>
    </sheetView>
  </sheetViews>
  <sheetFormatPr defaultRowHeight="15" x14ac:dyDescent="0.25"/>
  <cols>
    <col min="1" max="1" width="9.140625" style="2"/>
    <col min="2" max="7" width="21.7109375" style="2" customWidth="1"/>
    <col min="8" max="16384" width="9.140625" style="2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/>
    </row>
    <row r="2" spans="1:8" x14ac:dyDescent="0.25">
      <c r="A2">
        <v>2009</v>
      </c>
      <c r="B2">
        <v>24.3</v>
      </c>
      <c r="C2">
        <v>63.8</v>
      </c>
      <c r="D2">
        <v>93.8</v>
      </c>
      <c r="E2">
        <v>100.7</v>
      </c>
      <c r="F2">
        <v>52.6</v>
      </c>
      <c r="G2">
        <v>10.3</v>
      </c>
      <c r="H2" s="8"/>
    </row>
    <row r="3" spans="1:8" x14ac:dyDescent="0.25">
      <c r="A3">
        <v>2010</v>
      </c>
      <c r="B3">
        <v>22.9</v>
      </c>
      <c r="C3">
        <v>59.9</v>
      </c>
      <c r="D3">
        <v>92.6</v>
      </c>
      <c r="E3">
        <v>102.8</v>
      </c>
      <c r="F3">
        <v>53.8</v>
      </c>
      <c r="G3">
        <v>10.7</v>
      </c>
      <c r="H3" s="8"/>
    </row>
    <row r="4" spans="1:8" x14ac:dyDescent="0.25">
      <c r="A4">
        <v>2011</v>
      </c>
      <c r="B4">
        <v>21.1</v>
      </c>
      <c r="C4">
        <v>57.9</v>
      </c>
      <c r="D4">
        <v>90.2</v>
      </c>
      <c r="E4">
        <v>102.8</v>
      </c>
      <c r="F4">
        <v>55.4</v>
      </c>
      <c r="G4">
        <v>11.2</v>
      </c>
      <c r="H4" s="8"/>
    </row>
    <row r="5" spans="1:8" x14ac:dyDescent="0.25">
      <c r="A5">
        <v>2012</v>
      </c>
      <c r="B5">
        <v>19.7</v>
      </c>
      <c r="C5">
        <v>55.2</v>
      </c>
      <c r="D5">
        <v>90.9</v>
      </c>
      <c r="E5">
        <v>101.7</v>
      </c>
      <c r="F5">
        <v>55.8</v>
      </c>
      <c r="G5">
        <v>11</v>
      </c>
      <c r="H5" s="8"/>
    </row>
    <row r="6" spans="1:8" x14ac:dyDescent="0.25">
      <c r="A6">
        <v>2013</v>
      </c>
      <c r="B6">
        <v>17.899999999999999</v>
      </c>
      <c r="C6">
        <v>52.8</v>
      </c>
      <c r="D6">
        <v>85.7</v>
      </c>
      <c r="E6">
        <v>98.1</v>
      </c>
      <c r="F6">
        <v>56.1</v>
      </c>
      <c r="G6">
        <v>11.6</v>
      </c>
      <c r="H6" s="8"/>
    </row>
    <row r="7" spans="1:8" x14ac:dyDescent="0.25">
      <c r="A7">
        <v>2014</v>
      </c>
      <c r="B7">
        <v>16.100000000000001</v>
      </c>
      <c r="C7">
        <v>50.3</v>
      </c>
      <c r="D7">
        <v>87.6</v>
      </c>
      <c r="E7">
        <v>100.4</v>
      </c>
      <c r="F7">
        <v>58.3</v>
      </c>
      <c r="G7">
        <v>12</v>
      </c>
      <c r="H7" s="8"/>
    </row>
    <row r="8" spans="1:8" x14ac:dyDescent="0.25">
      <c r="A8">
        <v>2015</v>
      </c>
      <c r="B8">
        <v>14.3</v>
      </c>
      <c r="C8">
        <v>46.8</v>
      </c>
      <c r="D8">
        <v>83.6</v>
      </c>
      <c r="E8">
        <v>98.1</v>
      </c>
      <c r="F8">
        <v>58.1</v>
      </c>
      <c r="G8">
        <v>11.7</v>
      </c>
      <c r="H8" s="8"/>
    </row>
    <row r="9" spans="1:8" x14ac:dyDescent="0.25">
      <c r="A9">
        <v>2016</v>
      </c>
      <c r="B9">
        <v>13.5</v>
      </c>
      <c r="C9">
        <v>45.4</v>
      </c>
      <c r="D9">
        <v>79.7</v>
      </c>
      <c r="E9">
        <v>97.4</v>
      </c>
      <c r="F9">
        <v>57.4</v>
      </c>
      <c r="G9">
        <v>12.7</v>
      </c>
      <c r="H9" s="8"/>
    </row>
    <row r="10" spans="1:8" x14ac:dyDescent="0.25">
      <c r="A10">
        <v>2017</v>
      </c>
      <c r="B10">
        <v>13</v>
      </c>
      <c r="C10">
        <v>43.5</v>
      </c>
      <c r="D10">
        <v>75.8</v>
      </c>
      <c r="E10">
        <v>93.9</v>
      </c>
      <c r="F10">
        <v>56.4</v>
      </c>
      <c r="G10">
        <v>12.5</v>
      </c>
      <c r="H10" s="8"/>
    </row>
    <row r="11" spans="1:8" x14ac:dyDescent="0.25">
      <c r="A11">
        <v>2018</v>
      </c>
      <c r="B11">
        <v>11.6</v>
      </c>
      <c r="C11">
        <v>41.5</v>
      </c>
      <c r="D11">
        <v>73.400000000000006</v>
      </c>
      <c r="E11">
        <v>90.9</v>
      </c>
      <c r="F11">
        <v>54.2</v>
      </c>
      <c r="G11">
        <v>13.3</v>
      </c>
      <c r="H11" s="8"/>
    </row>
    <row r="12" spans="1:8" x14ac:dyDescent="0.25">
      <c r="A12">
        <v>2019</v>
      </c>
      <c r="B12">
        <v>10.5</v>
      </c>
      <c r="C12">
        <v>39.1</v>
      </c>
      <c r="D12">
        <v>71</v>
      </c>
      <c r="E12">
        <v>88.6</v>
      </c>
      <c r="F12">
        <v>52.7</v>
      </c>
      <c r="G12">
        <v>12.8</v>
      </c>
      <c r="H12" s="8"/>
    </row>
    <row r="13" spans="1:8" x14ac:dyDescent="0.25">
      <c r="A13">
        <v>2020</v>
      </c>
      <c r="B13">
        <v>9.3000000000000007</v>
      </c>
      <c r="C13">
        <v>36.799999999999997</v>
      </c>
      <c r="D13">
        <v>66.8</v>
      </c>
      <c r="E13">
        <v>83.4</v>
      </c>
      <c r="F13">
        <v>49.4</v>
      </c>
      <c r="G13">
        <v>12.6</v>
      </c>
      <c r="H13" s="8"/>
    </row>
    <row r="14" spans="1:8" x14ac:dyDescent="0.25">
      <c r="A14">
        <v>2021</v>
      </c>
      <c r="B14">
        <v>7.5</v>
      </c>
      <c r="C14">
        <v>34.200000000000003</v>
      </c>
      <c r="D14">
        <v>69.599999999999994</v>
      </c>
      <c r="E14">
        <v>85.9</v>
      </c>
      <c r="F14">
        <v>52.8</v>
      </c>
      <c r="G14">
        <v>12.2</v>
      </c>
      <c r="H14" s="8"/>
    </row>
    <row r="15" spans="1:8" x14ac:dyDescent="0.25">
      <c r="A15">
        <v>2022</v>
      </c>
      <c r="B15">
        <v>7.9</v>
      </c>
      <c r="C15">
        <v>33.799999999999997</v>
      </c>
      <c r="D15">
        <v>66.7</v>
      </c>
      <c r="E15">
        <v>84.4</v>
      </c>
      <c r="F15">
        <v>52</v>
      </c>
      <c r="G15">
        <v>13.1</v>
      </c>
      <c r="H15" s="8"/>
    </row>
    <row r="16" spans="1:8" ht="15.75" thickBot="1" x14ac:dyDescent="0.3">
      <c r="A16"/>
      <c r="B16"/>
      <c r="C16"/>
      <c r="D16"/>
      <c r="E16"/>
      <c r="F16"/>
      <c r="G16"/>
      <c r="H16" s="8"/>
    </row>
    <row r="17" spans="1:8" ht="15.75" thickBot="1" x14ac:dyDescent="0.3">
      <c r="A17" s="10" t="s">
        <v>100</v>
      </c>
      <c r="B17" s="11">
        <f>AVERAGE(Table24[15-19])</f>
        <v>14.971428571428573</v>
      </c>
      <c r="C17" s="11">
        <f>AVERAGE(Table24[20-24])</f>
        <v>47.214285714285715</v>
      </c>
      <c r="D17" s="11">
        <f>AVERAGE(Table24[25-29])</f>
        <v>80.528571428571425</v>
      </c>
      <c r="E17" s="11">
        <f>AVERAGE(Table24[30-34])</f>
        <v>94.935714285714297</v>
      </c>
      <c r="F17" s="11">
        <f>AVERAGE(Table24[35-39])</f>
        <v>54.642857142857146</v>
      </c>
      <c r="G17" s="12">
        <f>AVERAGE(Table24[40-44])</f>
        <v>11.978571428571428</v>
      </c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3" t="s">
        <v>91</v>
      </c>
      <c r="B20" s="3"/>
      <c r="C20" s="3"/>
      <c r="D20" s="3"/>
      <c r="E20" s="3"/>
      <c r="F20" s="3"/>
      <c r="G20" s="3"/>
      <c r="H20" s="1"/>
    </row>
    <row r="21" spans="1:8" x14ac:dyDescent="0.25">
      <c r="A21" s="4" t="s">
        <v>92</v>
      </c>
      <c r="B21" s="4"/>
      <c r="C21" s="4"/>
      <c r="D21" s="4"/>
      <c r="E21" s="4"/>
      <c r="F21" s="4"/>
      <c r="G21" s="4"/>
      <c r="H21" s="4"/>
    </row>
    <row r="22" spans="1:8" x14ac:dyDescent="0.25">
      <c r="A22" s="1" t="s">
        <v>93</v>
      </c>
      <c r="B22" s="1"/>
      <c r="C22" s="1"/>
      <c r="D22" s="1"/>
      <c r="E22" s="1"/>
      <c r="F22" s="1"/>
      <c r="G22" s="1"/>
      <c r="H22" s="1"/>
    </row>
  </sheetData>
  <mergeCells count="2">
    <mergeCell ref="A20:G20"/>
    <mergeCell ref="A21:H21"/>
  </mergeCells>
  <dataValidations count="1">
    <dataValidation type="whole" allowBlank="1" showInputMessage="1" showErrorMessage="1" sqref="F2:F16" xr:uid="{DFE259FF-9096-4549-B1D3-B8C68D9AB092}">
      <formula1>0</formula1>
      <formula2>300</formula2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4615-43DD-48C0-AF0F-32BD939D034B}">
  <dimension ref="A1:I6"/>
  <sheetViews>
    <sheetView workbookViewId="0">
      <selection activeCell="F14" sqref="F14"/>
    </sheetView>
  </sheetViews>
  <sheetFormatPr defaultRowHeight="15" x14ac:dyDescent="0.25"/>
  <sheetData>
    <row r="1" spans="1:9" x14ac:dyDescent="0.25">
      <c r="A1" t="s">
        <v>94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</row>
    <row r="2" spans="1:9" x14ac:dyDescent="0.25">
      <c r="A2" t="s">
        <v>1</v>
      </c>
      <c r="B2">
        <v>19.600000000000001</v>
      </c>
      <c r="C2">
        <v>33.700000000000003</v>
      </c>
      <c r="D2">
        <v>47.7</v>
      </c>
      <c r="E2">
        <v>30.5</v>
      </c>
      <c r="F2">
        <v>33.299999999999997</v>
      </c>
      <c r="G2">
        <v>28.4</v>
      </c>
      <c r="H2">
        <v>21.1</v>
      </c>
      <c r="I2">
        <v>7.5</v>
      </c>
    </row>
    <row r="3" spans="1:9" x14ac:dyDescent="0.25">
      <c r="A3" t="s">
        <v>2</v>
      </c>
      <c r="B3">
        <v>128.6</v>
      </c>
      <c r="C3">
        <v>179.4</v>
      </c>
      <c r="D3">
        <v>163.5</v>
      </c>
      <c r="E3">
        <v>112.3</v>
      </c>
      <c r="F3">
        <v>82.3</v>
      </c>
      <c r="G3">
        <v>57.8</v>
      </c>
      <c r="H3">
        <v>57.9</v>
      </c>
      <c r="I3">
        <v>34.200000000000003</v>
      </c>
    </row>
    <row r="4" spans="1:9" x14ac:dyDescent="0.25">
      <c r="A4" t="s">
        <v>4</v>
      </c>
      <c r="B4">
        <v>147.30000000000001</v>
      </c>
      <c r="C4">
        <v>188.9</v>
      </c>
      <c r="D4">
        <v>164.4</v>
      </c>
      <c r="E4">
        <v>131.30000000000001</v>
      </c>
      <c r="F4">
        <v>116.5</v>
      </c>
      <c r="G4">
        <v>85.1</v>
      </c>
      <c r="H4">
        <v>90.2</v>
      </c>
      <c r="I4">
        <v>69.599999999999994</v>
      </c>
    </row>
    <row r="5" spans="1:9" x14ac:dyDescent="0.25">
      <c r="A5" t="s">
        <v>5</v>
      </c>
      <c r="B5">
        <v>59.4</v>
      </c>
      <c r="C5">
        <v>56.7</v>
      </c>
      <c r="D5">
        <v>36.5</v>
      </c>
      <c r="E5">
        <v>20.8</v>
      </c>
      <c r="F5">
        <v>26.8</v>
      </c>
      <c r="G5">
        <v>36.9</v>
      </c>
      <c r="H5">
        <v>55.4</v>
      </c>
      <c r="I5">
        <v>52.8</v>
      </c>
    </row>
    <row r="6" spans="1:9" x14ac:dyDescent="0.25">
      <c r="A6" t="s">
        <v>6</v>
      </c>
      <c r="B6">
        <v>17</v>
      </c>
      <c r="C6">
        <v>16.100000000000001</v>
      </c>
      <c r="D6">
        <v>9.1999999999999993</v>
      </c>
      <c r="E6">
        <v>3.9</v>
      </c>
      <c r="F6">
        <v>4</v>
      </c>
      <c r="G6">
        <v>6.5</v>
      </c>
      <c r="H6">
        <v>11.2</v>
      </c>
      <c r="I6">
        <v>12.2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A024-6D81-49D8-8F66-6597A28B5BFE}">
  <dimension ref="A1:I16"/>
  <sheetViews>
    <sheetView workbookViewId="0">
      <selection activeCell="A9" sqref="A9"/>
    </sheetView>
  </sheetViews>
  <sheetFormatPr defaultRowHeight="15" x14ac:dyDescent="0.25"/>
  <sheetData>
    <row r="1" spans="1:9" x14ac:dyDescent="0.25">
      <c r="A1" s="13" t="s">
        <v>94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  <c r="I1" s="15" t="s">
        <v>108</v>
      </c>
    </row>
    <row r="2" spans="1:9" x14ac:dyDescent="0.25">
      <c r="A2" s="16" t="s">
        <v>1</v>
      </c>
      <c r="B2" s="17">
        <v>19.600000000000001</v>
      </c>
      <c r="C2" s="17">
        <v>33.700000000000003</v>
      </c>
      <c r="D2" s="17">
        <v>47.7</v>
      </c>
      <c r="E2" s="17">
        <v>30.5</v>
      </c>
      <c r="F2" s="17">
        <v>33.299999999999997</v>
      </c>
      <c r="G2" s="17">
        <v>28.4</v>
      </c>
      <c r="H2" s="17">
        <v>21.1</v>
      </c>
      <c r="I2" s="18">
        <v>7.5</v>
      </c>
    </row>
    <row r="3" spans="1:9" x14ac:dyDescent="0.25">
      <c r="A3" s="19" t="s">
        <v>2</v>
      </c>
      <c r="B3" s="20">
        <v>128.6</v>
      </c>
      <c r="C3" s="20">
        <v>179.4</v>
      </c>
      <c r="D3" s="20">
        <v>163.5</v>
      </c>
      <c r="E3" s="20">
        <v>112.3</v>
      </c>
      <c r="F3" s="20">
        <v>82.3</v>
      </c>
      <c r="G3" s="20">
        <v>57.8</v>
      </c>
      <c r="H3" s="20">
        <v>57.9</v>
      </c>
      <c r="I3" s="21">
        <v>34.200000000000003</v>
      </c>
    </row>
    <row r="4" spans="1:9" x14ac:dyDescent="0.25">
      <c r="A4" s="16" t="s">
        <v>4</v>
      </c>
      <c r="B4" s="17">
        <v>147.30000000000001</v>
      </c>
      <c r="C4" s="17">
        <v>188.9</v>
      </c>
      <c r="D4" s="17">
        <v>164.4</v>
      </c>
      <c r="E4" s="17">
        <v>131.30000000000001</v>
      </c>
      <c r="F4" s="17">
        <v>116.5</v>
      </c>
      <c r="G4" s="17">
        <v>85.1</v>
      </c>
      <c r="H4" s="17">
        <v>90.2</v>
      </c>
      <c r="I4" s="18">
        <v>69.599999999999994</v>
      </c>
    </row>
    <row r="5" spans="1:9" x14ac:dyDescent="0.25">
      <c r="A5" s="19" t="s">
        <v>5</v>
      </c>
      <c r="B5" s="20">
        <v>59.4</v>
      </c>
      <c r="C5" s="20">
        <v>56.7</v>
      </c>
      <c r="D5" s="20">
        <v>36.5</v>
      </c>
      <c r="E5" s="20">
        <v>20.8</v>
      </c>
      <c r="F5" s="20">
        <v>26.8</v>
      </c>
      <c r="G5" s="20">
        <v>36.9</v>
      </c>
      <c r="H5" s="20">
        <v>55.4</v>
      </c>
      <c r="I5" s="21">
        <v>52.8</v>
      </c>
    </row>
    <row r="6" spans="1:9" x14ac:dyDescent="0.25">
      <c r="A6" s="5" t="s">
        <v>6</v>
      </c>
      <c r="B6" s="6">
        <v>17</v>
      </c>
      <c r="C6" s="6">
        <v>16.100000000000001</v>
      </c>
      <c r="D6" s="6">
        <v>9.1999999999999993</v>
      </c>
      <c r="E6" s="6">
        <v>3.9</v>
      </c>
      <c r="F6" s="6">
        <v>4</v>
      </c>
      <c r="G6" s="6">
        <v>6.5</v>
      </c>
      <c r="H6" s="6">
        <v>11.2</v>
      </c>
      <c r="I6" s="7">
        <v>12.2</v>
      </c>
    </row>
    <row r="8" spans="1:9" x14ac:dyDescent="0.25">
      <c r="A8" t="s">
        <v>95</v>
      </c>
      <c r="B8" t="s">
        <v>1</v>
      </c>
      <c r="C8" t="s">
        <v>2</v>
      </c>
      <c r="D8" t="s">
        <v>4</v>
      </c>
      <c r="E8" t="s">
        <v>5</v>
      </c>
      <c r="F8" t="s">
        <v>6</v>
      </c>
    </row>
    <row r="9" spans="1:9" x14ac:dyDescent="0.25">
      <c r="A9" t="s">
        <v>101</v>
      </c>
      <c r="B9">
        <v>19.600000000000001</v>
      </c>
      <c r="C9">
        <v>128.6</v>
      </c>
      <c r="D9">
        <v>147.30000000000001</v>
      </c>
      <c r="E9">
        <v>59.4</v>
      </c>
      <c r="F9">
        <v>17</v>
      </c>
    </row>
    <row r="10" spans="1:9" x14ac:dyDescent="0.25">
      <c r="A10" t="s">
        <v>102</v>
      </c>
      <c r="B10">
        <v>33.700000000000003</v>
      </c>
      <c r="C10">
        <v>179.4</v>
      </c>
      <c r="D10">
        <v>188.9</v>
      </c>
      <c r="E10">
        <v>56.7</v>
      </c>
      <c r="F10">
        <v>16.100000000000001</v>
      </c>
    </row>
    <row r="11" spans="1:9" x14ac:dyDescent="0.25">
      <c r="A11" t="s">
        <v>103</v>
      </c>
      <c r="B11">
        <v>47.7</v>
      </c>
      <c r="C11">
        <v>163.5</v>
      </c>
      <c r="D11">
        <v>164.4</v>
      </c>
      <c r="E11">
        <v>36.5</v>
      </c>
      <c r="F11">
        <v>9.1999999999999993</v>
      </c>
    </row>
    <row r="12" spans="1:9" x14ac:dyDescent="0.25">
      <c r="A12" t="s">
        <v>104</v>
      </c>
      <c r="B12">
        <v>30.5</v>
      </c>
      <c r="C12">
        <v>112.3</v>
      </c>
      <c r="D12">
        <v>131.30000000000001</v>
      </c>
      <c r="E12">
        <v>20.8</v>
      </c>
      <c r="F12">
        <v>3.9</v>
      </c>
    </row>
    <row r="13" spans="1:9" x14ac:dyDescent="0.25">
      <c r="A13" t="s">
        <v>105</v>
      </c>
      <c r="B13">
        <v>33.299999999999997</v>
      </c>
      <c r="C13">
        <v>82.3</v>
      </c>
      <c r="D13">
        <v>116.5</v>
      </c>
      <c r="E13">
        <v>26.8</v>
      </c>
      <c r="F13">
        <v>4</v>
      </c>
    </row>
    <row r="14" spans="1:9" x14ac:dyDescent="0.25">
      <c r="A14" t="s">
        <v>106</v>
      </c>
      <c r="B14">
        <v>28.4</v>
      </c>
      <c r="C14">
        <v>57.8</v>
      </c>
      <c r="D14">
        <v>85.1</v>
      </c>
      <c r="E14">
        <v>36.9</v>
      </c>
      <c r="F14">
        <v>6.5</v>
      </c>
    </row>
    <row r="15" spans="1:9" x14ac:dyDescent="0.25">
      <c r="A15" t="s">
        <v>107</v>
      </c>
      <c r="B15">
        <v>21.1</v>
      </c>
      <c r="C15">
        <v>57.9</v>
      </c>
      <c r="D15">
        <v>90.2</v>
      </c>
      <c r="E15">
        <v>55.4</v>
      </c>
      <c r="F15">
        <v>11.2</v>
      </c>
    </row>
    <row r="16" spans="1:9" x14ac:dyDescent="0.25">
      <c r="A16" t="s">
        <v>108</v>
      </c>
      <c r="B16">
        <v>7.5</v>
      </c>
      <c r="C16">
        <v>34.200000000000003</v>
      </c>
      <c r="D16">
        <v>69.599999999999994</v>
      </c>
      <c r="E16">
        <v>52.8</v>
      </c>
      <c r="F16">
        <v>12.2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247A-D301-441B-B97D-73368728F3D4}">
  <dimension ref="A1:C6"/>
  <sheetViews>
    <sheetView workbookViewId="0">
      <selection activeCell="F12" sqref="F12"/>
    </sheetView>
  </sheetViews>
  <sheetFormatPr defaultRowHeight="15" x14ac:dyDescent="0.25"/>
  <cols>
    <col min="2" max="2" width="10.42578125" customWidth="1"/>
  </cols>
  <sheetData>
    <row r="1" spans="1:3" x14ac:dyDescent="0.25">
      <c r="A1" t="s">
        <v>95</v>
      </c>
      <c r="B1" t="s">
        <v>114</v>
      </c>
      <c r="C1" t="s">
        <v>98</v>
      </c>
    </row>
    <row r="2" spans="1:3" x14ac:dyDescent="0.25">
      <c r="A2" t="s">
        <v>109</v>
      </c>
      <c r="B2">
        <v>73.400000000000006</v>
      </c>
      <c r="C2" t="s">
        <v>113</v>
      </c>
    </row>
    <row r="3" spans="1:3" x14ac:dyDescent="0.25">
      <c r="A3" s="22" t="s">
        <v>110</v>
      </c>
      <c r="B3">
        <v>71</v>
      </c>
      <c r="C3">
        <v>88.6</v>
      </c>
    </row>
    <row r="4" spans="1:3" x14ac:dyDescent="0.25">
      <c r="A4">
        <v>20</v>
      </c>
      <c r="B4">
        <v>66.8</v>
      </c>
      <c r="C4" t="s">
        <v>111</v>
      </c>
    </row>
    <row r="5" spans="1:3" x14ac:dyDescent="0.25">
      <c r="A5">
        <v>2021</v>
      </c>
      <c r="B5">
        <v>69.599999999999994</v>
      </c>
      <c r="C5">
        <v>85.9</v>
      </c>
    </row>
    <row r="6" spans="1:3" x14ac:dyDescent="0.25">
      <c r="A6">
        <v>2022</v>
      </c>
      <c r="B6" t="s">
        <v>112</v>
      </c>
      <c r="C6">
        <v>84.4</v>
      </c>
    </row>
  </sheetData>
  <dataConsolidate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74AD-AE1E-4DA0-BBCF-7DE666494F31}">
  <dimension ref="A1:H45"/>
  <sheetViews>
    <sheetView topLeftCell="A7" workbookViewId="0">
      <selection activeCell="D26" sqref="D26"/>
    </sheetView>
  </sheetViews>
  <sheetFormatPr defaultRowHeight="15" x14ac:dyDescent="0.25"/>
  <cols>
    <col min="1" max="16384" width="9.140625" style="2"/>
  </cols>
  <sheetData>
    <row r="1" spans="1:3" x14ac:dyDescent="0.25">
      <c r="A1" t="s">
        <v>95</v>
      </c>
      <c r="B1" t="s">
        <v>96</v>
      </c>
      <c r="C1" t="s">
        <v>94</v>
      </c>
    </row>
    <row r="2" spans="1:3" x14ac:dyDescent="0.25">
      <c r="A2">
        <v>1951</v>
      </c>
      <c r="B2">
        <v>19.600000000000001</v>
      </c>
      <c r="C2" t="s">
        <v>1</v>
      </c>
    </row>
    <row r="3" spans="1:3" x14ac:dyDescent="0.25">
      <c r="A3">
        <v>1961</v>
      </c>
      <c r="B3">
        <v>33.700000000000003</v>
      </c>
      <c r="C3" t="s">
        <v>1</v>
      </c>
    </row>
    <row r="4" spans="1:3" x14ac:dyDescent="0.25">
      <c r="A4">
        <v>1971</v>
      </c>
      <c r="B4">
        <v>47.7</v>
      </c>
      <c r="C4" t="s">
        <v>1</v>
      </c>
    </row>
    <row r="5" spans="1:3" x14ac:dyDescent="0.25">
      <c r="A5">
        <v>1981</v>
      </c>
      <c r="B5">
        <v>30.5</v>
      </c>
      <c r="C5" t="s">
        <v>1</v>
      </c>
    </row>
    <row r="6" spans="1:3" x14ac:dyDescent="0.25">
      <c r="A6">
        <v>1991</v>
      </c>
      <c r="B6">
        <v>33.299999999999997</v>
      </c>
      <c r="C6" t="s">
        <v>1</v>
      </c>
    </row>
    <row r="7" spans="1:3" x14ac:dyDescent="0.25">
      <c r="A7">
        <v>2001</v>
      </c>
      <c r="B7">
        <v>28.4</v>
      </c>
      <c r="C7" t="s">
        <v>1</v>
      </c>
    </row>
    <row r="8" spans="1:3" x14ac:dyDescent="0.25">
      <c r="A8">
        <v>2011</v>
      </c>
      <c r="B8">
        <v>21.1</v>
      </c>
      <c r="C8" t="s">
        <v>1</v>
      </c>
    </row>
    <row r="9" spans="1:3" x14ac:dyDescent="0.25">
      <c r="A9">
        <v>2021</v>
      </c>
      <c r="B9">
        <v>7.5</v>
      </c>
      <c r="C9" t="s">
        <v>1</v>
      </c>
    </row>
    <row r="10" spans="1:3" x14ac:dyDescent="0.25">
      <c r="A10">
        <v>1951</v>
      </c>
      <c r="B10">
        <v>128.6</v>
      </c>
      <c r="C10" t="s">
        <v>2</v>
      </c>
    </row>
    <row r="11" spans="1:3" x14ac:dyDescent="0.25">
      <c r="A11">
        <v>1961</v>
      </c>
      <c r="B11">
        <v>179.4</v>
      </c>
      <c r="C11" t="s">
        <v>2</v>
      </c>
    </row>
    <row r="12" spans="1:3" x14ac:dyDescent="0.25">
      <c r="A12">
        <v>1971</v>
      </c>
      <c r="B12">
        <v>163.5</v>
      </c>
      <c r="C12" t="s">
        <v>2</v>
      </c>
    </row>
    <row r="13" spans="1:3" x14ac:dyDescent="0.25">
      <c r="A13">
        <v>1981</v>
      </c>
      <c r="B13">
        <v>112.3</v>
      </c>
      <c r="C13" t="s">
        <v>2</v>
      </c>
    </row>
    <row r="14" spans="1:3" x14ac:dyDescent="0.25">
      <c r="A14">
        <v>1991</v>
      </c>
      <c r="B14">
        <v>82.3</v>
      </c>
      <c r="C14" t="s">
        <v>2</v>
      </c>
    </row>
    <row r="15" spans="1:3" x14ac:dyDescent="0.25">
      <c r="A15">
        <v>2001</v>
      </c>
      <c r="B15">
        <v>57.8</v>
      </c>
      <c r="C15" t="s">
        <v>2</v>
      </c>
    </row>
    <row r="16" spans="1:3" x14ac:dyDescent="0.25">
      <c r="A16">
        <v>2011</v>
      </c>
      <c r="B16">
        <v>57.9</v>
      </c>
      <c r="C16" t="s">
        <v>2</v>
      </c>
    </row>
    <row r="17" spans="1:3" x14ac:dyDescent="0.25">
      <c r="A17">
        <v>2021</v>
      </c>
      <c r="B17">
        <v>34.200000000000003</v>
      </c>
      <c r="C17" t="s">
        <v>2</v>
      </c>
    </row>
    <row r="18" spans="1:3" x14ac:dyDescent="0.25">
      <c r="A18">
        <v>1951</v>
      </c>
      <c r="B18">
        <v>147.30000000000001</v>
      </c>
      <c r="C18" t="s">
        <v>4</v>
      </c>
    </row>
    <row r="19" spans="1:3" x14ac:dyDescent="0.25">
      <c r="A19">
        <v>1961</v>
      </c>
      <c r="B19">
        <v>188.9</v>
      </c>
      <c r="C19" t="s">
        <v>4</v>
      </c>
    </row>
    <row r="20" spans="1:3" x14ac:dyDescent="0.25">
      <c r="A20">
        <v>1971</v>
      </c>
      <c r="B20">
        <v>164.4</v>
      </c>
      <c r="C20" t="s">
        <v>4</v>
      </c>
    </row>
    <row r="21" spans="1:3" x14ac:dyDescent="0.25">
      <c r="A21">
        <v>1981</v>
      </c>
      <c r="B21">
        <v>131.30000000000001</v>
      </c>
      <c r="C21" t="s">
        <v>4</v>
      </c>
    </row>
    <row r="22" spans="1:3" x14ac:dyDescent="0.25">
      <c r="A22">
        <v>1991</v>
      </c>
      <c r="B22">
        <v>116.5</v>
      </c>
      <c r="C22" t="s">
        <v>4</v>
      </c>
    </row>
    <row r="23" spans="1:3" x14ac:dyDescent="0.25">
      <c r="A23">
        <v>2001</v>
      </c>
      <c r="B23">
        <v>85.1</v>
      </c>
      <c r="C23" t="s">
        <v>4</v>
      </c>
    </row>
    <row r="24" spans="1:3" x14ac:dyDescent="0.25">
      <c r="A24">
        <v>2011</v>
      </c>
      <c r="B24">
        <v>90.2</v>
      </c>
      <c r="C24" t="s">
        <v>4</v>
      </c>
    </row>
    <row r="25" spans="1:3" x14ac:dyDescent="0.25">
      <c r="A25">
        <v>2021</v>
      </c>
      <c r="B25">
        <v>69.599999999999994</v>
      </c>
      <c r="C25" t="s">
        <v>4</v>
      </c>
    </row>
    <row r="26" spans="1:3" x14ac:dyDescent="0.25">
      <c r="A26">
        <v>1951</v>
      </c>
      <c r="B26">
        <v>59.4</v>
      </c>
      <c r="C26" t="s">
        <v>5</v>
      </c>
    </row>
    <row r="27" spans="1:3" x14ac:dyDescent="0.25">
      <c r="A27">
        <v>1961</v>
      </c>
      <c r="B27">
        <v>56.7</v>
      </c>
      <c r="C27" t="s">
        <v>5</v>
      </c>
    </row>
    <row r="28" spans="1:3" x14ac:dyDescent="0.25">
      <c r="A28">
        <v>1971</v>
      </c>
      <c r="B28">
        <v>36.5</v>
      </c>
      <c r="C28" t="s">
        <v>5</v>
      </c>
    </row>
    <row r="29" spans="1:3" x14ac:dyDescent="0.25">
      <c r="A29">
        <v>1981</v>
      </c>
      <c r="B29">
        <v>20.8</v>
      </c>
      <c r="C29" t="s">
        <v>5</v>
      </c>
    </row>
    <row r="30" spans="1:3" x14ac:dyDescent="0.25">
      <c r="A30">
        <v>1991</v>
      </c>
      <c r="B30">
        <v>26.8</v>
      </c>
      <c r="C30" t="s">
        <v>5</v>
      </c>
    </row>
    <row r="31" spans="1:3" x14ac:dyDescent="0.25">
      <c r="A31">
        <v>2001</v>
      </c>
      <c r="B31">
        <v>36.9</v>
      </c>
      <c r="C31" t="s">
        <v>5</v>
      </c>
    </row>
    <row r="32" spans="1:3" x14ac:dyDescent="0.25">
      <c r="A32">
        <v>2011</v>
      </c>
      <c r="B32">
        <v>55.4</v>
      </c>
      <c r="C32" t="s">
        <v>5</v>
      </c>
    </row>
    <row r="33" spans="1:8" x14ac:dyDescent="0.25">
      <c r="A33">
        <v>2021</v>
      </c>
      <c r="B33">
        <v>52.8</v>
      </c>
      <c r="C33" t="s">
        <v>5</v>
      </c>
    </row>
    <row r="34" spans="1:8" x14ac:dyDescent="0.25">
      <c r="A34">
        <v>1951</v>
      </c>
      <c r="B34">
        <v>17</v>
      </c>
      <c r="C34" t="s">
        <v>6</v>
      </c>
    </row>
    <row r="35" spans="1:8" x14ac:dyDescent="0.25">
      <c r="A35">
        <v>1961</v>
      </c>
      <c r="B35">
        <v>16.100000000000001</v>
      </c>
      <c r="C35" t="s">
        <v>6</v>
      </c>
    </row>
    <row r="36" spans="1:8" x14ac:dyDescent="0.25">
      <c r="A36">
        <v>1971</v>
      </c>
      <c r="B36">
        <v>9.1999999999999993</v>
      </c>
      <c r="C36" t="s">
        <v>6</v>
      </c>
    </row>
    <row r="37" spans="1:8" x14ac:dyDescent="0.25">
      <c r="A37">
        <v>1981</v>
      </c>
      <c r="B37">
        <v>3.9</v>
      </c>
      <c r="C37" t="s">
        <v>6</v>
      </c>
    </row>
    <row r="38" spans="1:8" x14ac:dyDescent="0.25">
      <c r="A38">
        <v>1991</v>
      </c>
      <c r="B38">
        <v>4</v>
      </c>
      <c r="C38" t="s">
        <v>6</v>
      </c>
    </row>
    <row r="39" spans="1:8" x14ac:dyDescent="0.25">
      <c r="A39">
        <v>2001</v>
      </c>
      <c r="B39">
        <v>6.5</v>
      </c>
      <c r="C39" t="s">
        <v>6</v>
      </c>
    </row>
    <row r="40" spans="1:8" x14ac:dyDescent="0.25">
      <c r="A40">
        <v>2011</v>
      </c>
      <c r="B40">
        <v>11.2</v>
      </c>
      <c r="C40" t="s">
        <v>6</v>
      </c>
    </row>
    <row r="41" spans="1:8" x14ac:dyDescent="0.25">
      <c r="A41">
        <v>2021</v>
      </c>
      <c r="B41">
        <v>12.2</v>
      </c>
      <c r="C41" t="s">
        <v>6</v>
      </c>
    </row>
    <row r="43" spans="1:8" x14ac:dyDescent="0.25">
      <c r="A43" s="9" t="s">
        <v>91</v>
      </c>
      <c r="B43" s="9"/>
      <c r="C43" s="9"/>
      <c r="D43" s="9"/>
      <c r="E43" s="9"/>
      <c r="F43" s="9"/>
      <c r="G43" s="9"/>
      <c r="H43" s="1"/>
    </row>
    <row r="44" spans="1:8" x14ac:dyDescent="0.25">
      <c r="A44" s="4" t="s">
        <v>92</v>
      </c>
      <c r="B44" s="4"/>
      <c r="C44" s="4"/>
      <c r="D44" s="4"/>
      <c r="E44" s="4"/>
      <c r="F44" s="4"/>
      <c r="G44" s="4"/>
      <c r="H44" s="4"/>
    </row>
    <row r="45" spans="1:8" x14ac:dyDescent="0.25">
      <c r="A45" s="1" t="s">
        <v>93</v>
      </c>
      <c r="B45" s="1"/>
      <c r="C45" s="1"/>
      <c r="D45" s="1"/>
      <c r="E45" s="1"/>
      <c r="F45" s="1"/>
      <c r="G45" s="1"/>
      <c r="H45" s="1"/>
    </row>
  </sheetData>
  <mergeCells count="2">
    <mergeCell ref="A43:G43"/>
    <mergeCell ref="A44:H44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X X b W K + 2 v 8 O m A A A A 9 w A A A B I A H A B D b 2 5 m a W c v U G F j a 2 F n Z S 5 4 b W w g o h g A K K A U A A A A A A A A A A A A A A A A A A A A A A A A A A A A h Y 8 x D o I w G I W v Q r r T l h q M I a U k O r h I Y m J i X J t S o R F + D C 2 W u z l 4 J K 8 g R l E 3 x / e 9 b 3 j v f r 3 x b G j q 4 K I 7 a 1 p I U Y Q p C j S o t j B Q p q h 3 x 3 C B M s G 3 U p 1 k q Y N R B p s M t k h R 5 d w 5 I c R 7 j / 0 M t 1 1 J G K U R O e S b n a p 0 I 9 F H N v / l 0 I B 1 E p R G g u 9 f Y w T D E a M 4 j u c x p p x M l O c G v g Y b B z / b H 8 h X f e 3 6 T g s N 4 X r J y R Q 5 e Z 8 Q D 1 B L A w Q U A A I A C A C t d d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X b W C i K R 7 g O A A A A E Q A A A B M A H A B G b 3 J t d W x h c y 9 T Z W N 0 a W 9 u M S 5 t I K I Y A C i g F A A A A A A A A A A A A A A A A A A A A A A A A A A A A C t O T S 7 J z M 9 T C I b Q h t Y A U E s B A i 0 A F A A C A A g A r X X b W K + 2 v 8 O m A A A A 9 w A A A B I A A A A A A A A A A A A A A A A A A A A A A E N v b m Z p Z y 9 Q Y W N r Y W d l L n h t b F B L A Q I t A B Q A A g A I A K 1 1 2 1 g P y u m r p A A A A O k A A A A T A A A A A A A A A A A A A A A A A P I A A A B b Q 2 9 u d G V u d F 9 U e X B l c 1 0 u e G 1 s U E s B A i 0 A F A A C A A g A r X X b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I 9 E x M 9 Y X X R B p g K N g D F P n G 8 A A A A A A g A A A A A A A 2 Y A A M A A A A A Q A A A A X k C H J r H d E y r / 0 b U U Z p 9 4 Z w A A A A A E g A A A o A A A A B A A A A A H A 7 v D 0 N b Z j t C c Y v G P r X t A U A A A A D t l 5 G n / h A I 0 r C J o O V e a h D H X w q L g K e p Q O 3 G M o i Z g K 0 e 2 I 0 r K P i 3 l p O n 6 s d l y u y 6 T E z b j 6 U A 1 A H T g U V p o H J N I V P 3 I 1 1 0 4 d 2 1 4 Q E s M 3 A O S J O 3 z F A A A A O H Z Z 1 y T o f k 6 / 1 N + + T 8 Y B 8 h Q Y g W c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51C767EC1D494485C6416D733B614E" ma:contentTypeVersion="19" ma:contentTypeDescription="Create a new document." ma:contentTypeScope="" ma:versionID="d1cacec9a1bcce8b1e86bf7c8837b570">
  <xsd:schema xmlns:xsd="http://www.w3.org/2001/XMLSchema" xmlns:xs="http://www.w3.org/2001/XMLSchema" xmlns:p="http://schemas.microsoft.com/office/2006/metadata/properties" xmlns:ns2="294fe445-719d-4043-ab4f-ba106fa54ef2" xmlns:ns3="5b3c289c-d7fa-4d2f-8ff2-e9ef9d3429f7" targetNamespace="http://schemas.microsoft.com/office/2006/metadata/properties" ma:root="true" ma:fieldsID="9e97d73254fb72ba0de454f5ee815517" ns2:_="" ns3:_="">
    <xsd:import namespace="294fe445-719d-4043-ab4f-ba106fa54ef2"/>
    <xsd:import namespace="5b3c289c-d7fa-4d2f-8ff2-e9ef9d3429f7"/>
    <xsd:element name="properties">
      <xsd:complexType>
        <xsd:sequence>
          <xsd:element name="documentManagement">
            <xsd:complexType>
              <xsd:all>
                <xsd:element ref="ns2:Workstream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fe445-719d-4043-ab4f-ba106fa54ef2" elementFormDefault="qualified">
    <xsd:import namespace="http://schemas.microsoft.com/office/2006/documentManagement/types"/>
    <xsd:import namespace="http://schemas.microsoft.com/office/infopath/2007/PartnerControls"/>
    <xsd:element name="Workstream" ma:index="8" nillable="true" ma:displayName="Workstream" ma:default="All" ma:internalName="Workstrea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Microsoft 365"/>
                    <xsd:enumeration value="KIND"/>
                    <xsd:enumeration value="Digital Learning Design"/>
                    <xsd:enumeration value="Digital Champions"/>
                    <xsd:enumeration value="Leadership Programme"/>
                    <xsd:enumeration value="Near Me"/>
                    <xsd:enumeration value="Connect Me"/>
                    <xsd:enumeration value="Platform"/>
                    <xsd:enumeration value="Care Homes"/>
                  </xsd:restriction>
                </xsd:simpleType>
              </xsd:element>
            </xsd:sequence>
          </xsd:extension>
        </xsd:complexContent>
      </xsd:complex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4c37b9d-a850-46d6-a142-5c834403c959}" ma:internalName="TaxCatchAll" ma:showField="CatchAllData" ma:web="294fe445-719d-4043-ab4f-ba106fa54e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c289c-d7fa-4d2f-8ff2-e9ef9d3429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9EE10D-6511-480A-8A6C-82E6D2C29DA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7757DEA-269F-4B2F-A4F9-2A6579623A43}"/>
</file>

<file path=customXml/itemProps3.xml><?xml version="1.0" encoding="utf-8"?>
<ds:datastoreItem xmlns:ds="http://schemas.openxmlformats.org/officeDocument/2006/customXml" ds:itemID="{E7F367B6-73B4-4F9A-BD73-CCFFAEA7BB9B}"/>
</file>

<file path=docMetadata/LabelInfo.xml><?xml version="1.0" encoding="utf-8"?>
<clbl:labelList xmlns:clbl="http://schemas.microsoft.com/office/2020/mipLabelMetadata">
  <clbl:label id="{10efe0bd-a030-4bca-809c-b5e6745e499a}" enabled="0" method="" siteId="{10efe0bd-a030-4bca-809c-b5e6745e499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Exercise one</vt:lpstr>
      <vt:lpstr>Exercise one (completed)</vt:lpstr>
      <vt:lpstr>Exercise two</vt:lpstr>
      <vt:lpstr>Exercise two (completed)</vt:lpstr>
      <vt:lpstr>Demo one (validation)</vt:lpstr>
      <vt:lpstr>Demo two (reshaping)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2024-06-27T08:13:57Z</dcterms:created>
  <dcterms:modified xsi:type="dcterms:W3CDTF">2024-06-27T13:56:59Z</dcterms:modified>
</cp:coreProperties>
</file>