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0F4D402B-2FEE-4568-8791-3A2DF8AD7F89}" xr6:coauthVersionLast="47" xr6:coauthVersionMax="47" xr10:uidLastSave="{00000000-0000-0000-0000-000000000000}"/>
  <bookViews>
    <workbookView xWindow="-110" yWindow="-110" windowWidth="19420" windowHeight="10420" tabRatio="563" activeTab="1" xr2:uid="{00000000-000D-0000-FFFF-FFFF00000000}"/>
  </bookViews>
  <sheets>
    <sheet name="questions" sheetId="1" r:id="rId1"/>
    <sheet name="intro" sheetId="29" r:id="rId2"/>
    <sheet name="dict_hay" sheetId="28" r:id="rId3"/>
    <sheet name="уточнения (вместо 11 12) (2)" sheetId="25" r:id="rId4"/>
    <sheet name="технич" sheetId="20" state="hidden" r:id="rId5"/>
    <sheet name="метчи" sheetId="21" state="hidden" r:id="rId6"/>
    <sheet name="q11-12" sheetId="27" r:id="rId7"/>
    <sheet name="conflicts" sheetId="2" r:id="rId8"/>
    <sheet name="первая" sheetId="13" state="hidden" r:id="rId9"/>
    <sheet name="формула" sheetId="9" r:id="rId10"/>
    <sheet name="p1" sheetId="3" r:id="rId11"/>
    <sheet name="q11" sheetId="24" r:id="rId12"/>
    <sheet name="q12" sheetId="26" r:id="rId13"/>
    <sheet name="p2" sheetId="4" r:id="rId14"/>
    <sheet name="p3" sheetId="5" r:id="rId15"/>
    <sheet name="p4-14" sheetId="6" r:id="rId16"/>
    <sheet name="p4-15" sheetId="10" r:id="rId17"/>
    <sheet name="грейд" sheetId="11" r:id="rId18"/>
  </sheets>
  <definedNames>
    <definedName name="_GoBack" localSheetId="2">dict_hay!$C$2</definedName>
    <definedName name="_xlnm._FilterDatabase" localSheetId="7" hidden="1">conflicts!$A$1:$L$100</definedName>
    <definedName name="_xlnm._FilterDatabase" localSheetId="10" hidden="1">'p1'!$A$1:$D$56</definedName>
    <definedName name="_xlnm._FilterDatabase" localSheetId="14" hidden="1">'p3'!$A$1:$C$94</definedName>
    <definedName name="_xlnm._FilterDatabase" localSheetId="15" hidden="1">'p4-14'!$A$1:$D$129</definedName>
    <definedName name="_xlnm._FilterDatabase" localSheetId="11" hidden="1">'q11'!$A$1:$B$68</definedName>
    <definedName name="_xlnm._FilterDatabase" localSheetId="6" hidden="1">'q11-12'!$A$1:$C$83</definedName>
    <definedName name="_xlnm._FilterDatabase" localSheetId="12" hidden="1">'q12'!$A$1:$B$42</definedName>
    <definedName name="_xlnm._FilterDatabase" localSheetId="5" hidden="1">метчи!$A$1:$F$289</definedName>
    <definedName name="_xlnm._FilterDatabase" localSheetId="8" hidden="1">первая!$C$1:$E$433</definedName>
    <definedName name="_xlnm._FilterDatabase" localSheetId="4" hidden="1">технич!$Q$3:$Y$3</definedName>
    <definedName name="_xlnm._FilterDatabase" localSheetId="3" hidden="1">'уточнения (вместо 11 12) (2)'!$A$1:$F$83</definedName>
    <definedName name="_xlnm._FilterDatabase" localSheetId="9" hidden="1">формула!$A$1:$AM$867</definedName>
  </definedNames>
  <calcPr calcId="191029"/>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<sst xmlns="http://schemas.openxmlformats.org/spreadsheetml/2006/main" count="3101" uniqueCount="270">
  <si>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</si>
  <si>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</si>
  <si>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</si>
  <si>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</si>
  <si>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</si>
  <si>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</si>
  <si>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</si>
  <si>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</si>
  <si>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</si>
  <si>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</si>
  <si>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</si>
  <si>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</si>
  <si>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</si>
  <si>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</si>
  <si>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</si>
  <si>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</si>
  <si>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</si>
  <si>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</si>
  <si>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</si>
  <si>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</si>
  <si>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</si>
  <si>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</si>
  <si>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</si>
  <si>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</si>
  <si>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</si>
  <si>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</si>
  <si>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</si>
  <si>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</si>
  <si>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</si>
  <si>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</si>
  <si>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</si>
  <si>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</si>
  <si>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</si>
  <si>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</si>
  <si>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</si>
  <si>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</si>
  <si>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</si>
  <si>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</si>
  <si>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</si>
  <si>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</si>
  <si>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</si>
  <si>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</si>
  <si>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</si>
  <si>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</si>
  <si>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</si>
  <si>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</si>
  <si>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</si>
  <si>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</si>
  <si>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</si>
  <si>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</si>
  <si>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</si>
  <si>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</si>
  <si>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</si>
  <si>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</si>
  <si>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</si>
  <si>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</si>
  <si>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</si>
  <si>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</si>
  <si>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</si>
  <si>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</si>
  <si>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</si>
  <si>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</si>
  <si>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</si>
  <si>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</si>
  <si>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</si>
  <si>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</si>
  <si>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</si>
  <si>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</si>
  <si>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</si>
  <si>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</si>
  <si>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</si>
  <si>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</si>
  <si>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</si>
  <si>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</si>
  <si>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</si>
  <si>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</si>
  <si>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</si>
  <si>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</si>
  <si>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</si>
  <si>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</si>
  <si>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</si>
  <si>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</si>
  <si>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</si>
  <si>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</si>
  <si>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</si>
  <si>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</si>
  <si>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</si>
  <si>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</si>
  <si>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</si>
  <si>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</si>
  <si>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</si>
  <si>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</si>
  <si>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</si>
  <si>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</si>
  <si>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</si>
  <si>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</si>
  <si>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</si>
  <si>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</si>
  <si>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</si>
  <si>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</si>
  <si>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</si>
  <si>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</si>
  <si>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</si>
  <si>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</si>
  <si>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</si>
  <si>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</si>
  <si>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</si>
  <si>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</si>
  <si>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</si>
  <si>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</si>
  <si>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</si>
  <si>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</si>
  <si>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</si>
  <si>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</si>
  <si>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</si>
  <si>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</si>
  <si>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</si>
  <si>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</si>
  <si>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</si>
  <si>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</si>
  <si>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</si>
  <si>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</si>
  <si>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</si>
  <si>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</si>
  <si>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</si>
  <si>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</si>
  <si>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</si>
  <si>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</si>
  <si>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</si>
  <si>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</si>
  <si>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</si>
  <si>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</si>
  <si>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</si>
  <si>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</si>
  <si>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</si>
  <si>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</si>
  <si>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</si>
  <si>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</si>
  <si>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</si>
  <si>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</si>
  <si>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</si>
  <si>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</si>
  <si>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</si>
  <si>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</si>
  <si>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</si>
  <si>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</si>
  <si>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</si>
  <si>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</si>
  <si>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</si>
  <si>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</si>
  <si>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</si>
  <si>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</si>
  <si>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</si>
  <si>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</si>
  <si>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</si>
  <si>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</si>
  <si>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</si>
  <si>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</si>
  <si>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</si>
  <si>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</si>
  <si>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</si>
  <si>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</si>
  <si>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</si>
  <si>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</si>
  <si>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</si>
  <si>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</si>
  <si>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</si>
  <si>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</si>
  <si>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</si>
  <si>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</si>
  <si>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</si>
  <si>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</si>
  <si>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</si>
  <si>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</si>
  <si>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</si>
  <si>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</si>
  <si>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</si>
  <si>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</si>
  <si>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</si>
  <si>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</si>
  <si>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</si>
  <si>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</si>
  <si>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</si>
  <si>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</si>
  <si>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</si>
  <si>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</si>
  <si>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</si>
  <si>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</si>
  <si>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</si>
  <si>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</si>
  <si>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</si>
  <si>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</si>
  <si>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</si>
  <si>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</si>
  <si>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</si>
  <si>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</si>
  <si>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</si>
  <si>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</si>
  <si>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</si>
  <si>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</si>
  <si>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</si>
  <si>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</si>
  <si>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</si>
  <si>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</si>
  <si>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</si>
  <si>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</si>
  <si>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</si>
  <si>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</si>
  <si>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</si>
  <si>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</si>
  <si>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</si>
  <si>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</si>
  <si>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1. Неопределенно количественно</t>
  </si>
  <si>
    <t>2. Очень незначительная</t>
  </si>
  <si>
    <t>3. Незначительная</t>
  </si>
  <si>
    <t>4. Средняя</t>
  </si>
  <si>
    <t>5. Большая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</si>
  <si>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</si>
  <si>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</si>
  <si>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</si>
  <si>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</si>
  <si>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</si>
  <si>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</si>
  <si>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</si>
  <si>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</si>
  <si>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</si>
  <si>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</si>
  <si>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</si>
  <si>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</si>
  <si>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</si>
  <si>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</si>
  <si>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</si>
  <si>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</si>
  <si>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</si>
  <si>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</si>
  <si>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</si>
  <si>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</si>
  <si>
    <t>вспомогательный текст для столбца инструкция_проверки</t>
  </si>
  <si>
    <t>Ты ведешь диалог с пользователем, чтобы узнать точное название должности, которую оцениваем.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какая конкретная должность имеется в виду:
✓ "Менеджер по продажам"
✓ "Frontend-разработчик"
✓ "Главный бухгалтер"
✓ "Менеджер"
✓ "Аналитик"
НЕ ПРИНИМАЙ слишком общие формулировки:
✗ "Работник"
✗ "Сотрудник"
✗ "Человек который продает"
✗ "Не знаю"
ФОРМАТ ОТВЕТА:
- Если название должности понятно → пиши: "ПРИНЯТО"
- Если нужно уточнение → задай короткий конкретный вопрос (БЕЗ префикса "УТОЧНИ:")
  Например: "Уточните, пожалуйста, конкретное название должности. Например: 'Менеджер по продажам' или 'Главный бухгалтер'."
ЕСЛИ ПОЛЬЗОВАТЕЛЬ ЗАДАЕТ ВОПРОС:
Ответь кратко.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"Должность - это название позиции, например: 'Менеджер по продажам', 'Программист', 'Бухгалтер'. Какая должность у вас?"</t>
  </si>
  <si>
    <t>Ты ведешь диалог с пользователем, чтобы узнать главную цель роли и ценность для организации.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понятна цель работы ИЛИ польза для компании: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даже краткие ответы, если есть хотя бы общее понимание назначения роли.
НЕ ПРИНИМАЙ ответы без понимания цели работы:
✗ "Не знаю"
✗ "Работать хорошо"
✗ "Получать зарплату"
✗ Полностью не по теме
ФОРМАТ ОТВЕТА:
- Если понятна цель роли или ценность → пиши: "ПРИНЯТО"
- Если нужно уточнение → задай короткий конкретный вопрос (БЕЗ префикса "УТОЧНИ:")
  Например: "Спасибо! А какую конкретную пользу это приносит компании?"
ЕСЛИ ПОЛЬЗОВАТЕЛЬ ЗАДАЕТ ВОПРОС:
Кратко ответь и попроси описать цель роли.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"Цель роли - это то, зачем нужна должность. Например: 'привлечение клиентов', 'обеспечение качества'. Расскажите о цели вашей роли?"</t>
  </si>
  <si>
    <t>Ты ведешь диалог с пользователем, чтобы узнать иерархию структурных подразделений (минимум 2 уровня).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ОБЯЗАТЕЛЬНОЕ ТРЕБОВАНИЕ: Минимум ДВА уровня подразделений.
Один уровень недопустим (это уровень генерального директора).
ПРИНИМАЙ ответ, если указана иерархия из 2+ уровней:
✓ "Коммерческий блок / Департамент продаж"
✓ "IT-дирекция / Отдел разработки / Группа frontend"
✓ "Финансовый блок / Бухгалтерия"
✓ "Производственное подразделение / Цех №1"
Принимай любой формат разделителей: "/", "&gt;", "-", "→" или текст "входит в", "подчиняется".
НЕ ПРИНИМАЙ:
✗ Только ОДИН уровень (недопустимо)
✗ "Не знаю"
✗ "Прямое подчинение директору"
✗ Полностью не по теме
ФОРМАТ ОТВЕТА:
- Если указано минимум 2 уровня → пиши: "ПРИНЯТО"
- Если указан только 1 уровень → объясни, что это уровень генерального директора, попроси указать более детальную структуру
- Если нужно уточнение → задай короткий конкретный вопрос (БЕЗ префикса "УТОЧНИ:")
  Например: "Укажите, пожалуйста, минимум два уровня. Например: 'IT-дирекция / Отдел разработки'."
ЕСЛИ ПОЛЬЗОВАТЕЛЬ ЗАДАЕТ ВОПРОС:
Кратко ответь, попроси указать структуру.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"Структурные подразделения - это иерархия отделов. Например: 'IT-дирекция / Отдел разработки'. Укажите минимум 2 уровня для вашей должности."</t>
  </si>
  <si>
    <t>Назовите должность непосредственного руководителя для оцениваемой роли
Пример: начальник отдела продаж</t>
  </si>
  <si>
    <t>Ты ведешь диалог с пользователем, чтобы узнать точную должность непосредственного руководителя.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что это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даже простые формулировки, если понятно что это должность руководителя.
НЕ ПРИНИМАЙ:
✗ Только "Руководитель", "Начальник", "Шеф", "Босс" (без уточнения)
✗ Имена: "Иван Петров"
✗ "Не знаю", "У меня нет руководителя"
ФОРМАТ ОТВЕТА:
- Если указана должность руководителя → пиши: "ПРИНЯТО"
- Если нужно уточнение → задай короткий конкретный вопрос (БЕЗ префикса "УТОЧНИ:")
  Например: "Уточните, пожалуйста, должность руководителя. Например: 'Начальник отдела' или 'Руководитель направления'."
ЕСЛИ ПОЛЬЗОВАТЕЛЬ ЗАДАЕТ ВОПРОС:
Кратко ответь и попроси указать должность.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должность вашего непосредственного руководителя, например: 'Начальник отдела продаж' или 'Директор департамента'."</t>
  </si>
  <si>
    <t>Какое минимальное образование необходимо для этой роли?
Пример: среднее специальное или высшее неполное</t>
  </si>
  <si>
    <t>Нужно ли дополнительное профильное образование? Если да, укажите программы и статус (обязательные/рекомендуемые).
Пример: курсы по технике продаж — рекомендуемые</t>
  </si>
  <si>
    <t>Ты ведешь диалог с пользователем, чтобы узнать требуется ли дополнительное профильное образование.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в двух случаях:
ВАРИАНТ 1 - НЕ требуется:
✓ "Нет, не требуется"
✓ "Достаточно базового образования"
✓ "Дополнительного образования не нужно"
ВАРИАНТ 2 - Требуется с указанием программ:
✓ "Да, курсы по Excel и 1С обязательны"
✓ "Сертификация CISSP обязательна"
✓ "Курсы повышения квалификации по бухучету раз в 3 года"
✓ "Языковые курсы английского - рекомендуемые"
Принимай даже общие направления образования, даже без разделения на обязательные/рекомендуемые.
НЕ ПРИНИМАЙ:
✗ Только "Да" или "Нет" без пояснений (когда требуется детализация)
✗ "Разные курсы" - слишком общее
✗ "Не знаю"
ФОРМАТ ОТВЕТА:
- Если дан полный ответ (нет образования ИЛИ указаны программы) → пиши: "ПРИНЯТО"
- Если ответил только "Да" или "Нет" → попроси уточнить какие именно программы
- Если нужно уточнение → задай короткий конкретный вопрос (БЕЗ префикса "УТОЧНИ:")
  Например: "Укажите, пожалуйста, какие именно программы или курсы требуются?"
ЕСЛИ ПОЛЬЗОВАТЕЛЬ ЗАДАЕТ ВОПРОС:
Кратко ответь и попроси дать развернутый ответ.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"Дополнительное образование - это курсы, сертификации, программы повышения квалификации. Требуется ли что-то подобное для вашей должности?"</t>
  </si>
  <si>
    <t>Какие знания и навыки требуются? Укажите важные языки (если нужны), профессиональные и технические умения, а также другие ключевые требования.
Пример: свободное владение русским﻿ и английским (B2)﻿, базовые навыки работы с CRM</t>
  </si>
  <si>
    <t>Ты ведешь диалог с пользователем, чтобы узнать специализированные знания и навыки по категориям: Языки, Отраслевые знания, Технические навыки, Другие требования.
{dialog}
АНАЛИЗИРУЙ ВСЮ ИСТОРИЮ ДИАЛОГА:
Учитывай все ответы пользователя, не только последний
Не задавай вопросы повторно
После 2-3 уточнений будь готов принять ответ
ПРИНИМАЙ ответ, если пользователь указал информацию по основным категориям, либо сообщил, что эти данные не требуются, либо дал общий ответ с конкретными примерами. При этом пользователь может по своему усмотрению указывать необходимость языков и прочих категорий, это не обязательно.
ЯЗЫКИ:
✓ "Английский B2"
✓ "Английский свободно"
✓ "Не требуются"
ОТРАСЛЕВЫЕ ЗНАНИЯ:
✓ "Знание банковского законодательства"
✓ "Основы веб-разработки"
✓ "Не требуются"
ТЕХНИЧЕСКИЕ НАВЫКИ:
✓ "1С:Предприятие, Excel продвинутый"
✓ "Python, Git, Docker"
✓ "Не требуются"
ДРУГИЕ ТРЕБОВАНИЯ:
✓ "Опыт управления командой"
✓ "Готовность к командировкам"
✓ "Других требований нет"
НЕ ПРИНИМАЙ:
✗ "Разные навыки нужны" — слишком общее
✗ Ответ только по одной категории без упоминания других, если пользователь не отметил отсутствие требований
✗ "Стандартные требования"
✗ "Не знаю"
ФОРМАТ ОТВЕТА:
Если дан ответ по всем основным категориям → пиши: "ПРИНЯТО"
Если ответ неполный → попроси уточнить по остальным категориям
Если нужно уточнение → задавай короткий конкретный вопрос без префикса "УТОЧНИ:"
Например: "Спасибо! Вы указали языки. Расскажите также про технические навыки и отраслевые знания?"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требования по категориям: языки, отраслевые знания (финансы, IT и др.), технические навыки (ПО, инструменты), другие требования. Что требуется для вашей должности?"</t>
  </si>
  <si>
    <t>Опишите взаимодействие с людьми: с кем, цель, частота.
Пример: общение с клиентами для заключения сделок, ежедневно</t>
  </si>
  <si>
    <t>Ты ведешь диалог с пользователем, чтобы узнать уровень взаимодействия с людьми,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взаимодействия с людьми:
✓ "Вежливое обслуживание клиентов, ответы на стандартные вопросы"
✓ "Прием заявок по телефону, консультации"
✓ "Ведение переговоров с поставщиками, убеждение"
✓ "Умение убеждать клиентов, используя аргументы"
✓ "Мотивация команды, управление людьми"
✓ "Публичные выступления, вдохновение сотрудников"
НЕ ПРИНИМАЙ слишком общие формулировки:
✗ "Общение с людьми"
✗ "Работа с клиентами"
✗ "Коммуникабельность"
✗ "Не знаю"
ФОРМАТ ОТВЕТА:
- Если понятен характер и уровень взаимодействия → пиши: "ПРИНЯТО"
- Если нужно уточнение → задай короткий конкретный вопрос (БЕЗ префикса "УТОЧНИ:")
  Например: "Уточните, пожалуйста, характер взаимодействия. Это базовое общение, убеждение клиентов или управление людьми?"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 кем и как происходит взаимодействие: базовое общение и обмен информацией, убеждение и переговоры, или мотивация и управление людьми?"</t>
  </si>
  <si>
    <t>Опишите уровень планирования: сроки, задачи, контроль, самостоятельность.
Пример: планирует ежемесячные цели по продажам, самостоятельно выбирает методы работы</t>
  </si>
  <si>
    <t>Ты ведешь диалог с пользователем, чтобы узнать уровень планирования и организации для роли.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характер задач и уровень ответственности:
✓ "Выполняю конкретные операции по инструкции, без планирования"
✓ "Выполнение комплексных задач, взаимодействую с коллегами"
✓ "Планирую работу отдела продаж, контролирую выполнение планов"
✓ "Координирую работу между отделами, межфункциональные проекты"
✓ "Разрабатываю стратегию компании, управляю ключевыми функциями"
НЕ ПРИНИМАЙ слишком общие формулировки:
✗ "Планирую работу"
✗ "Организую процессы"
✗ "Контролирую задачи"
✗ "Управляю"
✗ "Не знаю"
ФОРМАТ ОТВЕТА:
- Если понятен уровень планирования и характер задач → пиши: "ПРИНЯТО"
- Если нужно уточнение → задай короткий конкретный вопрос (БЕЗ префикса "УТОЧНИ:")
  Например: "Опишите конкретные задачи, которые выполняете или контролируете. Это простые операции, комплексные задачи или управление целыми направлениями?"
ЕСЛИ ПОЛЬЗОВАТЕЛЬ ЗАДАЕТ ВОПРОС:
Кратко ответь и попроси описать задачи.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характер ваших задач: выполнение конкретных операций, координация с коллегами, планирование работы отдела или управление несколькими направлениями?"</t>
  </si>
  <si>
    <t>Какой уровень знаний и опыта требуется?
Пример: опыт продаж от 1 года, базовые навыки переговоров</t>
  </si>
  <si>
    <t>Ты ведешь диалог с пользователем, чтобы узнать уровень экспертизы и глубины знаний,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 "Уникальные компетенции, признание в профессиональном сообществе"
НЕ ПРИНИМАЙ слишком общие формулировки:
✗ "Нужны знания"
✗ "Хороший специалист"
✗ "Опытный работник"
✗ "Профессионал"
✗ "Не знаю"
ФОРМАТ ОТВЕТА:
- Если понятен уровень экспертизы → пиши: "ПРИНЯТО"
- Если нужно уточнение → задай короткий конкретный вопрос (БЕЗ префикса "УТОЧНИ:")
  Например: "Уточните требования к знаниям и опыту. Какое образование нужно? Сколько лет опыта? Какой уровень экспертизы?"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требуемый уровень экспертизы: базовые навыки с обучением на месте, специализированное образование и опыт, или глубокая экспертиза с многолетним опытом?"</t>
  </si>
  <si>
    <t>Насколько свободно принимаются решения?
Пример: самостоятельно выбирает способы привлечения клиентов и проводит переговоры</t>
  </si>
  <si>
    <t>Ты ведешь диалог с пользователем, чтобы узнать степень свободы мышления, требуемую для решения задач на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степень самостоятельности и свободы в принятии решений:
✓ "Работа строго по инструкциям, отклонения недопустимы"
✓ "Выбор из нескольких утвержденных методов"
✓ "Могу оптимизировать процессы в рамках стандартов"
✓ "Самостоятельно разрабатываю методики работы"
✓ "Определяю стратегию развития подразделения"
✓ "Формирую видение развития компании"
НЕ ПРИНИМАЙ слишком общие формулировки:
✗ "Творческое мышление"
✗ "Самостоятельность"
✗ "Аналитические способности"
✗ "Гибкость"
✗ "Не знаю"
ФОРМАТ ОТВЕТА:
- Если понятна степень свободы мышления → пиши: "ПРИНЯТО"
- Если нужно уточнение → задай короткий конкретный вопрос (БЕЗ префикса "УТОЧНИ:")
  Например: "Уточните, пожалуйста, насколько самостоятельно принимаете решения. Работаете строго по инструкции, выбираете из готовых методов или разрабатываете собственные подходы?"
ЕСЛИ ПОЛЬЗОВАТЕЛЬ ЗАДАЕТ ВОПРОС:
Кратко ответь и попроси описать степень свободы.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уровень самостоятельности: работа по строгим инструкциям, выбор из готовых вариантов, оптимизация процессов или разработка собственных методов работы?"</t>
  </si>
  <si>
    <t>Как часто требуются нестандартные решения?
Пример: регулярно, для адаптации под клиента</t>
  </si>
  <si>
    <t>Ты ведешь диалог с пользователем, чтобы узнать уровень креативности и оригинальности мышления,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частота и характер нестандартных решений:
✓ "Работа строго по инструкции, креативность не требуется"
✓ "Выбор из существующих проверенных методов"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НЕ ПРИНИМАЙ слишком общие формулировки:
✗ "Творческое мышление"
✗ "Креативность"
✗ "Нестандартные решения"
✗ "Инновации"
✗ "Не знаю"
ФОРМАТ ОТВЕТА:
- Если понятен уровень креативности → пиши: "ПРИНЯТО"
- Если нужно уточнение → задай короткий конкретный вопрос (БЕЗ префикса "УТОЧНИ:")
  Например: "Уточните, насколько часто требуются нестандартные подходы. Работаете по инструкции, адаптируете методы или создаете принципиально новые решения?"
ЕСЛИ ПОЛЬЗОВАТЕЛЬ ЗАДАЕТ ВОПРОС:
Кратко ответь и попроси описать требования к креативности.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часто нужны нестандартные решения: работа по инструкции, выбор из готовых методов, адаптация подходов или создание новых концепций?"</t>
  </si>
  <si>
    <t>Можно ли измерить результат работы в деньгах? Если да, укажите пример метрики.
Пример: план по продажам — 10 млн рублей в квартал</t>
  </si>
  <si>
    <t>Ты ведешь диалог с пользователем, чтобы узнать можно ли оценить результат деятельности в денежном выражении за год.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БЕЗ УТОЧНЕНИЙ ответы о невозможности оценки:
✓ "Нет" / "Нельзя" / "Невозможно"
✓ "Есть влияние, но сложно измерить"
✓ "Результаты нельзя оценить в деньгах"
ПРИНИМАЙ ответы с конкретными метриками и цифрами:
✓ "Да, через план продаж - 50 млн рублей в год"
✓ "Личный план 15 млн рублей"
✓ "Управление бюджетом компании 2 млрд рублей"
✓ "Экономия затрат до 100 млн рублей"
НЕ ПРИНИМАЙ (требуют уточнения):
✗ Только "Да" без примера метрики
✗ "Наверное можно" / "Зависит от ситуации"
✗ "Не знаю"
ФОРМАТ ОТВЕТА:
- Если четко указана невозможность оценки ИЛИ указана метрика с цифрами → пиши: "ПРИНЯТО"
- Если ответил только "Да" → попроси привести конкретный пример метрики и ориентиры на год
- Если нужно уточнение → задай короткий конкретный вопрос (БЕЗ префикса "УТОЧНИ:")
  Например: "Приведите, пожалуйста, конкретную метрику. Например: 'План продаж 50 млн' или 'Управление бюджетом 2 млрд'."
ЕСЛИ ПОЛЬЗОВАТЕЛЬ ЗАДАЕТ ВОПРОС:
Кратко ответь и попроси описать возможность оценки.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"Можно ли измерить результат вашей работы в деньгах? Например: план продаж, бюджет, экономия затрат. Если нельзя - так и укажите."</t>
  </si>
  <si>
    <t>Опишите масштаб влияния: на какие процессы или подразделения влияет роль?
Пример: влияет на доходы отдела продаж и общий коммерческий результат</t>
  </si>
  <si>
    <t>Ты ведешь диалог с пользователем, чтобы узнать степень влияния должности на конечные результаты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на результаты:
✓ "Обрабатываю данные и готовлю отчеты по уже произошедшим событиям"
✓ "Даю рекомендации и консультации, которые влияют на принятие решений"
✓ "Работаю в команде, разделяю ответственность за результат"
✓ "Напрямую отвечаю за результаты отдела, управляю бюджетом"
✓ "Предоставляю экспертные заключения"
✓ "Полностью контролирую процесс и результат"
НЕ ПРИНИМАЙ слишком общие формулировки:
✗ "Влияю на результаты"
✗ "Принимаю решения"
✗ "Работаю с данными"
✗ "Управляю"
✗ "Не знаю"
ФОРМАТ ОТВЕТА:
- Если понятен характер влияния на конечные результаты → пиши: "ПРИНЯТО"
- Если нужно уточнение → задай короткий конкретный вопрос (БЕЗ префикса "УТОЧНИ:")
  Например: "Уточните характер влияния. Обрабатываете информацию постфактум, даете рекомендации, работаете в команде или напрямую отвечаете за результат с управлением ресурсами?"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вы влияете на результаты: работа с информацией после событий, консультации и рекомендации, совместная ответственность или прямой контроль с управлением ресурсами?"</t>
  </si>
  <si>
    <t>Ты ведешь диалог с пользователем, чтобы узнать масштаб влияния должности в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и уровень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поддержка нескольких отделов"
✓ "Провожу аналитику и даю рекомендации"
✓ "Руковожу отделом, определяю порядок работы, контролирую выполнение"
✓ "Руковожу несколькими командами, разрабатываю программы для компании"
НЕ ПРИНИМАЙ слишком общие формулировки:
✗ "Влияю на результаты"
✗ "Выполняю задачи"
✗ "Работаю с людьми"
✗ "Управляю процессами"
✗ "Не знаю"
ФОРМАТ ОТВЕТА:
- Если понятна степень влияния должности → пиши: "ПРИНЯТО"
- Если нужно уточнение → задай короткий конкретный вопрос (БЕЗ префикса "УТОЧНИ:")
  Например: "Уточните масштаб влияния. Выполняете разовые задачи, работаете в рамках отдела, участвуете в ключевых процессах или руководите командами?"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масштаб влияния: разовые поручения, работа внутри отдела, участие в ключевых процессах компании, аналитика и рекомендации или руководство командами?"</t>
  </si>
  <si>
    <t>Опишите степень полномочий при принятии решений.
Пример: принимает решения о скидках в рамках утверждённой политики</t>
  </si>
  <si>
    <t>Ты ведешь диалог с пользователем, чтобы узнать степень полномочий при принятии решений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уровень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"Частичная самостоятельность, могу менять приоритеты после согласования"
✓ "Самостоятельно определяю методы работы и приоритеты"
✓ "Руковожу отделом, сам планирую и контролирую выполнение"
✓ "Полная ответственность за результаты, отчетность раз в квартал"
✓ "Принимаю любые решения в рамках развития бизнеса"
НЕ ПРИНИМАЙ слишком общие формулировки:
✗ "Есть полномочия"
✗ "Принимаю решения"
✗ "Работаю самостоятельно"
✗ "Контролируют иногда"
✗ "Не знаю"
ФОРМАТ ОТВЕТА:
- Если понятна степень полномочий при принятии решений → пиши: "ПРИНЯТО"
- Если нужно уточнение → задай короткий конкретный вопрос (БЕЗ префикса "УТОЧНИ:")
  Например: "Уточните уровень самостоятельности. Работаете под постоянным контролем, частично самостоятельно или полностью отвечаете за результаты?"
ЕСЛИ ПОЛЬЗОВАТЕЛЬ ЗАДАЕТ ВОПРОС:
Кратко ответь и попроси описать полномочия.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степень полномочий: постоянный контроль, работа по инструкциям с выбором порядка действий, частичная самостоятельность или полная ответственность за результаты?"</t>
  </si>
  <si>
    <t>Как организован контроль результатов работы? Кто и с какой частотой оценивает?
Пример: контроль руководителем отдела еженедельно</t>
  </si>
  <si>
    <t>Укажите основные функции и задачи оцениваемой роли</t>
  </si>
  <si>
    <t>Ты ведешь диалог с пользователем, чтобы узнать функционал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указаны конкретные функции и задачи:
✓ "Разработка проектной документации"
✓ "Планирование работ через системы управления"
✓ "Ведение клиентской базы в CRM"
✓ "Проведение переговоров с поставщиками"
✓ "Анализ финансовых показателей"
✓ "Обучение новых сотрудников"
Принимай даже если функций меньше 5 или формулировки простые, но конкретные.
НЕ ПРИНИМАЙ слишком общие формулировки:
✗ "Управляю процессами"
✗ "Работаю с клиентами"
✗ "Выполняю задачи руководства"
✗ "Анализирую данные"
✗ "Не знаю"
ФОРМАТ ОТВЕТА:
- Если указаны конкретные функции и задачи → пиши: "ПРИНЯТО"
- Если нужно уточнение → задай короткий конкретный вопрос (БЕЗ префикса "УТОЧНИ:")
  Например: "Расскажите, какие конкретные задачи вы выполняете ежедневно или еженедельно? Что именно вы делаете, чтобы получить результат?"
ЕСЛИ ПОЛЬЗОВАТЕЛЬ ЗАДАЕТ ВОПРОС:
Кратко ответь и попроси описать функционал.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"Функционал - это конкретные задачи, которые вы выполняете. Например: 'ведение CRM', 'переговоры с клиентами', 'подготовка отчетов'. Опишите ваши основные функции."</t>
  </si>
  <si>
    <t>Выберите роль для оценки в структуре компании</t>
  </si>
  <si>
    <t>Добрый день! Этот опрос поможет оценить уровень позиции в вашей команде по международной методике HAY Group. 
Отвечайте, пожалуйста, исходя из реальных требований и сложности роли, а не из качеств конкретного сотрудника
В примерах к каждому вопросу приведены ориентиры для одной условной должности — «Менеджер по продажам». Используйте их как образец стиля ответа, а не как точный шаблон. Ваша задача — описать именно ту роль, которую вы оцениваете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</si>
</sst>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left"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70" zoomScaleNormal="70" workbookViewId="0">
      <selection activeCell="C2" sqref="C2"/>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25</v>
      </c>
      <c r="G1" s="39" t="s">
        <v>194</v>
      </c>
      <c r="H1" s="2" t="s">
        <v>237</v>
      </c>
    </row>
    <row r="2" spans="1:8" ht="409.5" x14ac:dyDescent="0.35">
      <c r="A2" s="2">
        <v>1</v>
      </c>
      <c r="B2" s="3" t="s">
        <v>268</v>
      </c>
      <c r="D2" s="6" t="s">
        <v>238</v>
      </c>
      <c r="G2" s="1" t="s">
        <v>207</v>
      </c>
      <c r="H2" s="3" t="s">
        <v>178</v>
      </c>
    </row>
    <row r="3" spans="1:8" ht="123.5" customHeight="1" x14ac:dyDescent="0.35">
      <c r="A3" s="2">
        <v>2</v>
      </c>
      <c r="B3" s="3" t="s">
        <v>176</v>
      </c>
      <c r="D3" s="6" t="s">
        <v>239</v>
      </c>
      <c r="G3" s="1" t="s">
        <v>208</v>
      </c>
      <c r="H3" s="6" t="s">
        <v>179</v>
      </c>
    </row>
    <row r="4" spans="1:8" ht="131" customHeight="1" x14ac:dyDescent="0.35">
      <c r="A4" s="2">
        <v>3</v>
      </c>
      <c r="B4" s="3" t="s">
        <v>177</v>
      </c>
      <c r="D4" s="6" t="s">
        <v>240</v>
      </c>
      <c r="G4" s="1" t="s">
        <v>209</v>
      </c>
      <c r="H4" s="6" t="s">
        <v>180</v>
      </c>
    </row>
    <row r="5" spans="1:8" ht="108.5" customHeight="1" x14ac:dyDescent="0.35">
      <c r="A5" s="2">
        <v>4</v>
      </c>
      <c r="B5" s="3" t="s">
        <v>241</v>
      </c>
      <c r="D5" s="6" t="s">
        <v>242</v>
      </c>
      <c r="G5" s="1" t="s">
        <v>210</v>
      </c>
      <c r="H5" s="6" t="s">
        <v>181</v>
      </c>
    </row>
    <row r="6" spans="1:8" ht="130.5" x14ac:dyDescent="0.35">
      <c r="A6" s="2">
        <v>5</v>
      </c>
      <c r="B6" s="3" t="s">
        <v>243</v>
      </c>
      <c r="C6" s="3" t="s">
        <v>6</v>
      </c>
      <c r="D6" s="6"/>
      <c r="G6" s="1" t="s">
        <v>195</v>
      </c>
      <c r="H6" s="6"/>
    </row>
    <row r="7" spans="1:8" ht="409.5" x14ac:dyDescent="0.35">
      <c r="A7" s="2">
        <v>6</v>
      </c>
      <c r="B7" s="3" t="s">
        <v>244</v>
      </c>
      <c r="D7" s="6" t="s">
        <v>245</v>
      </c>
      <c r="G7" s="1" t="s">
        <v>196</v>
      </c>
      <c r="H7" s="6" t="s">
        <v>182</v>
      </c>
    </row>
    <row r="8" spans="1:8" ht="409.5" x14ac:dyDescent="0.35">
      <c r="A8" s="2">
        <v>7</v>
      </c>
      <c r="B8" s="3" t="s">
        <v>246</v>
      </c>
      <c r="D8" s="6" t="s">
        <v>247</v>
      </c>
      <c r="G8" s="1" t="s">
        <v>197</v>
      </c>
      <c r="H8" s="6" t="s">
        <v>183</v>
      </c>
    </row>
    <row r="9" spans="1:8" ht="409.5" x14ac:dyDescent="0.35">
      <c r="A9" s="2">
        <v>8</v>
      </c>
      <c r="B9" s="3" t="s">
        <v>248</v>
      </c>
      <c r="D9" s="6" t="s">
        <v>249</v>
      </c>
      <c r="E9" s="3" t="s">
        <v>8</v>
      </c>
      <c r="G9" s="1" t="s">
        <v>198</v>
      </c>
      <c r="H9" s="3" t="s">
        <v>184</v>
      </c>
    </row>
    <row r="10" spans="1:8" ht="409.5" x14ac:dyDescent="0.35">
      <c r="A10" s="2">
        <v>9</v>
      </c>
      <c r="B10" s="3" t="s">
        <v>250</v>
      </c>
      <c r="D10" s="6" t="s">
        <v>251</v>
      </c>
      <c r="E10" s="3" t="s">
        <v>16</v>
      </c>
      <c r="G10" s="1" t="s">
        <v>199</v>
      </c>
      <c r="H10" s="6" t="s">
        <v>185</v>
      </c>
    </row>
    <row r="11" spans="1:8" ht="409.5" x14ac:dyDescent="0.35">
      <c r="A11" s="2">
        <v>10</v>
      </c>
      <c r="B11" s="3" t="s">
        <v>252</v>
      </c>
      <c r="D11" s="6" t="s">
        <v>253</v>
      </c>
      <c r="E11" s="3" t="s">
        <v>14</v>
      </c>
      <c r="G11" s="1" t="s">
        <v>200</v>
      </c>
      <c r="H11" s="6" t="s">
        <v>186</v>
      </c>
    </row>
    <row r="12" spans="1:8" ht="90.5" customHeight="1" x14ac:dyDescent="0.35">
      <c r="A12" s="32">
        <v>11</v>
      </c>
      <c r="B12" s="33" t="s">
        <v>254</v>
      </c>
      <c r="C12" s="33"/>
      <c r="D12" s="6" t="s">
        <v>255</v>
      </c>
      <c r="E12" s="33" t="s">
        <v>9</v>
      </c>
      <c r="F12" s="34"/>
      <c r="G12" s="34" t="s">
        <v>201</v>
      </c>
      <c r="H12" s="33" t="s">
        <v>187</v>
      </c>
    </row>
    <row r="13" spans="1:8" ht="110.5" customHeight="1" x14ac:dyDescent="0.35">
      <c r="A13" s="32">
        <v>12</v>
      </c>
      <c r="B13" s="33" t="s">
        <v>256</v>
      </c>
      <c r="C13" s="33"/>
      <c r="D13" s="6" t="s">
        <v>257</v>
      </c>
      <c r="E13" s="33" t="s">
        <v>11</v>
      </c>
      <c r="F13" s="34"/>
      <c r="G13" s="34" t="s">
        <v>202</v>
      </c>
      <c r="H13" s="33" t="s">
        <v>188</v>
      </c>
    </row>
    <row r="14" spans="1:8" ht="409.5" x14ac:dyDescent="0.35">
      <c r="A14" s="2">
        <v>13</v>
      </c>
      <c r="B14" s="3" t="s">
        <v>258</v>
      </c>
      <c r="D14" s="6" t="s">
        <v>259</v>
      </c>
      <c r="E14" s="3" t="s">
        <v>13</v>
      </c>
      <c r="G14" s="1" t="s">
        <v>206</v>
      </c>
      <c r="H14" s="3" t="s">
        <v>189</v>
      </c>
    </row>
    <row r="15" spans="1:8" ht="409.5" x14ac:dyDescent="0.35">
      <c r="A15" s="2">
        <v>14</v>
      </c>
      <c r="B15" s="3" t="s">
        <v>260</v>
      </c>
      <c r="D15" s="6" t="s">
        <v>261</v>
      </c>
      <c r="E15" s="3" t="s">
        <v>18</v>
      </c>
      <c r="F15" s="1" t="s">
        <v>23</v>
      </c>
      <c r="G15" s="1" t="s">
        <v>206</v>
      </c>
      <c r="H15" s="3" t="s">
        <v>190</v>
      </c>
    </row>
    <row r="16" spans="1:8" ht="409.5" x14ac:dyDescent="0.35">
      <c r="A16" s="2">
        <v>15</v>
      </c>
      <c r="B16" s="3" t="s">
        <v>260</v>
      </c>
      <c r="D16" s="6" t="s">
        <v>262</v>
      </c>
      <c r="E16" s="3" t="s">
        <v>19</v>
      </c>
      <c r="F16" s="1" t="s">
        <v>24</v>
      </c>
      <c r="G16" s="1" t="s">
        <v>206</v>
      </c>
      <c r="H16" s="3" t="s">
        <v>191</v>
      </c>
    </row>
    <row r="17" spans="1:8" ht="343.5" customHeight="1" x14ac:dyDescent="0.35">
      <c r="A17" s="2">
        <v>16</v>
      </c>
      <c r="B17" s="3" t="s">
        <v>263</v>
      </c>
      <c r="D17" s="6" t="s">
        <v>264</v>
      </c>
      <c r="E17" s="3" t="s">
        <v>21</v>
      </c>
      <c r="G17" s="1" t="s">
        <v>205</v>
      </c>
      <c r="H17" s="3" t="s">
        <v>192</v>
      </c>
    </row>
    <row r="18" spans="1:8" ht="58" x14ac:dyDescent="0.35">
      <c r="A18" s="2">
        <v>17</v>
      </c>
      <c r="B18" s="3" t="s">
        <v>265</v>
      </c>
      <c r="C18" s="3" t="s">
        <v>22</v>
      </c>
      <c r="D18" s="6"/>
      <c r="G18" s="1" t="s">
        <v>203</v>
      </c>
      <c r="H18" s="3"/>
    </row>
    <row r="19" spans="1:8" ht="86" customHeight="1" x14ac:dyDescent="0.35">
      <c r="A19" s="2">
        <v>18</v>
      </c>
      <c r="B19" s="3" t="s">
        <v>266</v>
      </c>
      <c r="D19" s="6" t="s">
        <v>267</v>
      </c>
      <c r="G19" s="1" t="s">
        <v>204</v>
      </c>
      <c r="H19" s="3" t="s">
        <v>193</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113</v>
      </c>
      <c r="B1" s="8" t="s">
        <v>121</v>
      </c>
      <c r="C1" s="8" t="s">
        <v>153</v>
      </c>
      <c r="D1" t="s">
        <v>153</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151</v>
      </c>
      <c r="L2" s="35" t="s">
        <v>151</v>
      </c>
      <c r="M2" s="35" t="s">
        <v>151</v>
      </c>
      <c r="N2" s="35" t="s">
        <v>151</v>
      </c>
      <c r="O2" s="35" t="s">
        <v>151</v>
      </c>
      <c r="P2" s="35" t="s">
        <v>151</v>
      </c>
      <c r="Q2" s="35" t="s">
        <v>151</v>
      </c>
      <c r="R2" s="35" t="s">
        <v>151</v>
      </c>
      <c r="S2" s="35" t="s">
        <v>151</v>
      </c>
      <c r="T2" s="35" t="s">
        <v>151</v>
      </c>
      <c r="U2" s="35" t="s">
        <v>151</v>
      </c>
      <c r="V2" s="35" t="s">
        <v>151</v>
      </c>
      <c r="W2" s="35" t="s">
        <v>151</v>
      </c>
      <c r="X2" s="35" t="s">
        <v>151</v>
      </c>
      <c r="Y2" s="35" t="s">
        <v>151</v>
      </c>
      <c r="Z2" s="35" t="s">
        <v>151</v>
      </c>
      <c r="AA2" s="35" t="s">
        <v>151</v>
      </c>
      <c r="AB2" s="35" t="s">
        <v>151</v>
      </c>
      <c r="AC2" s="35" t="s">
        <v>151</v>
      </c>
      <c r="AD2" s="35" t="s">
        <v>151</v>
      </c>
      <c r="AE2" s="35" t="s">
        <v>151</v>
      </c>
      <c r="AF2" s="35" t="s">
        <v>151</v>
      </c>
      <c r="AG2" s="35" t="s">
        <v>151</v>
      </c>
      <c r="AH2" s="35" t="s">
        <v>151</v>
      </c>
      <c r="AI2" s="35" t="s">
        <v>151</v>
      </c>
      <c r="AJ2" s="36" t="s">
        <v>150</v>
      </c>
      <c r="AK2" s="36" t="s">
        <v>150</v>
      </c>
    </row>
    <row r="3" spans="1:37" x14ac:dyDescent="0.35">
      <c r="A3" s="19">
        <f t="shared" si="0"/>
        <v>0.87</v>
      </c>
      <c r="B3">
        <f t="shared" ref="B3:B65" si="2">INDEX($K$1:$AK$1,MOD(ROW()-2,27)+1)</f>
        <v>43</v>
      </c>
      <c r="C3" t="str">
        <f t="shared" si="1"/>
        <v>С</v>
      </c>
      <c r="D3">
        <v>38</v>
      </c>
      <c r="J3" s="12">
        <v>0.76</v>
      </c>
      <c r="K3" s="35" t="s">
        <v>151</v>
      </c>
      <c r="L3" s="35" t="s">
        <v>151</v>
      </c>
      <c r="M3" s="35" t="s">
        <v>151</v>
      </c>
      <c r="N3" s="35" t="s">
        <v>151</v>
      </c>
      <c r="O3" s="35" t="s">
        <v>151</v>
      </c>
      <c r="P3" s="35" t="s">
        <v>151</v>
      </c>
      <c r="Q3" s="35" t="s">
        <v>151</v>
      </c>
      <c r="R3" s="35" t="s">
        <v>151</v>
      </c>
      <c r="S3" s="35" t="s">
        <v>151</v>
      </c>
      <c r="T3" s="35" t="s">
        <v>151</v>
      </c>
      <c r="U3" s="35" t="s">
        <v>151</v>
      </c>
      <c r="V3" s="35" t="s">
        <v>151</v>
      </c>
      <c r="W3" s="35" t="s">
        <v>151</v>
      </c>
      <c r="X3" s="35" t="s">
        <v>151</v>
      </c>
      <c r="Y3" s="35" t="s">
        <v>151</v>
      </c>
      <c r="Z3" s="35" t="s">
        <v>151</v>
      </c>
      <c r="AA3" s="35" t="s">
        <v>151</v>
      </c>
      <c r="AB3" s="35" t="s">
        <v>151</v>
      </c>
      <c r="AC3" s="35" t="s">
        <v>151</v>
      </c>
      <c r="AD3" s="35" t="s">
        <v>151</v>
      </c>
      <c r="AE3" s="35" t="s">
        <v>151</v>
      </c>
      <c r="AF3" s="36" t="s">
        <v>150</v>
      </c>
      <c r="AG3" s="36" t="s">
        <v>150</v>
      </c>
      <c r="AH3" s="37" t="s">
        <v>149</v>
      </c>
      <c r="AI3" s="37" t="s">
        <v>149</v>
      </c>
      <c r="AJ3" s="37" t="s">
        <v>149</v>
      </c>
      <c r="AK3" s="37" t="s">
        <v>149</v>
      </c>
    </row>
    <row r="4" spans="1:37" x14ac:dyDescent="0.35">
      <c r="A4" s="19">
        <f t="shared" si="0"/>
        <v>0.87</v>
      </c>
      <c r="B4">
        <f t="shared" si="2"/>
        <v>50</v>
      </c>
      <c r="C4" t="str">
        <f t="shared" si="1"/>
        <v>С</v>
      </c>
      <c r="D4">
        <v>43</v>
      </c>
      <c r="J4" s="12">
        <v>0.66</v>
      </c>
      <c r="K4" s="35" t="s">
        <v>151</v>
      </c>
      <c r="L4" s="35" t="s">
        <v>151</v>
      </c>
      <c r="M4" s="35" t="s">
        <v>151</v>
      </c>
      <c r="N4" s="35" t="s">
        <v>151</v>
      </c>
      <c r="O4" s="35" t="s">
        <v>151</v>
      </c>
      <c r="P4" s="35" t="s">
        <v>151</v>
      </c>
      <c r="Q4" s="35" t="s">
        <v>151</v>
      </c>
      <c r="R4" s="35" t="s">
        <v>151</v>
      </c>
      <c r="S4" s="35" t="s">
        <v>151</v>
      </c>
      <c r="T4" s="35" t="s">
        <v>151</v>
      </c>
      <c r="U4" s="35" t="s">
        <v>151</v>
      </c>
      <c r="V4" s="35" t="s">
        <v>151</v>
      </c>
      <c r="W4" s="35" t="s">
        <v>151</v>
      </c>
      <c r="X4" s="35" t="s">
        <v>151</v>
      </c>
      <c r="Y4" s="35" t="s">
        <v>151</v>
      </c>
      <c r="Z4" s="35" t="s">
        <v>151</v>
      </c>
      <c r="AA4" s="35" t="s">
        <v>151</v>
      </c>
      <c r="AB4" s="35" t="s">
        <v>151</v>
      </c>
      <c r="AC4" s="35" t="s">
        <v>151</v>
      </c>
      <c r="AD4" s="35" t="s">
        <v>151</v>
      </c>
      <c r="AE4" s="36" t="s">
        <v>150</v>
      </c>
      <c r="AF4" s="37" t="s">
        <v>149</v>
      </c>
      <c r="AG4" s="37" t="s">
        <v>149</v>
      </c>
      <c r="AH4" s="37" t="s">
        <v>149</v>
      </c>
      <c r="AI4" s="37" t="s">
        <v>149</v>
      </c>
      <c r="AJ4" s="37" t="s">
        <v>149</v>
      </c>
      <c r="AK4" s="37" t="s">
        <v>149</v>
      </c>
    </row>
    <row r="5" spans="1:37" x14ac:dyDescent="0.35">
      <c r="A5" s="19">
        <f t="shared" si="0"/>
        <v>0.87</v>
      </c>
      <c r="B5">
        <f t="shared" si="2"/>
        <v>57</v>
      </c>
      <c r="C5" t="str">
        <f t="shared" si="1"/>
        <v>С</v>
      </c>
      <c r="D5">
        <v>50</v>
      </c>
      <c r="J5" s="12">
        <v>0.56999999999999995</v>
      </c>
      <c r="K5" s="35" t="s">
        <v>151</v>
      </c>
      <c r="L5" s="35" t="s">
        <v>151</v>
      </c>
      <c r="M5" s="35" t="s">
        <v>151</v>
      </c>
      <c r="N5" s="35" t="s">
        <v>151</v>
      </c>
      <c r="O5" s="35" t="s">
        <v>151</v>
      </c>
      <c r="P5" s="35" t="s">
        <v>151</v>
      </c>
      <c r="Q5" s="35" t="s">
        <v>151</v>
      </c>
      <c r="R5" s="35" t="s">
        <v>151</v>
      </c>
      <c r="S5" s="35" t="s">
        <v>151</v>
      </c>
      <c r="T5" s="35" t="s">
        <v>151</v>
      </c>
      <c r="U5" s="35" t="s">
        <v>151</v>
      </c>
      <c r="V5" s="35" t="s">
        <v>151</v>
      </c>
      <c r="W5" s="35" t="s">
        <v>151</v>
      </c>
      <c r="X5" s="35" t="s">
        <v>151</v>
      </c>
      <c r="Y5" s="35" t="s">
        <v>151</v>
      </c>
      <c r="Z5" s="35" t="s">
        <v>151</v>
      </c>
      <c r="AA5" s="35" t="s">
        <v>151</v>
      </c>
      <c r="AB5" s="36" t="s">
        <v>150</v>
      </c>
      <c r="AC5" s="37" t="s">
        <v>149</v>
      </c>
      <c r="AD5" s="37" t="s">
        <v>149</v>
      </c>
      <c r="AE5" s="37" t="s">
        <v>149</v>
      </c>
      <c r="AF5" s="37" t="s">
        <v>149</v>
      </c>
      <c r="AG5" s="37" t="s">
        <v>149</v>
      </c>
      <c r="AH5" s="37" t="s">
        <v>149</v>
      </c>
      <c r="AI5" s="37" t="s">
        <v>149</v>
      </c>
      <c r="AJ5" s="36" t="s">
        <v>150</v>
      </c>
      <c r="AK5" s="36" t="s">
        <v>150</v>
      </c>
    </row>
    <row r="6" spans="1:37" x14ac:dyDescent="0.35">
      <c r="A6" s="19">
        <f t="shared" si="0"/>
        <v>0.87</v>
      </c>
      <c r="B6">
        <f t="shared" si="2"/>
        <v>66</v>
      </c>
      <c r="C6" t="str">
        <f t="shared" si="1"/>
        <v>С</v>
      </c>
      <c r="D6">
        <v>57</v>
      </c>
      <c r="J6" s="12">
        <v>0.5</v>
      </c>
      <c r="K6" s="35" t="s">
        <v>151</v>
      </c>
      <c r="L6" s="35" t="s">
        <v>151</v>
      </c>
      <c r="M6" s="35" t="s">
        <v>151</v>
      </c>
      <c r="N6" s="35" t="s">
        <v>151</v>
      </c>
      <c r="O6" s="35" t="s">
        <v>151</v>
      </c>
      <c r="P6" s="35" t="s">
        <v>151</v>
      </c>
      <c r="Q6" s="35" t="s">
        <v>151</v>
      </c>
      <c r="R6" s="35" t="s">
        <v>151</v>
      </c>
      <c r="S6" s="35" t="s">
        <v>151</v>
      </c>
      <c r="T6" s="35" t="s">
        <v>151</v>
      </c>
      <c r="U6" s="35" t="s">
        <v>151</v>
      </c>
      <c r="V6" s="35" t="s">
        <v>151</v>
      </c>
      <c r="W6" s="35" t="s">
        <v>151</v>
      </c>
      <c r="X6" s="35" t="s">
        <v>151</v>
      </c>
      <c r="Y6" s="35" t="s">
        <v>151</v>
      </c>
      <c r="Z6" s="36" t="s">
        <v>150</v>
      </c>
      <c r="AA6" s="37" t="s">
        <v>149</v>
      </c>
      <c r="AB6" s="37" t="s">
        <v>149</v>
      </c>
      <c r="AC6" s="37" t="s">
        <v>149</v>
      </c>
      <c r="AD6" s="37" t="s">
        <v>149</v>
      </c>
      <c r="AE6" s="37" t="s">
        <v>149</v>
      </c>
      <c r="AF6" s="36" t="s">
        <v>150</v>
      </c>
      <c r="AG6" s="35" t="s">
        <v>151</v>
      </c>
      <c r="AH6" s="35" t="s">
        <v>151</v>
      </c>
      <c r="AI6" s="35" t="s">
        <v>151</v>
      </c>
      <c r="AJ6" s="35" t="s">
        <v>151</v>
      </c>
      <c r="AK6" s="35" t="s">
        <v>151</v>
      </c>
    </row>
    <row r="7" spans="1:37" x14ac:dyDescent="0.35">
      <c r="A7" s="19">
        <f t="shared" si="0"/>
        <v>0.87</v>
      </c>
      <c r="B7">
        <f t="shared" si="2"/>
        <v>76</v>
      </c>
      <c r="C7" t="str">
        <f t="shared" si="1"/>
        <v>С</v>
      </c>
      <c r="D7">
        <v>66</v>
      </c>
      <c r="J7" s="12">
        <v>0.43</v>
      </c>
      <c r="K7" s="35" t="s">
        <v>151</v>
      </c>
      <c r="L7" s="35" t="s">
        <v>151</v>
      </c>
      <c r="M7" s="35" t="s">
        <v>151</v>
      </c>
      <c r="N7" s="35" t="s">
        <v>151</v>
      </c>
      <c r="O7" s="35" t="s">
        <v>151</v>
      </c>
      <c r="P7" s="35" t="s">
        <v>151</v>
      </c>
      <c r="Q7" s="35" t="s">
        <v>151</v>
      </c>
      <c r="R7" s="35" t="s">
        <v>151</v>
      </c>
      <c r="S7" s="35" t="s">
        <v>151</v>
      </c>
      <c r="T7" s="35" t="s">
        <v>151</v>
      </c>
      <c r="U7" s="35" t="s">
        <v>151</v>
      </c>
      <c r="V7" s="35" t="s">
        <v>151</v>
      </c>
      <c r="W7" s="35" t="s">
        <v>151</v>
      </c>
      <c r="X7" s="36" t="s">
        <v>150</v>
      </c>
      <c r="Y7" s="37" t="s">
        <v>149</v>
      </c>
      <c r="Z7" s="37" t="s">
        <v>149</v>
      </c>
      <c r="AA7" s="37" t="s">
        <v>149</v>
      </c>
      <c r="AB7" s="37" t="s">
        <v>149</v>
      </c>
      <c r="AC7" s="37" t="s">
        <v>149</v>
      </c>
      <c r="AD7" s="36" t="s">
        <v>150</v>
      </c>
      <c r="AE7" s="35" t="s">
        <v>151</v>
      </c>
      <c r="AF7" s="35" t="s">
        <v>151</v>
      </c>
      <c r="AG7" s="35" t="s">
        <v>151</v>
      </c>
      <c r="AH7" s="35" t="s">
        <v>151</v>
      </c>
      <c r="AI7" s="35" t="s">
        <v>151</v>
      </c>
      <c r="AJ7" s="35" t="s">
        <v>151</v>
      </c>
      <c r="AK7" s="35" t="s">
        <v>151</v>
      </c>
    </row>
    <row r="8" spans="1:37" x14ac:dyDescent="0.35">
      <c r="A8" s="19">
        <f t="shared" si="0"/>
        <v>0.87</v>
      </c>
      <c r="B8">
        <f t="shared" si="2"/>
        <v>87</v>
      </c>
      <c r="C8" t="str">
        <f t="shared" si="1"/>
        <v>С</v>
      </c>
      <c r="D8">
        <v>76</v>
      </c>
      <c r="J8" s="12">
        <v>0.38</v>
      </c>
      <c r="K8" s="35" t="s">
        <v>151</v>
      </c>
      <c r="L8" s="35" t="s">
        <v>151</v>
      </c>
      <c r="M8" s="35" t="s">
        <v>151</v>
      </c>
      <c r="N8" s="35" t="s">
        <v>151</v>
      </c>
      <c r="O8" s="35" t="s">
        <v>151</v>
      </c>
      <c r="P8" s="35" t="s">
        <v>151</v>
      </c>
      <c r="Q8" s="35" t="s">
        <v>151</v>
      </c>
      <c r="R8" s="35" t="s">
        <v>151</v>
      </c>
      <c r="S8" s="35" t="s">
        <v>151</v>
      </c>
      <c r="T8" s="35" t="s">
        <v>151</v>
      </c>
      <c r="U8" s="35" t="s">
        <v>151</v>
      </c>
      <c r="V8" s="35" t="s">
        <v>151</v>
      </c>
      <c r="W8" s="36" t="s">
        <v>150</v>
      </c>
      <c r="X8" s="37" t="s">
        <v>149</v>
      </c>
      <c r="Y8" s="37" t="s">
        <v>149</v>
      </c>
      <c r="Z8" s="37" t="s">
        <v>149</v>
      </c>
      <c r="AA8" s="37" t="s">
        <v>149</v>
      </c>
      <c r="AB8" s="36" t="s">
        <v>150</v>
      </c>
      <c r="AC8" s="35" t="s">
        <v>151</v>
      </c>
      <c r="AD8" s="35" t="s">
        <v>151</v>
      </c>
      <c r="AE8" s="35" t="s">
        <v>151</v>
      </c>
      <c r="AF8" s="35" t="s">
        <v>151</v>
      </c>
      <c r="AG8" s="35" t="s">
        <v>151</v>
      </c>
      <c r="AH8" s="35" t="s">
        <v>151</v>
      </c>
      <c r="AI8" s="35" t="s">
        <v>151</v>
      </c>
      <c r="AJ8" s="35" t="s">
        <v>151</v>
      </c>
      <c r="AK8" s="35" t="s">
        <v>151</v>
      </c>
    </row>
    <row r="9" spans="1:37" x14ac:dyDescent="0.35">
      <c r="A9" s="19">
        <f t="shared" si="0"/>
        <v>0.87</v>
      </c>
      <c r="B9">
        <f t="shared" si="2"/>
        <v>100</v>
      </c>
      <c r="C9" t="str">
        <f t="shared" si="1"/>
        <v>С</v>
      </c>
      <c r="D9">
        <v>87</v>
      </c>
      <c r="J9" s="12">
        <v>0.33</v>
      </c>
      <c r="K9" s="35" t="s">
        <v>151</v>
      </c>
      <c r="L9" s="35" t="s">
        <v>151</v>
      </c>
      <c r="M9" s="35" t="s">
        <v>151</v>
      </c>
      <c r="N9" s="35" t="s">
        <v>151</v>
      </c>
      <c r="O9" s="35" t="s">
        <v>151</v>
      </c>
      <c r="P9" s="35" t="s">
        <v>151</v>
      </c>
      <c r="Q9" s="35" t="s">
        <v>151</v>
      </c>
      <c r="R9" s="35" t="s">
        <v>151</v>
      </c>
      <c r="S9" s="35" t="s">
        <v>151</v>
      </c>
      <c r="T9" s="35" t="s">
        <v>151</v>
      </c>
      <c r="U9" s="36" t="s">
        <v>150</v>
      </c>
      <c r="V9" s="37" t="s">
        <v>149</v>
      </c>
      <c r="W9" s="37" t="s">
        <v>149</v>
      </c>
      <c r="X9" s="37" t="s">
        <v>149</v>
      </c>
      <c r="Y9" s="37" t="s">
        <v>149</v>
      </c>
      <c r="Z9" s="37" t="s">
        <v>149</v>
      </c>
      <c r="AA9" s="36" t="s">
        <v>150</v>
      </c>
      <c r="AB9" s="35" t="s">
        <v>151</v>
      </c>
      <c r="AC9" s="35" t="s">
        <v>151</v>
      </c>
      <c r="AD9" s="35" t="s">
        <v>151</v>
      </c>
      <c r="AE9" s="35" t="s">
        <v>151</v>
      </c>
      <c r="AF9" s="35" t="s">
        <v>151</v>
      </c>
      <c r="AG9" s="35" t="s">
        <v>151</v>
      </c>
      <c r="AH9" s="35" t="s">
        <v>151</v>
      </c>
      <c r="AI9" s="35" t="s">
        <v>151</v>
      </c>
      <c r="AJ9" s="35" t="s">
        <v>151</v>
      </c>
      <c r="AK9" s="35" t="s">
        <v>151</v>
      </c>
    </row>
    <row r="10" spans="1:37" x14ac:dyDescent="0.35">
      <c r="A10" s="19">
        <f t="shared" si="0"/>
        <v>0.87</v>
      </c>
      <c r="B10">
        <f t="shared" si="2"/>
        <v>115</v>
      </c>
      <c r="C10" t="str">
        <f t="shared" si="1"/>
        <v>С</v>
      </c>
      <c r="D10">
        <v>100</v>
      </c>
      <c r="J10" s="16">
        <v>0.28999999999999998</v>
      </c>
      <c r="K10" s="35" t="s">
        <v>151</v>
      </c>
      <c r="L10" s="35" t="s">
        <v>151</v>
      </c>
      <c r="M10" s="35" t="s">
        <v>151</v>
      </c>
      <c r="N10" s="35" t="s">
        <v>151</v>
      </c>
      <c r="O10" s="35" t="s">
        <v>151</v>
      </c>
      <c r="P10" s="35" t="s">
        <v>151</v>
      </c>
      <c r="Q10" s="35" t="s">
        <v>151</v>
      </c>
      <c r="R10" s="35" t="s">
        <v>151</v>
      </c>
      <c r="S10" s="36" t="s">
        <v>150</v>
      </c>
      <c r="T10" s="37" t="s">
        <v>149</v>
      </c>
      <c r="U10" s="37" t="s">
        <v>149</v>
      </c>
      <c r="V10" s="37" t="s">
        <v>149</v>
      </c>
      <c r="W10" s="37" t="s">
        <v>149</v>
      </c>
      <c r="X10" s="36" t="s">
        <v>150</v>
      </c>
      <c r="Y10" s="35" t="s">
        <v>151</v>
      </c>
      <c r="Z10" s="35" t="s">
        <v>151</v>
      </c>
      <c r="AA10" s="35" t="s">
        <v>151</v>
      </c>
      <c r="AB10" s="35" t="s">
        <v>151</v>
      </c>
      <c r="AC10" s="35" t="s">
        <v>151</v>
      </c>
      <c r="AD10" s="35" t="s">
        <v>151</v>
      </c>
      <c r="AE10" s="35" t="s">
        <v>151</v>
      </c>
      <c r="AF10" s="35" t="s">
        <v>151</v>
      </c>
      <c r="AG10" s="35" t="s">
        <v>151</v>
      </c>
      <c r="AH10" s="35" t="s">
        <v>151</v>
      </c>
      <c r="AI10" s="35" t="s">
        <v>151</v>
      </c>
      <c r="AJ10" s="35" t="s">
        <v>151</v>
      </c>
      <c r="AK10" s="35" t="s">
        <v>151</v>
      </c>
    </row>
    <row r="11" spans="1:37" x14ac:dyDescent="0.35">
      <c r="A11" s="19">
        <f t="shared" si="0"/>
        <v>0.87</v>
      </c>
      <c r="B11">
        <f t="shared" si="2"/>
        <v>132</v>
      </c>
      <c r="C11" t="str">
        <f t="shared" si="1"/>
        <v>С</v>
      </c>
      <c r="D11">
        <v>115</v>
      </c>
      <c r="J11" s="16">
        <v>0.25</v>
      </c>
      <c r="K11" s="35" t="s">
        <v>151</v>
      </c>
      <c r="L11" s="35" t="s">
        <v>151</v>
      </c>
      <c r="M11" s="35" t="s">
        <v>151</v>
      </c>
      <c r="N11" s="35" t="s">
        <v>151</v>
      </c>
      <c r="O11" s="35" t="s">
        <v>151</v>
      </c>
      <c r="P11" s="35" t="s">
        <v>151</v>
      </c>
      <c r="Q11" s="35" t="s">
        <v>151</v>
      </c>
      <c r="R11" s="36" t="s">
        <v>150</v>
      </c>
      <c r="S11" s="37" t="s">
        <v>149</v>
      </c>
      <c r="T11" s="37" t="s">
        <v>149</v>
      </c>
      <c r="U11" s="37" t="s">
        <v>149</v>
      </c>
      <c r="V11" s="36" t="s">
        <v>150</v>
      </c>
      <c r="W11" s="35" t="s">
        <v>151</v>
      </c>
      <c r="X11" s="35" t="s">
        <v>151</v>
      </c>
      <c r="Y11" s="35" t="s">
        <v>151</v>
      </c>
      <c r="Z11" s="35" t="s">
        <v>151</v>
      </c>
      <c r="AA11" s="35" t="s">
        <v>151</v>
      </c>
      <c r="AB11" s="35" t="s">
        <v>151</v>
      </c>
      <c r="AC11" s="35" t="s">
        <v>151</v>
      </c>
      <c r="AD11" s="35" t="s">
        <v>151</v>
      </c>
      <c r="AE11" s="35" t="s">
        <v>151</v>
      </c>
      <c r="AF11" s="35" t="s">
        <v>151</v>
      </c>
      <c r="AG11" s="35" t="s">
        <v>151</v>
      </c>
      <c r="AH11" s="35" t="s">
        <v>151</v>
      </c>
      <c r="AI11" s="35" t="s">
        <v>151</v>
      </c>
      <c r="AJ11" s="35" t="s">
        <v>151</v>
      </c>
      <c r="AK11" s="35" t="s">
        <v>151</v>
      </c>
    </row>
    <row r="12" spans="1:37" x14ac:dyDescent="0.35">
      <c r="A12" s="19">
        <f t="shared" si="0"/>
        <v>0.87</v>
      </c>
      <c r="B12">
        <f t="shared" si="2"/>
        <v>152</v>
      </c>
      <c r="C12" t="str">
        <f t="shared" si="1"/>
        <v>С</v>
      </c>
      <c r="D12">
        <v>132</v>
      </c>
      <c r="J12" s="16">
        <v>0.22</v>
      </c>
      <c r="K12" s="35" t="s">
        <v>151</v>
      </c>
      <c r="L12" s="35" t="s">
        <v>151</v>
      </c>
      <c r="M12" s="35" t="s">
        <v>151</v>
      </c>
      <c r="N12" s="35" t="s">
        <v>151</v>
      </c>
      <c r="O12" s="35" t="s">
        <v>151</v>
      </c>
      <c r="P12" s="35" t="s">
        <v>151</v>
      </c>
      <c r="Q12" s="36" t="s">
        <v>150</v>
      </c>
      <c r="R12" s="37" t="s">
        <v>149</v>
      </c>
      <c r="S12" s="37" t="s">
        <v>149</v>
      </c>
      <c r="T12" s="37" t="s">
        <v>149</v>
      </c>
      <c r="U12" s="36" t="s">
        <v>150</v>
      </c>
      <c r="V12" s="35" t="s">
        <v>151</v>
      </c>
      <c r="W12" s="35" t="s">
        <v>151</v>
      </c>
      <c r="X12" s="35" t="s">
        <v>151</v>
      </c>
      <c r="Y12" s="35" t="s">
        <v>151</v>
      </c>
      <c r="Z12" s="35" t="s">
        <v>151</v>
      </c>
      <c r="AA12" s="35" t="s">
        <v>151</v>
      </c>
      <c r="AB12" s="35" t="s">
        <v>151</v>
      </c>
      <c r="AC12" s="35" t="s">
        <v>151</v>
      </c>
      <c r="AD12" s="35" t="s">
        <v>151</v>
      </c>
      <c r="AE12" s="35" t="s">
        <v>151</v>
      </c>
      <c r="AF12" s="35" t="s">
        <v>151</v>
      </c>
      <c r="AG12" s="35" t="s">
        <v>151</v>
      </c>
      <c r="AH12" s="35" t="s">
        <v>151</v>
      </c>
      <c r="AI12" s="35" t="s">
        <v>151</v>
      </c>
      <c r="AJ12" s="35" t="s">
        <v>151</v>
      </c>
      <c r="AK12" s="35" t="s">
        <v>151</v>
      </c>
    </row>
    <row r="13" spans="1:37" x14ac:dyDescent="0.35">
      <c r="A13" s="19">
        <f t="shared" si="0"/>
        <v>0.87</v>
      </c>
      <c r="B13">
        <f t="shared" si="2"/>
        <v>175</v>
      </c>
      <c r="C13" t="str">
        <f t="shared" si="1"/>
        <v>С</v>
      </c>
      <c r="D13">
        <v>152</v>
      </c>
      <c r="J13" s="16">
        <v>0.19</v>
      </c>
      <c r="K13" s="35" t="s">
        <v>151</v>
      </c>
      <c r="L13" s="35" t="s">
        <v>151</v>
      </c>
      <c r="M13" s="35" t="s">
        <v>151</v>
      </c>
      <c r="N13" s="35" t="s">
        <v>151</v>
      </c>
      <c r="O13" s="35" t="s">
        <v>151</v>
      </c>
      <c r="P13" s="36" t="s">
        <v>150</v>
      </c>
      <c r="Q13" s="37" t="s">
        <v>149</v>
      </c>
      <c r="R13" s="37" t="s">
        <v>149</v>
      </c>
      <c r="S13" s="37" t="s">
        <v>149</v>
      </c>
      <c r="T13" s="36" t="s">
        <v>150</v>
      </c>
      <c r="U13" s="35" t="s">
        <v>151</v>
      </c>
      <c r="V13" s="35" t="s">
        <v>151</v>
      </c>
      <c r="W13" s="35" t="s">
        <v>151</v>
      </c>
      <c r="X13" s="35" t="s">
        <v>151</v>
      </c>
      <c r="Y13" s="35" t="s">
        <v>151</v>
      </c>
      <c r="Z13" s="35" t="s">
        <v>151</v>
      </c>
      <c r="AA13" s="35" t="s">
        <v>151</v>
      </c>
      <c r="AB13" s="35" t="s">
        <v>151</v>
      </c>
      <c r="AC13" s="35" t="s">
        <v>151</v>
      </c>
      <c r="AD13" s="35" t="s">
        <v>151</v>
      </c>
      <c r="AE13" s="35" t="s">
        <v>151</v>
      </c>
      <c r="AF13" s="35" t="s">
        <v>151</v>
      </c>
      <c r="AG13" s="35" t="s">
        <v>151</v>
      </c>
      <c r="AH13" s="35" t="s">
        <v>151</v>
      </c>
      <c r="AI13" s="35" t="s">
        <v>151</v>
      </c>
      <c r="AJ13" s="35" t="s">
        <v>151</v>
      </c>
      <c r="AK13" s="35" t="s">
        <v>151</v>
      </c>
    </row>
    <row r="14" spans="1:37" x14ac:dyDescent="0.35">
      <c r="A14" s="19">
        <f t="shared" si="0"/>
        <v>0.87</v>
      </c>
      <c r="B14">
        <f t="shared" si="2"/>
        <v>200</v>
      </c>
      <c r="C14" t="str">
        <f t="shared" si="1"/>
        <v>С</v>
      </c>
      <c r="D14">
        <v>175</v>
      </c>
      <c r="J14" s="16">
        <v>0.16</v>
      </c>
      <c r="K14" s="35" t="s">
        <v>151</v>
      </c>
      <c r="L14" s="35" t="s">
        <v>151</v>
      </c>
      <c r="M14" s="35" t="s">
        <v>151</v>
      </c>
      <c r="N14" s="36" t="s">
        <v>150</v>
      </c>
      <c r="O14" s="37" t="s">
        <v>149</v>
      </c>
      <c r="P14" s="37" t="s">
        <v>149</v>
      </c>
      <c r="Q14" s="37" t="s">
        <v>149</v>
      </c>
      <c r="R14" s="37" t="s">
        <v>149</v>
      </c>
      <c r="S14" s="36" t="s">
        <v>150</v>
      </c>
      <c r="T14" s="35" t="s">
        <v>151</v>
      </c>
      <c r="U14" s="35" t="s">
        <v>151</v>
      </c>
      <c r="V14" s="35" t="s">
        <v>151</v>
      </c>
      <c r="W14" s="35" t="s">
        <v>151</v>
      </c>
      <c r="X14" s="35" t="s">
        <v>151</v>
      </c>
      <c r="Y14" s="35" t="s">
        <v>151</v>
      </c>
      <c r="Z14" s="35" t="s">
        <v>151</v>
      </c>
      <c r="AA14" s="35" t="s">
        <v>151</v>
      </c>
      <c r="AB14" s="35" t="s">
        <v>151</v>
      </c>
      <c r="AC14" s="35" t="s">
        <v>151</v>
      </c>
      <c r="AD14" s="35" t="s">
        <v>151</v>
      </c>
      <c r="AE14" s="35" t="s">
        <v>151</v>
      </c>
      <c r="AF14" s="35" t="s">
        <v>151</v>
      </c>
      <c r="AG14" s="35" t="s">
        <v>151</v>
      </c>
      <c r="AH14" s="35" t="s">
        <v>151</v>
      </c>
      <c r="AI14" s="35" t="s">
        <v>151</v>
      </c>
      <c r="AJ14" s="35" t="s">
        <v>151</v>
      </c>
      <c r="AK14" s="35" t="s">
        <v>151</v>
      </c>
    </row>
    <row r="15" spans="1:37" x14ac:dyDescent="0.35">
      <c r="A15" s="19">
        <f t="shared" si="0"/>
        <v>0.87</v>
      </c>
      <c r="B15">
        <f t="shared" si="2"/>
        <v>230</v>
      </c>
      <c r="C15" t="str">
        <f t="shared" si="1"/>
        <v>С</v>
      </c>
      <c r="D15">
        <v>200</v>
      </c>
      <c r="J15" s="16">
        <v>0.14000000000000001</v>
      </c>
      <c r="K15" s="35" t="s">
        <v>151</v>
      </c>
      <c r="L15" s="36" t="s">
        <v>150</v>
      </c>
      <c r="M15" s="37" t="s">
        <v>149</v>
      </c>
      <c r="N15" s="37" t="s">
        <v>149</v>
      </c>
      <c r="O15" s="37" t="s">
        <v>149</v>
      </c>
      <c r="P15" s="37" t="s">
        <v>149</v>
      </c>
      <c r="Q15" s="36" t="s">
        <v>150</v>
      </c>
      <c r="R15" s="35" t="s">
        <v>151</v>
      </c>
      <c r="S15" s="35" t="s">
        <v>151</v>
      </c>
      <c r="T15" s="35" t="s">
        <v>151</v>
      </c>
      <c r="U15" s="35" t="s">
        <v>151</v>
      </c>
      <c r="V15" s="35" t="s">
        <v>151</v>
      </c>
      <c r="W15" s="35" t="s">
        <v>151</v>
      </c>
      <c r="X15" s="35" t="s">
        <v>151</v>
      </c>
      <c r="Y15" s="35" t="s">
        <v>151</v>
      </c>
      <c r="Z15" s="35" t="s">
        <v>151</v>
      </c>
      <c r="AA15" s="35" t="s">
        <v>151</v>
      </c>
      <c r="AB15" s="35" t="s">
        <v>151</v>
      </c>
      <c r="AC15" s="35" t="s">
        <v>151</v>
      </c>
      <c r="AD15" s="35" t="s">
        <v>151</v>
      </c>
      <c r="AE15" s="35" t="s">
        <v>151</v>
      </c>
      <c r="AF15" s="35" t="s">
        <v>151</v>
      </c>
      <c r="AG15" s="35" t="s">
        <v>151</v>
      </c>
      <c r="AH15" s="35" t="s">
        <v>151</v>
      </c>
      <c r="AI15" s="35" t="s">
        <v>151</v>
      </c>
      <c r="AJ15" s="35" t="s">
        <v>151</v>
      </c>
      <c r="AK15" s="35" t="s">
        <v>151</v>
      </c>
    </row>
    <row r="16" spans="1:37" x14ac:dyDescent="0.35">
      <c r="A16" s="19">
        <f t="shared" si="0"/>
        <v>0.87</v>
      </c>
      <c r="B16">
        <f t="shared" si="2"/>
        <v>264</v>
      </c>
      <c r="C16" t="str">
        <f t="shared" si="1"/>
        <v>С</v>
      </c>
      <c r="D16">
        <v>230</v>
      </c>
      <c r="J16" s="16">
        <v>0.12</v>
      </c>
      <c r="K16" s="36" t="s">
        <v>150</v>
      </c>
      <c r="L16" s="37" t="s">
        <v>149</v>
      </c>
      <c r="M16" s="37" t="s">
        <v>149</v>
      </c>
      <c r="N16" s="37" t="s">
        <v>149</v>
      </c>
      <c r="O16" s="36" t="s">
        <v>150</v>
      </c>
      <c r="P16" s="35" t="s">
        <v>151</v>
      </c>
      <c r="Q16" s="35" t="s">
        <v>151</v>
      </c>
      <c r="R16" s="35" t="s">
        <v>151</v>
      </c>
      <c r="S16" s="35" t="s">
        <v>151</v>
      </c>
      <c r="T16" s="35" t="s">
        <v>151</v>
      </c>
      <c r="U16" s="35" t="s">
        <v>151</v>
      </c>
      <c r="V16" s="35" t="s">
        <v>151</v>
      </c>
      <c r="W16" s="35" t="s">
        <v>151</v>
      </c>
      <c r="X16" s="35" t="s">
        <v>151</v>
      </c>
      <c r="Y16" s="35" t="s">
        <v>151</v>
      </c>
      <c r="Z16" s="35" t="s">
        <v>151</v>
      </c>
      <c r="AA16" s="35" t="s">
        <v>151</v>
      </c>
      <c r="AB16" s="35" t="s">
        <v>151</v>
      </c>
      <c r="AC16" s="35" t="s">
        <v>151</v>
      </c>
      <c r="AD16" s="35" t="s">
        <v>151</v>
      </c>
      <c r="AE16" s="35" t="s">
        <v>151</v>
      </c>
      <c r="AF16" s="35" t="s">
        <v>151</v>
      </c>
      <c r="AG16" s="35" t="s">
        <v>151</v>
      </c>
      <c r="AH16" s="35" t="s">
        <v>151</v>
      </c>
      <c r="AI16" s="35" t="s">
        <v>151</v>
      </c>
      <c r="AJ16" s="35" t="s">
        <v>151</v>
      </c>
      <c r="AK16" s="35" t="s">
        <v>151</v>
      </c>
    </row>
    <row r="17" spans="1:37" x14ac:dyDescent="0.35">
      <c r="A17" s="19">
        <f t="shared" si="0"/>
        <v>0.87</v>
      </c>
      <c r="B17">
        <f t="shared" si="2"/>
        <v>304</v>
      </c>
      <c r="C17" t="str">
        <f t="shared" si="1"/>
        <v>С</v>
      </c>
      <c r="D17">
        <v>264</v>
      </c>
      <c r="J17" s="16">
        <v>0.1</v>
      </c>
      <c r="K17" s="37" t="s">
        <v>149</v>
      </c>
      <c r="L17" s="37" t="s">
        <v>149</v>
      </c>
      <c r="M17" s="36" t="s">
        <v>150</v>
      </c>
      <c r="N17" s="35" t="s">
        <v>151</v>
      </c>
      <c r="O17" s="35" t="s">
        <v>151</v>
      </c>
      <c r="P17" s="35" t="s">
        <v>151</v>
      </c>
      <c r="Q17" s="35" t="s">
        <v>151</v>
      </c>
      <c r="R17" s="35" t="s">
        <v>151</v>
      </c>
      <c r="S17" s="35" t="s">
        <v>151</v>
      </c>
      <c r="T17" s="35" t="s">
        <v>151</v>
      </c>
      <c r="U17" s="35" t="s">
        <v>151</v>
      </c>
      <c r="V17" s="35" t="s">
        <v>151</v>
      </c>
      <c r="W17" s="35" t="s">
        <v>151</v>
      </c>
      <c r="X17" s="35" t="s">
        <v>151</v>
      </c>
      <c r="Y17" s="35" t="s">
        <v>151</v>
      </c>
      <c r="Z17" s="35" t="s">
        <v>151</v>
      </c>
      <c r="AA17" s="35" t="s">
        <v>151</v>
      </c>
      <c r="AB17" s="35" t="s">
        <v>151</v>
      </c>
      <c r="AC17" s="35" t="s">
        <v>151</v>
      </c>
      <c r="AD17" s="35" t="s">
        <v>151</v>
      </c>
      <c r="AE17" s="35" t="s">
        <v>151</v>
      </c>
      <c r="AF17" s="35" t="s">
        <v>151</v>
      </c>
      <c r="AG17" s="35" t="s">
        <v>151</v>
      </c>
      <c r="AH17" s="35" t="s">
        <v>151</v>
      </c>
      <c r="AI17" s="35" t="s">
        <v>151</v>
      </c>
      <c r="AJ17" s="35" t="s">
        <v>151</v>
      </c>
      <c r="AK17" s="35" t="s">
        <v>151</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51</v>
      </c>
      <c r="B1" s="8" t="s">
        <v>55</v>
      </c>
      <c r="C1" s="8" t="s">
        <v>56</v>
      </c>
      <c r="D1" s="8" t="s">
        <v>57</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57</v>
      </c>
      <c r="B1" s="7" t="s">
        <v>174</v>
      </c>
    </row>
    <row r="2" spans="1:2" x14ac:dyDescent="0.35">
      <c r="A2">
        <v>38</v>
      </c>
      <c r="B2" t="s">
        <v>126</v>
      </c>
    </row>
    <row r="3" spans="1:2" x14ac:dyDescent="0.35">
      <c r="A3">
        <v>38</v>
      </c>
      <c r="B3" t="s">
        <v>125</v>
      </c>
    </row>
    <row r="4" spans="1:2" x14ac:dyDescent="0.35">
      <c r="A4">
        <v>43</v>
      </c>
      <c r="B4" t="s">
        <v>125</v>
      </c>
    </row>
    <row r="5" spans="1:2" x14ac:dyDescent="0.35">
      <c r="A5">
        <v>43</v>
      </c>
      <c r="B5" t="s">
        <v>126</v>
      </c>
    </row>
    <row r="6" spans="1:2" x14ac:dyDescent="0.35">
      <c r="A6">
        <v>50</v>
      </c>
      <c r="B6" t="s">
        <v>125</v>
      </c>
    </row>
    <row r="7" spans="1:2" x14ac:dyDescent="0.35">
      <c r="A7">
        <v>50</v>
      </c>
      <c r="B7" t="s">
        <v>126</v>
      </c>
    </row>
    <row r="8" spans="1:2" x14ac:dyDescent="0.35">
      <c r="A8">
        <v>57</v>
      </c>
      <c r="B8" t="s">
        <v>126</v>
      </c>
    </row>
    <row r="9" spans="1:2" x14ac:dyDescent="0.35">
      <c r="A9">
        <v>57</v>
      </c>
      <c r="B9" t="s">
        <v>125</v>
      </c>
    </row>
    <row r="10" spans="1:2" x14ac:dyDescent="0.35">
      <c r="A10">
        <v>66</v>
      </c>
      <c r="B10" t="s">
        <v>126</v>
      </c>
    </row>
    <row r="11" spans="1:2" x14ac:dyDescent="0.35">
      <c r="A11">
        <v>66</v>
      </c>
      <c r="B11" t="s">
        <v>125</v>
      </c>
    </row>
    <row r="12" spans="1:2" x14ac:dyDescent="0.35">
      <c r="A12">
        <v>76</v>
      </c>
      <c r="B12" t="s">
        <v>127</v>
      </c>
    </row>
    <row r="13" spans="1:2" x14ac:dyDescent="0.35">
      <c r="A13">
        <v>76</v>
      </c>
      <c r="B13" t="s">
        <v>126</v>
      </c>
    </row>
    <row r="14" spans="1:2" x14ac:dyDescent="0.35">
      <c r="A14">
        <v>76</v>
      </c>
      <c r="B14" t="s">
        <v>125</v>
      </c>
    </row>
    <row r="15" spans="1:2" x14ac:dyDescent="0.35">
      <c r="A15">
        <v>87</v>
      </c>
      <c r="B15" t="s">
        <v>127</v>
      </c>
    </row>
    <row r="16" spans="1:2" x14ac:dyDescent="0.35">
      <c r="A16">
        <v>87</v>
      </c>
      <c r="B16" t="s">
        <v>126</v>
      </c>
    </row>
    <row r="17" spans="1:2" x14ac:dyDescent="0.35">
      <c r="A17">
        <v>87</v>
      </c>
      <c r="B17" t="s">
        <v>125</v>
      </c>
    </row>
    <row r="18" spans="1:2" x14ac:dyDescent="0.35">
      <c r="A18">
        <v>100</v>
      </c>
      <c r="B18" t="s">
        <v>127</v>
      </c>
    </row>
    <row r="19" spans="1:2" x14ac:dyDescent="0.35">
      <c r="A19">
        <v>100</v>
      </c>
      <c r="B19" t="s">
        <v>126</v>
      </c>
    </row>
    <row r="20" spans="1:2" x14ac:dyDescent="0.35">
      <c r="A20">
        <v>115</v>
      </c>
      <c r="B20" t="s">
        <v>128</v>
      </c>
    </row>
    <row r="21" spans="1:2" x14ac:dyDescent="0.35">
      <c r="A21">
        <v>115</v>
      </c>
      <c r="B21" t="s">
        <v>127</v>
      </c>
    </row>
    <row r="22" spans="1:2" x14ac:dyDescent="0.35">
      <c r="A22">
        <v>115</v>
      </c>
      <c r="B22" t="s">
        <v>126</v>
      </c>
    </row>
    <row r="23" spans="1:2" x14ac:dyDescent="0.35">
      <c r="A23">
        <v>132</v>
      </c>
      <c r="B23" t="s">
        <v>128</v>
      </c>
    </row>
    <row r="24" spans="1:2" x14ac:dyDescent="0.35">
      <c r="A24">
        <v>132</v>
      </c>
      <c r="B24" t="s">
        <v>127</v>
      </c>
    </row>
    <row r="25" spans="1:2" x14ac:dyDescent="0.35">
      <c r="A25">
        <v>152</v>
      </c>
      <c r="B25" t="s">
        <v>129</v>
      </c>
    </row>
    <row r="26" spans="1:2" x14ac:dyDescent="0.35">
      <c r="A26">
        <v>152</v>
      </c>
      <c r="B26" t="s">
        <v>128</v>
      </c>
    </row>
    <row r="27" spans="1:2" x14ac:dyDescent="0.35">
      <c r="A27">
        <v>152</v>
      </c>
      <c r="B27" t="s">
        <v>127</v>
      </c>
    </row>
    <row r="28" spans="1:2" x14ac:dyDescent="0.35">
      <c r="A28">
        <v>175</v>
      </c>
      <c r="B28" t="s">
        <v>129</v>
      </c>
    </row>
    <row r="29" spans="1:2" x14ac:dyDescent="0.35">
      <c r="A29">
        <v>175</v>
      </c>
      <c r="B29" t="s">
        <v>128</v>
      </c>
    </row>
    <row r="30" spans="1:2" x14ac:dyDescent="0.35">
      <c r="A30">
        <v>175</v>
      </c>
      <c r="B30" t="s">
        <v>127</v>
      </c>
    </row>
    <row r="31" spans="1:2" x14ac:dyDescent="0.35">
      <c r="A31">
        <v>200</v>
      </c>
      <c r="B31" t="s">
        <v>128</v>
      </c>
    </row>
    <row r="32" spans="1:2" x14ac:dyDescent="0.35">
      <c r="A32">
        <v>200</v>
      </c>
      <c r="B32" t="s">
        <v>129</v>
      </c>
    </row>
    <row r="33" spans="1:2" x14ac:dyDescent="0.35">
      <c r="A33">
        <v>230</v>
      </c>
      <c r="B33" t="s">
        <v>129</v>
      </c>
    </row>
    <row r="34" spans="1:2" x14ac:dyDescent="0.35">
      <c r="A34">
        <v>230</v>
      </c>
      <c r="B34" t="s">
        <v>128</v>
      </c>
    </row>
    <row r="35" spans="1:2" x14ac:dyDescent="0.35">
      <c r="A35">
        <v>264</v>
      </c>
      <c r="B35" t="s">
        <v>129</v>
      </c>
    </row>
    <row r="36" spans="1:2" x14ac:dyDescent="0.35">
      <c r="A36">
        <v>264</v>
      </c>
      <c r="B36" t="s">
        <v>128</v>
      </c>
    </row>
    <row r="37" spans="1:2" x14ac:dyDescent="0.35">
      <c r="A37">
        <v>304</v>
      </c>
      <c r="B37" t="s">
        <v>130</v>
      </c>
    </row>
    <row r="38" spans="1:2" x14ac:dyDescent="0.35">
      <c r="A38">
        <v>304</v>
      </c>
      <c r="B38" t="s">
        <v>129</v>
      </c>
    </row>
    <row r="39" spans="1:2" x14ac:dyDescent="0.35">
      <c r="A39">
        <v>304</v>
      </c>
      <c r="B39" t="s">
        <v>128</v>
      </c>
    </row>
    <row r="40" spans="1:2" x14ac:dyDescent="0.35">
      <c r="A40">
        <v>350</v>
      </c>
      <c r="B40" t="s">
        <v>130</v>
      </c>
    </row>
    <row r="41" spans="1:2" x14ac:dyDescent="0.35">
      <c r="A41">
        <v>350</v>
      </c>
      <c r="B41" t="s">
        <v>129</v>
      </c>
    </row>
    <row r="42" spans="1:2" x14ac:dyDescent="0.35">
      <c r="A42">
        <v>350</v>
      </c>
      <c r="B42" t="s">
        <v>128</v>
      </c>
    </row>
    <row r="43" spans="1:2" x14ac:dyDescent="0.35">
      <c r="A43">
        <v>400</v>
      </c>
      <c r="B43" t="s">
        <v>131</v>
      </c>
    </row>
    <row r="44" spans="1:2" x14ac:dyDescent="0.35">
      <c r="A44">
        <v>400</v>
      </c>
      <c r="B44" t="s">
        <v>130</v>
      </c>
    </row>
    <row r="45" spans="1:2" x14ac:dyDescent="0.35">
      <c r="A45">
        <v>400</v>
      </c>
      <c r="B45" t="s">
        <v>129</v>
      </c>
    </row>
    <row r="46" spans="1:2" x14ac:dyDescent="0.35">
      <c r="A46">
        <v>400</v>
      </c>
      <c r="B46" t="s">
        <v>128</v>
      </c>
    </row>
    <row r="47" spans="1:2" x14ac:dyDescent="0.35">
      <c r="A47">
        <v>460</v>
      </c>
      <c r="B47" t="s">
        <v>131</v>
      </c>
    </row>
    <row r="48" spans="1:2" x14ac:dyDescent="0.35">
      <c r="A48">
        <v>460</v>
      </c>
      <c r="B48" t="s">
        <v>130</v>
      </c>
    </row>
    <row r="49" spans="1:2" x14ac:dyDescent="0.35">
      <c r="A49">
        <v>460</v>
      </c>
      <c r="B49" t="s">
        <v>129</v>
      </c>
    </row>
    <row r="50" spans="1:2" x14ac:dyDescent="0.35">
      <c r="A50">
        <v>528</v>
      </c>
      <c r="B50" t="s">
        <v>131</v>
      </c>
    </row>
    <row r="51" spans="1:2" x14ac:dyDescent="0.35">
      <c r="A51">
        <v>528</v>
      </c>
      <c r="B51" t="s">
        <v>130</v>
      </c>
    </row>
    <row r="52" spans="1:2" x14ac:dyDescent="0.35">
      <c r="A52">
        <v>528</v>
      </c>
      <c r="B52" t="s">
        <v>129</v>
      </c>
    </row>
    <row r="53" spans="1:2" x14ac:dyDescent="0.35">
      <c r="A53">
        <v>608</v>
      </c>
      <c r="B53" t="s">
        <v>132</v>
      </c>
    </row>
    <row r="54" spans="1:2" x14ac:dyDescent="0.35">
      <c r="A54">
        <v>608</v>
      </c>
      <c r="B54" t="s">
        <v>131</v>
      </c>
    </row>
    <row r="55" spans="1:2" x14ac:dyDescent="0.35">
      <c r="A55">
        <v>608</v>
      </c>
      <c r="B55" t="s">
        <v>130</v>
      </c>
    </row>
    <row r="56" spans="1:2" x14ac:dyDescent="0.35">
      <c r="A56">
        <v>700</v>
      </c>
      <c r="B56" t="s">
        <v>132</v>
      </c>
    </row>
    <row r="57" spans="1:2" x14ac:dyDescent="0.35">
      <c r="A57">
        <v>700</v>
      </c>
      <c r="B57" t="s">
        <v>131</v>
      </c>
    </row>
    <row r="58" spans="1:2" x14ac:dyDescent="0.35">
      <c r="A58">
        <v>700</v>
      </c>
      <c r="B58" t="s">
        <v>130</v>
      </c>
    </row>
    <row r="59" spans="1:2" x14ac:dyDescent="0.35">
      <c r="A59">
        <v>800</v>
      </c>
      <c r="B59" t="s">
        <v>132</v>
      </c>
    </row>
    <row r="60" spans="1:2" x14ac:dyDescent="0.35">
      <c r="A60">
        <v>800</v>
      </c>
      <c r="B60" t="s">
        <v>131</v>
      </c>
    </row>
    <row r="61" spans="1:2" x14ac:dyDescent="0.35">
      <c r="A61">
        <v>920</v>
      </c>
      <c r="B61" t="s">
        <v>132</v>
      </c>
    </row>
    <row r="62" spans="1:2" x14ac:dyDescent="0.35">
      <c r="A62">
        <v>920</v>
      </c>
      <c r="B62" t="s">
        <v>131</v>
      </c>
    </row>
    <row r="63" spans="1:2" x14ac:dyDescent="0.35">
      <c r="A63">
        <v>1056</v>
      </c>
      <c r="B63" t="s">
        <v>132</v>
      </c>
    </row>
    <row r="64" spans="1:2" x14ac:dyDescent="0.35">
      <c r="A64">
        <v>1056</v>
      </c>
      <c r="B64" t="s">
        <v>131</v>
      </c>
    </row>
    <row r="65" spans="1:2" x14ac:dyDescent="0.35">
      <c r="A65">
        <v>1216</v>
      </c>
      <c r="B65" t="s">
        <v>132</v>
      </c>
    </row>
    <row r="66" spans="1:2" x14ac:dyDescent="0.35">
      <c r="A66">
        <v>1216</v>
      </c>
      <c r="B66" t="s">
        <v>131</v>
      </c>
    </row>
    <row r="67" spans="1:2" x14ac:dyDescent="0.35">
      <c r="A67">
        <v>1400</v>
      </c>
      <c r="B67" t="s">
        <v>132</v>
      </c>
    </row>
    <row r="68" spans="1:2" x14ac:dyDescent="0.35">
      <c r="A68">
        <v>1400</v>
      </c>
      <c r="B68" t="s">
        <v>131</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57</v>
      </c>
      <c r="B1" s="7" t="s">
        <v>175</v>
      </c>
    </row>
    <row r="2" spans="1:2" x14ac:dyDescent="0.35">
      <c r="A2">
        <v>38</v>
      </c>
      <c r="B2" t="s">
        <v>133</v>
      </c>
    </row>
    <row r="3" spans="1:2" x14ac:dyDescent="0.35">
      <c r="A3">
        <v>43</v>
      </c>
      <c r="B3" t="s">
        <v>134</v>
      </c>
    </row>
    <row r="4" spans="1:2" x14ac:dyDescent="0.35">
      <c r="A4">
        <v>43</v>
      </c>
      <c r="B4" t="s">
        <v>133</v>
      </c>
    </row>
    <row r="5" spans="1:2" x14ac:dyDescent="0.35">
      <c r="A5">
        <v>50</v>
      </c>
      <c r="B5" t="s">
        <v>134</v>
      </c>
    </row>
    <row r="6" spans="1:2" x14ac:dyDescent="0.35">
      <c r="A6">
        <v>50</v>
      </c>
      <c r="B6" t="s">
        <v>133</v>
      </c>
    </row>
    <row r="7" spans="1:2" x14ac:dyDescent="0.35">
      <c r="A7">
        <v>57</v>
      </c>
      <c r="B7" t="s">
        <v>134</v>
      </c>
    </row>
    <row r="8" spans="1:2" x14ac:dyDescent="0.35">
      <c r="A8">
        <v>57</v>
      </c>
      <c r="B8" t="s">
        <v>133</v>
      </c>
    </row>
    <row r="9" spans="1:2" x14ac:dyDescent="0.35">
      <c r="A9">
        <v>66</v>
      </c>
      <c r="B9" t="s">
        <v>134</v>
      </c>
    </row>
    <row r="10" spans="1:2" x14ac:dyDescent="0.35">
      <c r="A10">
        <v>66</v>
      </c>
      <c r="B10" t="s">
        <v>133</v>
      </c>
    </row>
    <row r="11" spans="1:2" x14ac:dyDescent="0.35">
      <c r="A11">
        <v>76</v>
      </c>
      <c r="B11" t="s">
        <v>134</v>
      </c>
    </row>
    <row r="12" spans="1:2" x14ac:dyDescent="0.35">
      <c r="A12">
        <v>87</v>
      </c>
      <c r="B12" t="s">
        <v>134</v>
      </c>
    </row>
    <row r="13" spans="1:2" x14ac:dyDescent="0.35">
      <c r="A13">
        <v>100</v>
      </c>
      <c r="B13" t="s">
        <v>135</v>
      </c>
    </row>
    <row r="14" spans="1:2" x14ac:dyDescent="0.35">
      <c r="A14">
        <v>100</v>
      </c>
      <c r="B14" t="s">
        <v>134</v>
      </c>
    </row>
    <row r="15" spans="1:2" x14ac:dyDescent="0.35">
      <c r="A15">
        <v>115</v>
      </c>
      <c r="B15" t="s">
        <v>135</v>
      </c>
    </row>
    <row r="16" spans="1:2" x14ac:dyDescent="0.35">
      <c r="A16">
        <v>115</v>
      </c>
      <c r="B16" t="s">
        <v>134</v>
      </c>
    </row>
    <row r="17" spans="1:2" x14ac:dyDescent="0.35">
      <c r="A17">
        <v>132</v>
      </c>
      <c r="B17" t="s">
        <v>135</v>
      </c>
    </row>
    <row r="18" spans="1:2" x14ac:dyDescent="0.35">
      <c r="A18">
        <v>132</v>
      </c>
      <c r="B18" t="s">
        <v>134</v>
      </c>
    </row>
    <row r="19" spans="1:2" x14ac:dyDescent="0.35">
      <c r="A19">
        <v>152</v>
      </c>
      <c r="B19" t="s">
        <v>135</v>
      </c>
    </row>
    <row r="20" spans="1:2" x14ac:dyDescent="0.35">
      <c r="A20">
        <v>175</v>
      </c>
      <c r="B20" t="s">
        <v>135</v>
      </c>
    </row>
    <row r="21" spans="1:2" x14ac:dyDescent="0.35">
      <c r="A21">
        <v>200</v>
      </c>
      <c r="B21" t="s">
        <v>136</v>
      </c>
    </row>
    <row r="22" spans="1:2" x14ac:dyDescent="0.35">
      <c r="A22">
        <v>200</v>
      </c>
      <c r="B22" t="s">
        <v>135</v>
      </c>
    </row>
    <row r="23" spans="1:2" x14ac:dyDescent="0.35">
      <c r="A23">
        <v>230</v>
      </c>
      <c r="B23" t="s">
        <v>136</v>
      </c>
    </row>
    <row r="24" spans="1:2" x14ac:dyDescent="0.35">
      <c r="A24">
        <v>230</v>
      </c>
      <c r="B24" t="s">
        <v>135</v>
      </c>
    </row>
    <row r="25" spans="1:2" x14ac:dyDescent="0.35">
      <c r="A25">
        <v>264</v>
      </c>
      <c r="B25" t="s">
        <v>136</v>
      </c>
    </row>
    <row r="26" spans="1:2" x14ac:dyDescent="0.35">
      <c r="A26">
        <v>264</v>
      </c>
      <c r="B26" t="s">
        <v>135</v>
      </c>
    </row>
    <row r="27" spans="1:2" x14ac:dyDescent="0.35">
      <c r="A27">
        <v>304</v>
      </c>
      <c r="B27" t="s">
        <v>136</v>
      </c>
    </row>
    <row r="28" spans="1:2" x14ac:dyDescent="0.35">
      <c r="A28">
        <v>304</v>
      </c>
      <c r="B28" t="s">
        <v>135</v>
      </c>
    </row>
    <row r="29" spans="1:2" x14ac:dyDescent="0.35">
      <c r="A29">
        <v>350</v>
      </c>
      <c r="B29" t="s">
        <v>136</v>
      </c>
    </row>
    <row r="30" spans="1:2" x14ac:dyDescent="0.35">
      <c r="A30">
        <v>350</v>
      </c>
      <c r="B30" t="s">
        <v>135</v>
      </c>
    </row>
    <row r="31" spans="1:2" x14ac:dyDescent="0.35">
      <c r="A31">
        <v>400</v>
      </c>
      <c r="B31" t="s">
        <v>136</v>
      </c>
    </row>
    <row r="32" spans="1:2" x14ac:dyDescent="0.35">
      <c r="A32">
        <v>460</v>
      </c>
      <c r="B32" t="s">
        <v>136</v>
      </c>
    </row>
    <row r="33" spans="1:2" x14ac:dyDescent="0.35">
      <c r="A33">
        <v>528</v>
      </c>
      <c r="B33" t="s">
        <v>136</v>
      </c>
    </row>
    <row r="34" spans="1:2" x14ac:dyDescent="0.35">
      <c r="A34">
        <v>608</v>
      </c>
      <c r="B34" t="s">
        <v>136</v>
      </c>
    </row>
    <row r="35" spans="1:2" x14ac:dyDescent="0.35">
      <c r="A35">
        <v>700</v>
      </c>
      <c r="B35" t="s">
        <v>136</v>
      </c>
    </row>
    <row r="36" spans="1:2" x14ac:dyDescent="0.35">
      <c r="A36">
        <v>800</v>
      </c>
      <c r="B36" t="s">
        <v>136</v>
      </c>
    </row>
    <row r="37" spans="1:2" x14ac:dyDescent="0.35">
      <c r="A37">
        <v>920</v>
      </c>
      <c r="B37" t="s">
        <v>136</v>
      </c>
    </row>
    <row r="38" spans="1:2" x14ac:dyDescent="0.35">
      <c r="A38">
        <v>1056</v>
      </c>
      <c r="B38" t="s">
        <v>136</v>
      </c>
    </row>
    <row r="39" spans="1:2" x14ac:dyDescent="0.35">
      <c r="A39">
        <v>1216</v>
      </c>
      <c r="B39" t="s">
        <v>137</v>
      </c>
    </row>
    <row r="40" spans="1:2" x14ac:dyDescent="0.35">
      <c r="A40">
        <v>1216</v>
      </c>
      <c r="B40" t="s">
        <v>136</v>
      </c>
    </row>
    <row r="41" spans="1:2" x14ac:dyDescent="0.35">
      <c r="A41">
        <v>1400</v>
      </c>
      <c r="B41" t="s">
        <v>137</v>
      </c>
    </row>
    <row r="42" spans="1:2" x14ac:dyDescent="0.35">
      <c r="A42">
        <v>1400</v>
      </c>
      <c r="B42" t="s">
        <v>136</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52</v>
      </c>
      <c r="B1" s="8" t="s">
        <v>53</v>
      </c>
      <c r="C1" s="8" t="s">
        <v>54</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57</v>
      </c>
      <c r="B1" s="8" t="s">
        <v>54</v>
      </c>
      <c r="C1" s="8" t="s">
        <v>58</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59</v>
      </c>
      <c r="B1" s="8" t="s">
        <v>60</v>
      </c>
      <c r="C1" s="8" t="s">
        <v>61</v>
      </c>
      <c r="D1" s="8" t="s">
        <v>67</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59</v>
      </c>
      <c r="B1" s="8" t="s">
        <v>60</v>
      </c>
      <c r="C1" s="8" t="s">
        <v>66</v>
      </c>
      <c r="D1" s="8" t="s">
        <v>67</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62</v>
      </c>
      <c r="B1" t="s">
        <v>63</v>
      </c>
      <c r="C1" t="s">
        <v>64</v>
      </c>
      <c r="D1" t="s">
        <v>65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E3D3-6274-4674-A955-E380785831A1}">
  <dimension ref="A1"/>
  <sheetViews>
    <sheetView tabSelected="1" workbookViewId="0">
      <selection activeCell="A3" sqref="A3:A4"/>
    </sheetView>
  </sheetViews>
  <sheetFormatPr defaultRowHeight="14.5" x14ac:dyDescent="0.35"/>
  <cols>
    <col min="1" max="1" width="96.90625" customWidth="1"/>
  </cols>
  <sheetData>
    <row r="1" spans="1:1" ht="101.5" x14ac:dyDescent="0.35">
      <c r="A1" s="6" t="s">
        <v>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zoomScale="70" zoomScaleNormal="70" workbookViewId="0">
      <selection activeCell="B5" sqref="B5:B7"/>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10" t="s">
        <v>211</v>
      </c>
      <c r="B1" s="10" t="s">
        <v>236</v>
      </c>
      <c r="C1" s="10" t="s">
        <v>235</v>
      </c>
    </row>
    <row r="2" spans="1:3" x14ac:dyDescent="0.35">
      <c r="A2" s="10">
        <v>8</v>
      </c>
      <c r="B2" s="10">
        <v>1</v>
      </c>
      <c r="C2" s="41" t="s">
        <v>73</v>
      </c>
    </row>
    <row r="3" spans="1:3" x14ac:dyDescent="0.35">
      <c r="A3" s="10">
        <v>8</v>
      </c>
      <c r="B3" s="10">
        <v>2</v>
      </c>
      <c r="C3" s="41" t="s">
        <v>74</v>
      </c>
    </row>
    <row r="4" spans="1:3" x14ac:dyDescent="0.35">
      <c r="A4" s="10">
        <v>8</v>
      </c>
      <c r="B4" s="10">
        <v>3</v>
      </c>
      <c r="C4" s="41" t="s">
        <v>75</v>
      </c>
    </row>
    <row r="5" spans="1:3" x14ac:dyDescent="0.35">
      <c r="A5" s="10">
        <v>9</v>
      </c>
      <c r="B5" s="10">
        <v>1</v>
      </c>
      <c r="C5" s="41" t="s">
        <v>68</v>
      </c>
    </row>
    <row r="6" spans="1:3" x14ac:dyDescent="0.35">
      <c r="A6" s="10">
        <v>9</v>
      </c>
      <c r="B6" s="10">
        <v>2</v>
      </c>
      <c r="C6" s="41" t="s">
        <v>69</v>
      </c>
    </row>
    <row r="7" spans="1:3" x14ac:dyDescent="0.35">
      <c r="A7" s="10">
        <v>9</v>
      </c>
      <c r="B7" s="10">
        <v>3</v>
      </c>
      <c r="C7" s="41" t="s">
        <v>70</v>
      </c>
    </row>
    <row r="8" spans="1:3" x14ac:dyDescent="0.35">
      <c r="A8" s="10">
        <v>9</v>
      </c>
      <c r="B8" s="10">
        <v>4</v>
      </c>
      <c r="C8" s="41" t="s">
        <v>71</v>
      </c>
    </row>
    <row r="9" spans="1:3" x14ac:dyDescent="0.35">
      <c r="A9" s="10">
        <v>9</v>
      </c>
      <c r="B9" s="10">
        <v>5</v>
      </c>
      <c r="C9" s="41" t="s">
        <v>72</v>
      </c>
    </row>
    <row r="10" spans="1:3" x14ac:dyDescent="0.35">
      <c r="A10" s="10">
        <v>10</v>
      </c>
      <c r="B10" s="10">
        <v>1</v>
      </c>
      <c r="C10" s="41" t="s">
        <v>76</v>
      </c>
    </row>
    <row r="11" spans="1:3" x14ac:dyDescent="0.35">
      <c r="A11" s="10">
        <v>10</v>
      </c>
      <c r="B11" s="10">
        <v>2</v>
      </c>
      <c r="C11" s="41" t="s">
        <v>77</v>
      </c>
    </row>
    <row r="12" spans="1:3" x14ac:dyDescent="0.35">
      <c r="A12" s="10">
        <v>10</v>
      </c>
      <c r="B12" s="10">
        <v>3</v>
      </c>
      <c r="C12" s="41" t="s">
        <v>78</v>
      </c>
    </row>
    <row r="13" spans="1:3" x14ac:dyDescent="0.35">
      <c r="A13" s="10">
        <v>10</v>
      </c>
      <c r="B13" s="10">
        <v>4</v>
      </c>
      <c r="C13" s="41" t="s">
        <v>79</v>
      </c>
    </row>
    <row r="14" spans="1:3" x14ac:dyDescent="0.35">
      <c r="A14" s="10">
        <v>10</v>
      </c>
      <c r="B14" s="10">
        <v>5</v>
      </c>
      <c r="C14" s="41" t="s">
        <v>80</v>
      </c>
    </row>
    <row r="15" spans="1:3" x14ac:dyDescent="0.35">
      <c r="A15" s="10">
        <v>10</v>
      </c>
      <c r="B15" s="10">
        <v>6</v>
      </c>
      <c r="C15" s="41" t="s">
        <v>81</v>
      </c>
    </row>
    <row r="16" spans="1:3" x14ac:dyDescent="0.35">
      <c r="A16" s="10">
        <v>10</v>
      </c>
      <c r="B16" s="10">
        <v>7</v>
      </c>
      <c r="C16" s="41" t="s">
        <v>82</v>
      </c>
    </row>
    <row r="17" spans="1:3" x14ac:dyDescent="0.35">
      <c r="A17" s="10">
        <v>10</v>
      </c>
      <c r="B17" s="10">
        <v>8</v>
      </c>
      <c r="C17" s="41" t="s">
        <v>83</v>
      </c>
    </row>
    <row r="18" spans="1:3" x14ac:dyDescent="0.35">
      <c r="A18" s="10">
        <v>11</v>
      </c>
      <c r="B18" s="10">
        <v>1</v>
      </c>
      <c r="C18" s="41" t="s">
        <v>89</v>
      </c>
    </row>
    <row r="19" spans="1:3" x14ac:dyDescent="0.35">
      <c r="A19" s="10">
        <v>11</v>
      </c>
      <c r="B19" s="10">
        <v>2</v>
      </c>
      <c r="C19" s="41" t="s">
        <v>90</v>
      </c>
    </row>
    <row r="20" spans="1:3" x14ac:dyDescent="0.35">
      <c r="A20" s="10">
        <v>11</v>
      </c>
      <c r="B20" s="10">
        <v>3</v>
      </c>
      <c r="C20" s="41" t="s">
        <v>91</v>
      </c>
    </row>
    <row r="21" spans="1:3" x14ac:dyDescent="0.35">
      <c r="A21" s="10">
        <v>11</v>
      </c>
      <c r="B21" s="10">
        <v>4</v>
      </c>
      <c r="C21" s="41" t="s">
        <v>92</v>
      </c>
    </row>
    <row r="22" spans="1:3" x14ac:dyDescent="0.35">
      <c r="A22" s="10">
        <v>11</v>
      </c>
      <c r="B22" s="10">
        <v>5</v>
      </c>
      <c r="C22" s="41" t="s">
        <v>93</v>
      </c>
    </row>
    <row r="23" spans="1:3" x14ac:dyDescent="0.35">
      <c r="A23" s="10">
        <v>11</v>
      </c>
      <c r="B23" s="10">
        <v>6</v>
      </c>
      <c r="C23" s="41" t="s">
        <v>94</v>
      </c>
    </row>
    <row r="24" spans="1:3" x14ac:dyDescent="0.35">
      <c r="A24" s="10">
        <v>11</v>
      </c>
      <c r="B24" s="10">
        <v>7</v>
      </c>
      <c r="C24" s="41" t="s">
        <v>124</v>
      </c>
    </row>
    <row r="25" spans="1:3" x14ac:dyDescent="0.35">
      <c r="A25" s="10">
        <v>11</v>
      </c>
      <c r="B25" s="10">
        <v>8</v>
      </c>
      <c r="C25" s="41" t="s">
        <v>96</v>
      </c>
    </row>
    <row r="26" spans="1:3" x14ac:dyDescent="0.35">
      <c r="A26" s="10">
        <v>12</v>
      </c>
      <c r="B26" s="10">
        <v>1</v>
      </c>
      <c r="C26" s="41" t="s">
        <v>84</v>
      </c>
    </row>
    <row r="27" spans="1:3" x14ac:dyDescent="0.35">
      <c r="A27" s="10">
        <v>12</v>
      </c>
      <c r="B27" s="10">
        <v>2</v>
      </c>
      <c r="C27" s="41" t="s">
        <v>85</v>
      </c>
    </row>
    <row r="28" spans="1:3" x14ac:dyDescent="0.35">
      <c r="A28" s="10">
        <v>12</v>
      </c>
      <c r="B28" s="10">
        <v>3</v>
      </c>
      <c r="C28" s="41" t="s">
        <v>86</v>
      </c>
    </row>
    <row r="29" spans="1:3" x14ac:dyDescent="0.35">
      <c r="A29" s="10">
        <v>12</v>
      </c>
      <c r="B29" s="10">
        <v>4</v>
      </c>
      <c r="C29" s="41" t="s">
        <v>87</v>
      </c>
    </row>
    <row r="30" spans="1:3" x14ac:dyDescent="0.35">
      <c r="A30" s="10">
        <v>12</v>
      </c>
      <c r="B30" s="10">
        <v>5</v>
      </c>
      <c r="C30" s="41" t="s">
        <v>88</v>
      </c>
    </row>
    <row r="31" spans="1:3" x14ac:dyDescent="0.35">
      <c r="A31" s="10">
        <v>13</v>
      </c>
      <c r="B31" s="10">
        <v>1</v>
      </c>
      <c r="C31" s="41" t="s">
        <v>212</v>
      </c>
    </row>
    <row r="32" spans="1:3" x14ac:dyDescent="0.35">
      <c r="A32" s="10">
        <v>13</v>
      </c>
      <c r="B32" s="10">
        <v>2</v>
      </c>
      <c r="C32" s="41" t="s">
        <v>213</v>
      </c>
    </row>
    <row r="33" spans="1:9" x14ac:dyDescent="0.35">
      <c r="A33" s="10">
        <v>13</v>
      </c>
      <c r="B33" s="10">
        <v>3</v>
      </c>
      <c r="C33" s="41" t="s">
        <v>214</v>
      </c>
    </row>
    <row r="34" spans="1:9" x14ac:dyDescent="0.35">
      <c r="A34" s="10">
        <v>13</v>
      </c>
      <c r="B34" s="10">
        <v>4</v>
      </c>
      <c r="C34" s="41" t="s">
        <v>215</v>
      </c>
    </row>
    <row r="35" spans="1:9" x14ac:dyDescent="0.35">
      <c r="A35" s="10">
        <v>13</v>
      </c>
      <c r="B35" s="10">
        <v>5</v>
      </c>
      <c r="C35" s="41" t="s">
        <v>216</v>
      </c>
    </row>
    <row r="36" spans="1:9" x14ac:dyDescent="0.35">
      <c r="A36" s="10">
        <v>14</v>
      </c>
      <c r="B36" s="10">
        <v>1</v>
      </c>
      <c r="C36" s="41" t="s">
        <v>217</v>
      </c>
      <c r="I36" s="3"/>
    </row>
    <row r="37" spans="1:9" x14ac:dyDescent="0.35">
      <c r="A37" s="10">
        <v>14</v>
      </c>
      <c r="B37" s="10">
        <v>2</v>
      </c>
      <c r="C37" s="41" t="s">
        <v>218</v>
      </c>
    </row>
    <row r="38" spans="1:9" x14ac:dyDescent="0.35">
      <c r="A38" s="10">
        <v>14</v>
      </c>
      <c r="B38" s="10">
        <v>3</v>
      </c>
      <c r="C38" s="41" t="s">
        <v>219</v>
      </c>
    </row>
    <row r="39" spans="1:9" x14ac:dyDescent="0.35">
      <c r="A39" s="10">
        <v>14</v>
      </c>
      <c r="B39" s="10">
        <v>4</v>
      </c>
      <c r="C39" s="41" t="s">
        <v>220</v>
      </c>
    </row>
    <row r="40" spans="1:9" x14ac:dyDescent="0.35">
      <c r="A40" s="10">
        <v>15</v>
      </c>
      <c r="B40" s="10">
        <v>1</v>
      </c>
      <c r="C40" s="42" t="s">
        <v>221</v>
      </c>
    </row>
    <row r="41" spans="1:9" x14ac:dyDescent="0.35">
      <c r="A41" s="10">
        <v>15</v>
      </c>
      <c r="B41" s="10">
        <v>2</v>
      </c>
      <c r="C41" s="42" t="s">
        <v>222</v>
      </c>
    </row>
    <row r="42" spans="1:9" x14ac:dyDescent="0.35">
      <c r="A42" s="10">
        <v>15</v>
      </c>
      <c r="B42" s="10">
        <v>3</v>
      </c>
      <c r="C42" s="42" t="s">
        <v>223</v>
      </c>
    </row>
    <row r="43" spans="1:9" x14ac:dyDescent="0.35">
      <c r="A43" s="10">
        <v>15</v>
      </c>
      <c r="B43" s="10">
        <v>4</v>
      </c>
      <c r="C43" s="42" t="s">
        <v>224</v>
      </c>
    </row>
    <row r="44" spans="1:9" x14ac:dyDescent="0.35">
      <c r="A44" s="10">
        <v>15</v>
      </c>
      <c r="B44" s="10">
        <v>5</v>
      </c>
      <c r="C44" s="42" t="s">
        <v>225</v>
      </c>
    </row>
    <row r="45" spans="1:9" x14ac:dyDescent="0.35">
      <c r="A45" s="10">
        <v>15</v>
      </c>
      <c r="B45" s="10">
        <v>6</v>
      </c>
      <c r="C45" s="42" t="s">
        <v>226</v>
      </c>
    </row>
    <row r="46" spans="1:9" x14ac:dyDescent="0.35">
      <c r="A46" s="10">
        <v>16</v>
      </c>
      <c r="B46" s="10">
        <v>1</v>
      </c>
      <c r="C46" s="41" t="s">
        <v>227</v>
      </c>
    </row>
    <row r="47" spans="1:9" x14ac:dyDescent="0.35">
      <c r="A47" s="10">
        <v>16</v>
      </c>
      <c r="B47" s="10">
        <v>2</v>
      </c>
      <c r="C47" s="41" t="s">
        <v>228</v>
      </c>
    </row>
    <row r="48" spans="1:9" x14ac:dyDescent="0.35">
      <c r="A48" s="10">
        <v>16</v>
      </c>
      <c r="B48" s="10">
        <v>3</v>
      </c>
      <c r="C48" s="41" t="s">
        <v>229</v>
      </c>
    </row>
    <row r="49" spans="1:3" x14ac:dyDescent="0.35">
      <c r="A49" s="10">
        <v>16</v>
      </c>
      <c r="B49" s="10">
        <v>4</v>
      </c>
      <c r="C49" s="41" t="s">
        <v>230</v>
      </c>
    </row>
    <row r="50" spans="1:3" x14ac:dyDescent="0.35">
      <c r="A50" s="10">
        <v>16</v>
      </c>
      <c r="B50" s="10">
        <v>5</v>
      </c>
      <c r="C50" s="41" t="s">
        <v>231</v>
      </c>
    </row>
    <row r="51" spans="1:3" x14ac:dyDescent="0.35">
      <c r="A51" s="10">
        <v>16</v>
      </c>
      <c r="B51" s="10">
        <v>6</v>
      </c>
      <c r="C51" s="41" t="s">
        <v>232</v>
      </c>
    </row>
    <row r="52" spans="1:3" x14ac:dyDescent="0.35">
      <c r="A52" s="10">
        <v>16</v>
      </c>
      <c r="B52" s="10">
        <v>7</v>
      </c>
      <c r="C52" s="41" t="s">
        <v>233</v>
      </c>
    </row>
    <row r="53" spans="1:3" x14ac:dyDescent="0.35">
      <c r="A53" s="10">
        <v>16</v>
      </c>
      <c r="B53" s="10">
        <v>8</v>
      </c>
      <c r="C53" s="41" t="s">
        <v>234</v>
      </c>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57</v>
      </c>
      <c r="B1" s="7" t="s">
        <v>170</v>
      </c>
      <c r="C1" s="7" t="s">
        <v>169</v>
      </c>
      <c r="D1" s="7" t="s">
        <v>171</v>
      </c>
      <c r="E1" s="7" t="s">
        <v>172</v>
      </c>
      <c r="F1" s="7" t="s">
        <v>173</v>
      </c>
    </row>
    <row r="2" spans="1:6" hidden="1" x14ac:dyDescent="0.35">
      <c r="A2">
        <v>1216</v>
      </c>
      <c r="B2" t="s">
        <v>7</v>
      </c>
      <c r="C2" t="s">
        <v>132</v>
      </c>
      <c r="D2" t="s">
        <v>10</v>
      </c>
      <c r="E2" t="s">
        <v>137</v>
      </c>
      <c r="F2">
        <v>1056</v>
      </c>
    </row>
    <row r="3" spans="1:6" hidden="1" x14ac:dyDescent="0.35">
      <c r="A3">
        <v>1400</v>
      </c>
      <c r="B3" t="s">
        <v>7</v>
      </c>
      <c r="C3" t="s">
        <v>132</v>
      </c>
      <c r="D3" t="s">
        <v>10</v>
      </c>
      <c r="E3" t="s">
        <v>137</v>
      </c>
      <c r="F3">
        <v>1216</v>
      </c>
    </row>
    <row r="4" spans="1:6" hidden="1" x14ac:dyDescent="0.35">
      <c r="A4">
        <v>608</v>
      </c>
      <c r="B4" t="s">
        <v>7</v>
      </c>
      <c r="C4" t="s">
        <v>132</v>
      </c>
      <c r="D4" t="s">
        <v>10</v>
      </c>
      <c r="E4" t="s">
        <v>136</v>
      </c>
      <c r="F4">
        <v>400</v>
      </c>
    </row>
    <row r="5" spans="1:6" hidden="1" x14ac:dyDescent="0.35">
      <c r="A5">
        <v>700</v>
      </c>
      <c r="B5" t="s">
        <v>7</v>
      </c>
      <c r="C5" t="s">
        <v>132</v>
      </c>
      <c r="D5" t="s">
        <v>10</v>
      </c>
      <c r="E5" t="s">
        <v>136</v>
      </c>
      <c r="F5">
        <v>460</v>
      </c>
    </row>
    <row r="6" spans="1:6" hidden="1" x14ac:dyDescent="0.35">
      <c r="A6">
        <v>800</v>
      </c>
      <c r="B6" t="s">
        <v>7</v>
      </c>
      <c r="C6" t="s">
        <v>132</v>
      </c>
      <c r="D6" t="s">
        <v>10</v>
      </c>
      <c r="E6" t="s">
        <v>136</v>
      </c>
      <c r="F6">
        <v>528</v>
      </c>
    </row>
    <row r="7" spans="1:6" hidden="1" x14ac:dyDescent="0.35">
      <c r="A7">
        <v>920</v>
      </c>
      <c r="B7" t="s">
        <v>7</v>
      </c>
      <c r="C7" t="s">
        <v>132</v>
      </c>
      <c r="D7" t="s">
        <v>10</v>
      </c>
      <c r="E7" t="s">
        <v>136</v>
      </c>
      <c r="F7">
        <v>608</v>
      </c>
    </row>
    <row r="8" spans="1:6" hidden="1" x14ac:dyDescent="0.35">
      <c r="A8">
        <v>1056</v>
      </c>
      <c r="B8" t="s">
        <v>7</v>
      </c>
      <c r="C8" t="s">
        <v>132</v>
      </c>
      <c r="D8" t="s">
        <v>10</v>
      </c>
      <c r="E8" t="s">
        <v>136</v>
      </c>
      <c r="F8">
        <v>700</v>
      </c>
    </row>
    <row r="9" spans="1:6" hidden="1" x14ac:dyDescent="0.35">
      <c r="A9">
        <v>1216</v>
      </c>
      <c r="B9" t="s">
        <v>7</v>
      </c>
      <c r="C9" t="s">
        <v>132</v>
      </c>
      <c r="D9" t="s">
        <v>10</v>
      </c>
      <c r="E9" t="s">
        <v>136</v>
      </c>
      <c r="F9">
        <v>800</v>
      </c>
    </row>
    <row r="10" spans="1:6" hidden="1" x14ac:dyDescent="0.35">
      <c r="A10">
        <v>1400</v>
      </c>
      <c r="B10" t="s">
        <v>7</v>
      </c>
      <c r="C10" t="s">
        <v>132</v>
      </c>
      <c r="D10" t="s">
        <v>10</v>
      </c>
      <c r="E10" t="s">
        <v>136</v>
      </c>
      <c r="F10">
        <v>920</v>
      </c>
    </row>
    <row r="11" spans="1:6" hidden="1" x14ac:dyDescent="0.35">
      <c r="A11">
        <v>400</v>
      </c>
      <c r="B11" t="s">
        <v>7</v>
      </c>
      <c r="C11" t="s">
        <v>131</v>
      </c>
      <c r="D11" t="s">
        <v>10</v>
      </c>
      <c r="E11" t="s">
        <v>136</v>
      </c>
      <c r="F11">
        <v>230</v>
      </c>
    </row>
    <row r="12" spans="1:6" hidden="1" x14ac:dyDescent="0.35">
      <c r="A12">
        <v>460</v>
      </c>
      <c r="B12" t="s">
        <v>7</v>
      </c>
      <c r="C12" t="s">
        <v>131</v>
      </c>
      <c r="D12" t="s">
        <v>10</v>
      </c>
      <c r="E12" t="s">
        <v>136</v>
      </c>
      <c r="F12">
        <v>264</v>
      </c>
    </row>
    <row r="13" spans="1:6" hidden="1" x14ac:dyDescent="0.35">
      <c r="A13">
        <v>528</v>
      </c>
      <c r="B13" t="s">
        <v>7</v>
      </c>
      <c r="C13" t="s">
        <v>131</v>
      </c>
      <c r="D13" t="s">
        <v>10</v>
      </c>
      <c r="E13" t="s">
        <v>136</v>
      </c>
      <c r="F13">
        <v>304</v>
      </c>
    </row>
    <row r="14" spans="1:6" hidden="1" x14ac:dyDescent="0.35">
      <c r="A14">
        <v>608</v>
      </c>
      <c r="B14" t="s">
        <v>7</v>
      </c>
      <c r="C14" t="s">
        <v>131</v>
      </c>
      <c r="D14" t="s">
        <v>10</v>
      </c>
      <c r="E14" t="s">
        <v>136</v>
      </c>
      <c r="F14">
        <v>350</v>
      </c>
    </row>
    <row r="15" spans="1:6" hidden="1" x14ac:dyDescent="0.35">
      <c r="A15">
        <v>700</v>
      </c>
      <c r="B15" t="s">
        <v>7</v>
      </c>
      <c r="C15" t="s">
        <v>131</v>
      </c>
      <c r="D15" t="s">
        <v>10</v>
      </c>
      <c r="E15" t="s">
        <v>136</v>
      </c>
      <c r="F15">
        <v>400</v>
      </c>
    </row>
    <row r="16" spans="1:6" hidden="1" x14ac:dyDescent="0.35">
      <c r="A16">
        <v>800</v>
      </c>
      <c r="B16" t="s">
        <v>7</v>
      </c>
      <c r="C16" t="s">
        <v>131</v>
      </c>
      <c r="D16" t="s">
        <v>10</v>
      </c>
      <c r="E16" t="s">
        <v>136</v>
      </c>
      <c r="F16">
        <v>460</v>
      </c>
    </row>
    <row r="17" spans="1:6" hidden="1" x14ac:dyDescent="0.35">
      <c r="A17">
        <v>920</v>
      </c>
      <c r="B17" t="s">
        <v>7</v>
      </c>
      <c r="C17" t="s">
        <v>131</v>
      </c>
      <c r="D17" t="s">
        <v>10</v>
      </c>
      <c r="E17" t="s">
        <v>136</v>
      </c>
      <c r="F17">
        <v>528</v>
      </c>
    </row>
    <row r="18" spans="1:6" hidden="1" x14ac:dyDescent="0.35">
      <c r="A18">
        <v>1056</v>
      </c>
      <c r="B18" t="s">
        <v>7</v>
      </c>
      <c r="C18" t="s">
        <v>131</v>
      </c>
      <c r="D18" t="s">
        <v>10</v>
      </c>
      <c r="E18" t="s">
        <v>136</v>
      </c>
      <c r="F18">
        <v>608</v>
      </c>
    </row>
    <row r="19" spans="1:6" hidden="1" x14ac:dyDescent="0.35">
      <c r="A19">
        <v>1216</v>
      </c>
      <c r="B19" t="s">
        <v>7</v>
      </c>
      <c r="C19" t="s">
        <v>131</v>
      </c>
      <c r="D19" t="s">
        <v>10</v>
      </c>
      <c r="E19" t="s">
        <v>136</v>
      </c>
      <c r="F19">
        <v>700</v>
      </c>
    </row>
    <row r="20" spans="1:6" hidden="1" x14ac:dyDescent="0.35">
      <c r="A20">
        <v>1400</v>
      </c>
      <c r="B20" t="s">
        <v>7</v>
      </c>
      <c r="C20" t="s">
        <v>131</v>
      </c>
      <c r="D20" t="s">
        <v>10</v>
      </c>
      <c r="E20" t="s">
        <v>136</v>
      </c>
      <c r="F20">
        <v>800</v>
      </c>
    </row>
    <row r="21" spans="1:6" hidden="1" x14ac:dyDescent="0.35">
      <c r="A21">
        <v>304</v>
      </c>
      <c r="B21" t="s">
        <v>7</v>
      </c>
      <c r="C21" t="s">
        <v>130</v>
      </c>
      <c r="D21" t="s">
        <v>10</v>
      </c>
      <c r="E21" t="s">
        <v>136</v>
      </c>
      <c r="F21">
        <v>152</v>
      </c>
    </row>
    <row r="22" spans="1:6" hidden="1" x14ac:dyDescent="0.35">
      <c r="A22">
        <v>350</v>
      </c>
      <c r="B22" t="s">
        <v>7</v>
      </c>
      <c r="C22" t="s">
        <v>130</v>
      </c>
      <c r="D22" t="s">
        <v>10</v>
      </c>
      <c r="E22" t="s">
        <v>136</v>
      </c>
      <c r="F22">
        <v>175</v>
      </c>
    </row>
    <row r="23" spans="1:6" hidden="1" x14ac:dyDescent="0.35">
      <c r="A23">
        <v>400</v>
      </c>
      <c r="B23" t="s">
        <v>7</v>
      </c>
      <c r="C23" t="s">
        <v>130</v>
      </c>
      <c r="D23" t="s">
        <v>10</v>
      </c>
      <c r="E23" t="s">
        <v>136</v>
      </c>
      <c r="F23">
        <v>200</v>
      </c>
    </row>
    <row r="24" spans="1:6" hidden="1" x14ac:dyDescent="0.35">
      <c r="A24">
        <v>460</v>
      </c>
      <c r="B24" t="s">
        <v>7</v>
      </c>
      <c r="C24" t="s">
        <v>130</v>
      </c>
      <c r="D24" t="s">
        <v>10</v>
      </c>
      <c r="E24" t="s">
        <v>136</v>
      </c>
      <c r="F24">
        <v>230</v>
      </c>
    </row>
    <row r="25" spans="1:6" hidden="1" x14ac:dyDescent="0.35">
      <c r="A25">
        <v>528</v>
      </c>
      <c r="B25" t="s">
        <v>7</v>
      </c>
      <c r="C25" t="s">
        <v>130</v>
      </c>
      <c r="D25" t="s">
        <v>10</v>
      </c>
      <c r="E25" t="s">
        <v>136</v>
      </c>
      <c r="F25">
        <v>264</v>
      </c>
    </row>
    <row r="26" spans="1:6" hidden="1" x14ac:dyDescent="0.35">
      <c r="A26">
        <v>608</v>
      </c>
      <c r="B26" t="s">
        <v>7</v>
      </c>
      <c r="C26" t="s">
        <v>130</v>
      </c>
      <c r="D26" t="s">
        <v>10</v>
      </c>
      <c r="E26" t="s">
        <v>136</v>
      </c>
      <c r="F26">
        <v>304</v>
      </c>
    </row>
    <row r="27" spans="1:6" hidden="1" x14ac:dyDescent="0.35">
      <c r="A27">
        <v>700</v>
      </c>
      <c r="B27" t="s">
        <v>7</v>
      </c>
      <c r="C27" t="s">
        <v>130</v>
      </c>
      <c r="D27" t="s">
        <v>10</v>
      </c>
      <c r="E27" t="s">
        <v>136</v>
      </c>
      <c r="F27">
        <v>350</v>
      </c>
    </row>
    <row r="28" spans="1:6" hidden="1" x14ac:dyDescent="0.35">
      <c r="A28">
        <v>230</v>
      </c>
      <c r="B28" t="s">
        <v>7</v>
      </c>
      <c r="C28" t="s">
        <v>129</v>
      </c>
      <c r="D28" t="s">
        <v>10</v>
      </c>
      <c r="E28" t="s">
        <v>136</v>
      </c>
      <c r="F28">
        <v>100</v>
      </c>
    </row>
    <row r="29" spans="1:6" hidden="1" x14ac:dyDescent="0.35">
      <c r="A29">
        <v>264</v>
      </c>
      <c r="B29" t="s">
        <v>7</v>
      </c>
      <c r="C29" t="s">
        <v>129</v>
      </c>
      <c r="D29" t="s">
        <v>10</v>
      </c>
      <c r="E29" t="s">
        <v>136</v>
      </c>
      <c r="F29">
        <v>115</v>
      </c>
    </row>
    <row r="30" spans="1:6" hidden="1" x14ac:dyDescent="0.35">
      <c r="A30">
        <v>304</v>
      </c>
      <c r="B30" t="s">
        <v>7</v>
      </c>
      <c r="C30" t="s">
        <v>129</v>
      </c>
      <c r="D30" t="s">
        <v>10</v>
      </c>
      <c r="E30" t="s">
        <v>136</v>
      </c>
      <c r="F30">
        <v>132</v>
      </c>
    </row>
    <row r="31" spans="1:6" hidden="1" x14ac:dyDescent="0.35">
      <c r="A31">
        <v>350</v>
      </c>
      <c r="B31" t="s">
        <v>7</v>
      </c>
      <c r="C31" t="s">
        <v>129</v>
      </c>
      <c r="D31" t="s">
        <v>10</v>
      </c>
      <c r="E31" t="s">
        <v>136</v>
      </c>
      <c r="F31">
        <v>152</v>
      </c>
    </row>
    <row r="32" spans="1:6" hidden="1" x14ac:dyDescent="0.35">
      <c r="A32">
        <v>400</v>
      </c>
      <c r="B32" t="s">
        <v>7</v>
      </c>
      <c r="C32" t="s">
        <v>129</v>
      </c>
      <c r="D32" t="s">
        <v>10</v>
      </c>
      <c r="E32" t="s">
        <v>136</v>
      </c>
      <c r="F32">
        <v>175</v>
      </c>
    </row>
    <row r="33" spans="1:6" hidden="1" x14ac:dyDescent="0.35">
      <c r="A33">
        <v>460</v>
      </c>
      <c r="B33" t="s">
        <v>7</v>
      </c>
      <c r="C33" t="s">
        <v>129</v>
      </c>
      <c r="D33" t="s">
        <v>10</v>
      </c>
      <c r="E33" t="s">
        <v>136</v>
      </c>
      <c r="F33">
        <v>200</v>
      </c>
    </row>
    <row r="34" spans="1:6" hidden="1" x14ac:dyDescent="0.35">
      <c r="A34">
        <v>528</v>
      </c>
      <c r="B34" t="s">
        <v>7</v>
      </c>
      <c r="C34" t="s">
        <v>129</v>
      </c>
      <c r="D34" t="s">
        <v>10</v>
      </c>
      <c r="E34" t="s">
        <v>136</v>
      </c>
      <c r="F34">
        <v>230</v>
      </c>
    </row>
    <row r="35" spans="1:6" hidden="1" x14ac:dyDescent="0.35">
      <c r="A35">
        <v>200</v>
      </c>
      <c r="B35" t="s">
        <v>7</v>
      </c>
      <c r="C35" t="s">
        <v>128</v>
      </c>
      <c r="D35" t="s">
        <v>10</v>
      </c>
      <c r="E35" t="s">
        <v>136</v>
      </c>
      <c r="F35">
        <v>76</v>
      </c>
    </row>
    <row r="36" spans="1:6" hidden="1" x14ac:dyDescent="0.35">
      <c r="A36">
        <v>230</v>
      </c>
      <c r="B36" t="s">
        <v>7</v>
      </c>
      <c r="C36" t="s">
        <v>128</v>
      </c>
      <c r="D36" t="s">
        <v>10</v>
      </c>
      <c r="E36" t="s">
        <v>136</v>
      </c>
      <c r="F36">
        <v>87</v>
      </c>
    </row>
    <row r="37" spans="1:6" hidden="1" x14ac:dyDescent="0.35">
      <c r="A37">
        <v>264</v>
      </c>
      <c r="B37" t="s">
        <v>7</v>
      </c>
      <c r="C37" t="s">
        <v>128</v>
      </c>
      <c r="D37" t="s">
        <v>10</v>
      </c>
      <c r="E37" t="s">
        <v>136</v>
      </c>
      <c r="F37">
        <v>100</v>
      </c>
    </row>
    <row r="38" spans="1:6" hidden="1" x14ac:dyDescent="0.35">
      <c r="A38">
        <v>304</v>
      </c>
      <c r="B38" t="s">
        <v>7</v>
      </c>
      <c r="C38" t="s">
        <v>128</v>
      </c>
      <c r="D38" t="s">
        <v>10</v>
      </c>
      <c r="E38" t="s">
        <v>136</v>
      </c>
      <c r="F38">
        <v>115</v>
      </c>
    </row>
    <row r="39" spans="1:6" hidden="1" x14ac:dyDescent="0.35">
      <c r="A39">
        <v>350</v>
      </c>
      <c r="B39" t="s">
        <v>7</v>
      </c>
      <c r="C39" t="s">
        <v>128</v>
      </c>
      <c r="D39" t="s">
        <v>10</v>
      </c>
      <c r="E39" t="s">
        <v>136</v>
      </c>
      <c r="F39">
        <v>132</v>
      </c>
    </row>
    <row r="40" spans="1:6" hidden="1" x14ac:dyDescent="0.35">
      <c r="A40">
        <v>400</v>
      </c>
      <c r="B40" t="s">
        <v>7</v>
      </c>
      <c r="C40" t="s">
        <v>128</v>
      </c>
      <c r="D40" t="s">
        <v>10</v>
      </c>
      <c r="E40" t="s">
        <v>136</v>
      </c>
      <c r="F40">
        <v>152</v>
      </c>
    </row>
    <row r="41" spans="1:6" hidden="1" x14ac:dyDescent="0.35">
      <c r="A41">
        <v>152</v>
      </c>
      <c r="B41" t="s">
        <v>7</v>
      </c>
      <c r="C41" t="s">
        <v>129</v>
      </c>
      <c r="D41" t="s">
        <v>10</v>
      </c>
      <c r="E41" t="s">
        <v>135</v>
      </c>
      <c r="F41">
        <v>50</v>
      </c>
    </row>
    <row r="42" spans="1:6" hidden="1" x14ac:dyDescent="0.35">
      <c r="A42">
        <v>175</v>
      </c>
      <c r="B42" t="s">
        <v>7</v>
      </c>
      <c r="C42" t="s">
        <v>129</v>
      </c>
      <c r="D42" t="s">
        <v>10</v>
      </c>
      <c r="E42" t="s">
        <v>135</v>
      </c>
      <c r="F42">
        <v>57</v>
      </c>
    </row>
    <row r="43" spans="1:6" hidden="1" x14ac:dyDescent="0.35">
      <c r="A43">
        <v>200</v>
      </c>
      <c r="B43" t="s">
        <v>7</v>
      </c>
      <c r="C43" t="s">
        <v>129</v>
      </c>
      <c r="D43" t="s">
        <v>10</v>
      </c>
      <c r="E43" t="s">
        <v>135</v>
      </c>
      <c r="F43">
        <v>66</v>
      </c>
    </row>
    <row r="44" spans="1:6" hidden="1" x14ac:dyDescent="0.35">
      <c r="A44">
        <v>230</v>
      </c>
      <c r="B44" t="s">
        <v>7</v>
      </c>
      <c r="C44" t="s">
        <v>129</v>
      </c>
      <c r="D44" t="s">
        <v>10</v>
      </c>
      <c r="E44" t="s">
        <v>135</v>
      </c>
      <c r="F44">
        <v>76</v>
      </c>
    </row>
    <row r="45" spans="1:6" hidden="1" x14ac:dyDescent="0.35">
      <c r="A45">
        <v>264</v>
      </c>
      <c r="B45" t="s">
        <v>7</v>
      </c>
      <c r="C45" t="s">
        <v>129</v>
      </c>
      <c r="D45" t="s">
        <v>10</v>
      </c>
      <c r="E45" t="s">
        <v>135</v>
      </c>
      <c r="F45">
        <v>87</v>
      </c>
    </row>
    <row r="46" spans="1:6" hidden="1" x14ac:dyDescent="0.35">
      <c r="A46">
        <v>304</v>
      </c>
      <c r="B46" t="s">
        <v>7</v>
      </c>
      <c r="C46" t="s">
        <v>129</v>
      </c>
      <c r="D46" t="s">
        <v>10</v>
      </c>
      <c r="E46" t="s">
        <v>135</v>
      </c>
      <c r="F46">
        <v>100</v>
      </c>
    </row>
    <row r="47" spans="1:6" hidden="1" x14ac:dyDescent="0.35">
      <c r="A47">
        <v>350</v>
      </c>
      <c r="B47" t="s">
        <v>7</v>
      </c>
      <c r="C47" t="s">
        <v>129</v>
      </c>
      <c r="D47" t="s">
        <v>10</v>
      </c>
      <c r="E47" t="s">
        <v>135</v>
      </c>
      <c r="F47">
        <v>115</v>
      </c>
    </row>
    <row r="48" spans="1:6" x14ac:dyDescent="0.35">
      <c r="A48">
        <v>115</v>
      </c>
      <c r="B48" t="s">
        <v>7</v>
      </c>
      <c r="C48" t="s">
        <v>128</v>
      </c>
      <c r="D48" t="s">
        <v>10</v>
      </c>
      <c r="E48" t="s">
        <v>135</v>
      </c>
      <c r="F48">
        <v>33</v>
      </c>
    </row>
    <row r="49" spans="1:6" hidden="1" x14ac:dyDescent="0.35">
      <c r="A49">
        <v>132</v>
      </c>
      <c r="B49" t="s">
        <v>7</v>
      </c>
      <c r="C49" t="s">
        <v>128</v>
      </c>
      <c r="D49" t="s">
        <v>10</v>
      </c>
      <c r="E49" t="s">
        <v>135</v>
      </c>
      <c r="F49">
        <v>38</v>
      </c>
    </row>
    <row r="50" spans="1:6" hidden="1" x14ac:dyDescent="0.35">
      <c r="A50">
        <v>152</v>
      </c>
      <c r="B50" t="s">
        <v>7</v>
      </c>
      <c r="C50" t="s">
        <v>128</v>
      </c>
      <c r="D50" t="s">
        <v>10</v>
      </c>
      <c r="E50" t="s">
        <v>135</v>
      </c>
      <c r="F50">
        <v>43</v>
      </c>
    </row>
    <row r="51" spans="1:6" hidden="1" x14ac:dyDescent="0.35">
      <c r="A51">
        <v>175</v>
      </c>
      <c r="B51" t="s">
        <v>7</v>
      </c>
      <c r="C51" t="s">
        <v>128</v>
      </c>
      <c r="D51" t="s">
        <v>10</v>
      </c>
      <c r="E51" t="s">
        <v>135</v>
      </c>
      <c r="F51">
        <v>50</v>
      </c>
    </row>
    <row r="52" spans="1:6" hidden="1" x14ac:dyDescent="0.35">
      <c r="A52">
        <v>200</v>
      </c>
      <c r="B52" t="s">
        <v>7</v>
      </c>
      <c r="C52" t="s">
        <v>128</v>
      </c>
      <c r="D52" t="s">
        <v>10</v>
      </c>
      <c r="E52" t="s">
        <v>135</v>
      </c>
      <c r="F52">
        <v>57</v>
      </c>
    </row>
    <row r="53" spans="1:6" hidden="1" x14ac:dyDescent="0.35">
      <c r="A53">
        <v>230</v>
      </c>
      <c r="B53" t="s">
        <v>7</v>
      </c>
      <c r="C53" t="s">
        <v>128</v>
      </c>
      <c r="D53" t="s">
        <v>10</v>
      </c>
      <c r="E53" t="s">
        <v>135</v>
      </c>
      <c r="F53">
        <v>66</v>
      </c>
    </row>
    <row r="54" spans="1:6" hidden="1" x14ac:dyDescent="0.35">
      <c r="A54">
        <v>100</v>
      </c>
      <c r="B54" t="s">
        <v>7</v>
      </c>
      <c r="C54" t="s">
        <v>127</v>
      </c>
      <c r="D54" t="s">
        <v>10</v>
      </c>
      <c r="E54" t="s">
        <v>135</v>
      </c>
      <c r="F54">
        <v>25</v>
      </c>
    </row>
    <row r="55" spans="1:6" x14ac:dyDescent="0.35">
      <c r="A55">
        <v>115</v>
      </c>
      <c r="B55" t="s">
        <v>7</v>
      </c>
      <c r="C55" t="s">
        <v>127</v>
      </c>
      <c r="D55" t="s">
        <v>10</v>
      </c>
      <c r="E55" t="s">
        <v>135</v>
      </c>
      <c r="F55">
        <v>29</v>
      </c>
    </row>
    <row r="56" spans="1:6" hidden="1" x14ac:dyDescent="0.35">
      <c r="A56">
        <v>132</v>
      </c>
      <c r="B56" t="s">
        <v>7</v>
      </c>
      <c r="C56" t="s">
        <v>127</v>
      </c>
      <c r="D56" t="s">
        <v>10</v>
      </c>
      <c r="E56" t="s">
        <v>135</v>
      </c>
      <c r="F56">
        <v>33</v>
      </c>
    </row>
    <row r="57" spans="1:6" hidden="1" x14ac:dyDescent="0.35">
      <c r="A57">
        <v>152</v>
      </c>
      <c r="B57" t="s">
        <v>7</v>
      </c>
      <c r="C57" t="s">
        <v>127</v>
      </c>
      <c r="D57" t="s">
        <v>10</v>
      </c>
      <c r="E57" t="s">
        <v>135</v>
      </c>
      <c r="F57">
        <v>38</v>
      </c>
    </row>
    <row r="58" spans="1:6" hidden="1" x14ac:dyDescent="0.35">
      <c r="A58">
        <v>175</v>
      </c>
      <c r="B58" t="s">
        <v>7</v>
      </c>
      <c r="C58" t="s">
        <v>127</v>
      </c>
      <c r="D58" t="s">
        <v>10</v>
      </c>
      <c r="E58" t="s">
        <v>135</v>
      </c>
      <c r="F58">
        <v>43</v>
      </c>
    </row>
    <row r="59" spans="1:6" hidden="1" x14ac:dyDescent="0.35">
      <c r="A59">
        <v>76</v>
      </c>
      <c r="B59" t="s">
        <v>7</v>
      </c>
      <c r="C59" t="s">
        <v>127</v>
      </c>
      <c r="D59" t="s">
        <v>10</v>
      </c>
      <c r="E59" t="s">
        <v>134</v>
      </c>
      <c r="F59">
        <v>14</v>
      </c>
    </row>
    <row r="60" spans="1:6" hidden="1" x14ac:dyDescent="0.35">
      <c r="A60">
        <v>87</v>
      </c>
      <c r="B60" t="s">
        <v>7</v>
      </c>
      <c r="C60" t="s">
        <v>127</v>
      </c>
      <c r="D60" t="s">
        <v>10</v>
      </c>
      <c r="E60" t="s">
        <v>134</v>
      </c>
      <c r="F60">
        <v>16</v>
      </c>
    </row>
    <row r="61" spans="1:6" hidden="1" x14ac:dyDescent="0.35">
      <c r="A61">
        <v>100</v>
      </c>
      <c r="B61" t="s">
        <v>7</v>
      </c>
      <c r="C61" t="s">
        <v>127</v>
      </c>
      <c r="D61" t="s">
        <v>10</v>
      </c>
      <c r="E61" t="s">
        <v>134</v>
      </c>
      <c r="F61">
        <v>19</v>
      </c>
    </row>
    <row r="62" spans="1:6" x14ac:dyDescent="0.35">
      <c r="A62">
        <v>115</v>
      </c>
      <c r="B62" t="s">
        <v>7</v>
      </c>
      <c r="C62" t="s">
        <v>127</v>
      </c>
      <c r="D62" t="s">
        <v>10</v>
      </c>
      <c r="E62" t="s">
        <v>134</v>
      </c>
      <c r="F62">
        <v>22</v>
      </c>
    </row>
    <row r="63" spans="1:6" hidden="1" x14ac:dyDescent="0.35">
      <c r="A63">
        <v>132</v>
      </c>
      <c r="B63" t="s">
        <v>7</v>
      </c>
      <c r="C63" t="s">
        <v>127</v>
      </c>
      <c r="D63" t="s">
        <v>10</v>
      </c>
      <c r="E63" t="s">
        <v>134</v>
      </c>
      <c r="F63">
        <v>25</v>
      </c>
    </row>
    <row r="64" spans="1:6" hidden="1" x14ac:dyDescent="0.35">
      <c r="A64">
        <v>57</v>
      </c>
      <c r="B64" t="s">
        <v>7</v>
      </c>
      <c r="C64" t="s">
        <v>126</v>
      </c>
      <c r="D64" t="s">
        <v>10</v>
      </c>
      <c r="E64" t="s">
        <v>134</v>
      </c>
      <c r="F64">
        <v>9</v>
      </c>
    </row>
    <row r="65" spans="1:6" hidden="1" x14ac:dyDescent="0.35">
      <c r="A65">
        <v>66</v>
      </c>
      <c r="B65" t="s">
        <v>7</v>
      </c>
      <c r="C65" t="s">
        <v>126</v>
      </c>
      <c r="D65" t="s">
        <v>10</v>
      </c>
      <c r="E65" t="s">
        <v>134</v>
      </c>
      <c r="F65">
        <v>10</v>
      </c>
    </row>
    <row r="66" spans="1:6" hidden="1" x14ac:dyDescent="0.35">
      <c r="A66">
        <v>76</v>
      </c>
      <c r="B66" t="s">
        <v>7</v>
      </c>
      <c r="C66" t="s">
        <v>126</v>
      </c>
      <c r="D66" t="s">
        <v>10</v>
      </c>
      <c r="E66" t="s">
        <v>134</v>
      </c>
      <c r="F66">
        <v>12</v>
      </c>
    </row>
    <row r="67" spans="1:6" hidden="1" x14ac:dyDescent="0.35">
      <c r="A67">
        <v>87</v>
      </c>
      <c r="B67" t="s">
        <v>7</v>
      </c>
      <c r="C67" t="s">
        <v>126</v>
      </c>
      <c r="D67" t="s">
        <v>10</v>
      </c>
      <c r="E67" t="s">
        <v>134</v>
      </c>
      <c r="F67">
        <v>14</v>
      </c>
    </row>
    <row r="68" spans="1:6" hidden="1" x14ac:dyDescent="0.35">
      <c r="A68">
        <v>100</v>
      </c>
      <c r="B68" t="s">
        <v>7</v>
      </c>
      <c r="C68" t="s">
        <v>126</v>
      </c>
      <c r="D68" t="s">
        <v>10</v>
      </c>
      <c r="E68" t="s">
        <v>134</v>
      </c>
      <c r="F68">
        <v>16</v>
      </c>
    </row>
    <row r="69" spans="1:6" x14ac:dyDescent="0.35">
      <c r="A69">
        <v>115</v>
      </c>
      <c r="B69" t="s">
        <v>7</v>
      </c>
      <c r="C69" t="s">
        <v>126</v>
      </c>
      <c r="D69" t="s">
        <v>10</v>
      </c>
      <c r="E69" t="s">
        <v>134</v>
      </c>
      <c r="F69">
        <v>19</v>
      </c>
    </row>
    <row r="70" spans="1:6" hidden="1" x14ac:dyDescent="0.35">
      <c r="A70">
        <v>43</v>
      </c>
      <c r="B70" t="s">
        <v>7</v>
      </c>
      <c r="C70" t="s">
        <v>125</v>
      </c>
      <c r="D70" t="s">
        <v>10</v>
      </c>
      <c r="E70" t="s">
        <v>134</v>
      </c>
      <c r="F70">
        <v>6</v>
      </c>
    </row>
    <row r="71" spans="1:6" hidden="1" x14ac:dyDescent="0.35">
      <c r="A71">
        <v>50</v>
      </c>
      <c r="B71" t="s">
        <v>7</v>
      </c>
      <c r="C71" t="s">
        <v>125</v>
      </c>
      <c r="D71" t="s">
        <v>10</v>
      </c>
      <c r="E71" t="s">
        <v>134</v>
      </c>
      <c r="F71">
        <v>7</v>
      </c>
    </row>
    <row r="72" spans="1:6" hidden="1" x14ac:dyDescent="0.35">
      <c r="A72">
        <v>57</v>
      </c>
      <c r="B72" t="s">
        <v>7</v>
      </c>
      <c r="C72" t="s">
        <v>125</v>
      </c>
      <c r="D72" t="s">
        <v>10</v>
      </c>
      <c r="E72" t="s">
        <v>134</v>
      </c>
      <c r="F72">
        <v>8</v>
      </c>
    </row>
    <row r="73" spans="1:6" hidden="1" x14ac:dyDescent="0.35">
      <c r="A73">
        <v>66</v>
      </c>
      <c r="B73" t="s">
        <v>7</v>
      </c>
      <c r="C73" t="s">
        <v>125</v>
      </c>
      <c r="D73" t="s">
        <v>10</v>
      </c>
      <c r="E73" t="s">
        <v>134</v>
      </c>
      <c r="F73">
        <v>9</v>
      </c>
    </row>
    <row r="74" spans="1:6" hidden="1" x14ac:dyDescent="0.35">
      <c r="A74">
        <v>76</v>
      </c>
      <c r="B74" t="s">
        <v>7</v>
      </c>
      <c r="C74" t="s">
        <v>125</v>
      </c>
      <c r="D74" t="s">
        <v>10</v>
      </c>
      <c r="E74" t="s">
        <v>134</v>
      </c>
      <c r="F74">
        <v>10</v>
      </c>
    </row>
    <row r="75" spans="1:6" hidden="1" x14ac:dyDescent="0.35">
      <c r="A75">
        <v>87</v>
      </c>
      <c r="B75" t="s">
        <v>7</v>
      </c>
      <c r="C75" t="s">
        <v>125</v>
      </c>
      <c r="D75" t="s">
        <v>10</v>
      </c>
      <c r="E75" t="s">
        <v>134</v>
      </c>
      <c r="F75">
        <v>12</v>
      </c>
    </row>
    <row r="76" spans="1:6" hidden="1" x14ac:dyDescent="0.35">
      <c r="A76">
        <v>38</v>
      </c>
      <c r="B76" t="s">
        <v>7</v>
      </c>
      <c r="C76" t="s">
        <v>126</v>
      </c>
      <c r="D76" t="s">
        <v>10</v>
      </c>
      <c r="E76" t="s">
        <v>133</v>
      </c>
      <c r="F76">
        <v>5</v>
      </c>
    </row>
    <row r="77" spans="1:6" hidden="1" x14ac:dyDescent="0.35">
      <c r="A77">
        <v>43</v>
      </c>
      <c r="B77" t="s">
        <v>7</v>
      </c>
      <c r="C77" t="s">
        <v>126</v>
      </c>
      <c r="D77" t="s">
        <v>10</v>
      </c>
      <c r="E77" t="s">
        <v>133</v>
      </c>
      <c r="F77">
        <v>5</v>
      </c>
    </row>
    <row r="78" spans="1:6" hidden="1" x14ac:dyDescent="0.35">
      <c r="A78">
        <v>50</v>
      </c>
      <c r="B78" t="s">
        <v>7</v>
      </c>
      <c r="C78" t="s">
        <v>126</v>
      </c>
      <c r="D78" t="s">
        <v>10</v>
      </c>
      <c r="E78" t="s">
        <v>133</v>
      </c>
      <c r="F78">
        <v>6</v>
      </c>
    </row>
    <row r="79" spans="1:6" hidden="1" x14ac:dyDescent="0.35">
      <c r="A79">
        <v>57</v>
      </c>
      <c r="B79" t="s">
        <v>7</v>
      </c>
      <c r="C79" t="s">
        <v>126</v>
      </c>
      <c r="D79" t="s">
        <v>10</v>
      </c>
      <c r="E79" t="s">
        <v>133</v>
      </c>
      <c r="F79">
        <v>7</v>
      </c>
    </row>
    <row r="80" spans="1:6" hidden="1" x14ac:dyDescent="0.35">
      <c r="A80">
        <v>66</v>
      </c>
      <c r="B80" t="s">
        <v>7</v>
      </c>
      <c r="C80" t="s">
        <v>126</v>
      </c>
      <c r="D80" t="s">
        <v>10</v>
      </c>
      <c r="E80" t="s">
        <v>133</v>
      </c>
      <c r="F80">
        <v>8</v>
      </c>
    </row>
    <row r="81" spans="1:6" hidden="1" x14ac:dyDescent="0.35">
      <c r="A81">
        <v>38</v>
      </c>
      <c r="B81" t="s">
        <v>7</v>
      </c>
      <c r="C81" t="s">
        <v>125</v>
      </c>
      <c r="D81" t="s">
        <v>10</v>
      </c>
      <c r="E81" t="s">
        <v>133</v>
      </c>
      <c r="F81">
        <v>4</v>
      </c>
    </row>
    <row r="82" spans="1:6" hidden="1" x14ac:dyDescent="0.35">
      <c r="A82">
        <v>43</v>
      </c>
      <c r="B82" t="s">
        <v>7</v>
      </c>
      <c r="C82" t="s">
        <v>125</v>
      </c>
      <c r="D82" t="s">
        <v>10</v>
      </c>
      <c r="E82" t="s">
        <v>133</v>
      </c>
      <c r="F82">
        <v>4</v>
      </c>
    </row>
    <row r="83" spans="1:6" hidden="1" x14ac:dyDescent="0.35">
      <c r="A83">
        <v>50</v>
      </c>
      <c r="B83" t="s">
        <v>7</v>
      </c>
      <c r="C83" t="s">
        <v>125</v>
      </c>
      <c r="D83" t="s">
        <v>10</v>
      </c>
      <c r="E83" t="s">
        <v>133</v>
      </c>
      <c r="F83">
        <v>5</v>
      </c>
    </row>
  </sheetData>
  <autoFilter ref="A1:F83" xr:uid="{00000000-0009-0000-0000-000001000000}">
    <filterColumn colId="0">
      <filters>
        <filter val="115"/>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119</v>
      </c>
      <c r="I2" t="s">
        <v>120</v>
      </c>
    </row>
    <row r="3" spans="1:25" x14ac:dyDescent="0.35">
      <c r="C3" s="8" t="s">
        <v>115</v>
      </c>
      <c r="D3" s="8" t="s">
        <v>51</v>
      </c>
      <c r="E3" s="8" t="s">
        <v>114</v>
      </c>
      <c r="I3" s="8" t="s">
        <v>115</v>
      </c>
      <c r="J3" s="8"/>
      <c r="K3" s="8" t="s">
        <v>52</v>
      </c>
      <c r="L3" s="8" t="s">
        <v>53</v>
      </c>
      <c r="M3" s="19" t="s">
        <v>118</v>
      </c>
      <c r="Q3" s="8" t="s">
        <v>112</v>
      </c>
      <c r="R3" s="8" t="s">
        <v>113</v>
      </c>
      <c r="S3" s="8" t="s">
        <v>121</v>
      </c>
      <c r="T3" s="21" t="s">
        <v>123</v>
      </c>
      <c r="U3" s="20" t="s">
        <v>118</v>
      </c>
      <c r="Y3" s="8" t="s">
        <v>122</v>
      </c>
    </row>
    <row r="4" spans="1:25" x14ac:dyDescent="0.35">
      <c r="A4" t="str">
        <f>CONCATENATE(B4,"_",C4)</f>
        <v>1_43</v>
      </c>
      <c r="B4">
        <f>COUNTIF($C$4:C4, C4)</f>
        <v>1</v>
      </c>
      <c r="C4">
        <v>43</v>
      </c>
      <c r="D4" t="s">
        <v>76</v>
      </c>
      <c r="E4" t="s">
        <v>97</v>
      </c>
      <c r="F4" t="e">
        <f>с</f>
        <v>#NAME?</v>
      </c>
      <c r="G4">
        <f>COUNTIF(C:C,C4)</f>
        <v>1</v>
      </c>
      <c r="I4" t="s">
        <v>117</v>
      </c>
      <c r="J4" t="str">
        <f>CONCATENATE(K4,L4)</f>
        <v>A.Строго "по шаблону"1. Повторяющиеся однотипные вопросы</v>
      </c>
      <c r="K4" t="s">
        <v>89</v>
      </c>
      <c r="L4" t="s">
        <v>84</v>
      </c>
      <c r="M4" s="19">
        <v>0.1</v>
      </c>
      <c r="Q4" t="s">
        <v>96</v>
      </c>
      <c r="R4" t="s">
        <v>88</v>
      </c>
      <c r="S4">
        <v>38</v>
      </c>
      <c r="T4" t="s">
        <v>116</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76</v>
      </c>
      <c r="E5" t="s">
        <v>98</v>
      </c>
      <c r="G5">
        <f t="shared" ref="G5:G58" si="4">COUNTIF(C:C,C5)</f>
        <v>1</v>
      </c>
      <c r="I5" t="s">
        <v>117</v>
      </c>
      <c r="J5" t="str">
        <f t="shared" ref="J5:J18" si="5">CONCATENATE(K5,L5)</f>
        <v>A.Строго "по шаблону"2. Подобные</v>
      </c>
      <c r="K5" t="s">
        <v>89</v>
      </c>
      <c r="L5" t="s">
        <v>85</v>
      </c>
      <c r="M5" s="19">
        <v>0.14000000000000001</v>
      </c>
      <c r="Q5" t="s">
        <v>96</v>
      </c>
      <c r="R5" t="s">
        <v>88</v>
      </c>
      <c r="S5">
        <v>43</v>
      </c>
      <c r="T5" t="s">
        <v>116</v>
      </c>
      <c r="U5" s="19">
        <f t="shared" si="0"/>
        <v>0.87</v>
      </c>
      <c r="V5">
        <f t="shared" si="1"/>
        <v>43</v>
      </c>
      <c r="W5">
        <f t="shared" si="2"/>
        <v>1</v>
      </c>
      <c r="Y5">
        <v>38</v>
      </c>
    </row>
    <row r="6" spans="1:25" x14ac:dyDescent="0.35">
      <c r="A6" t="str">
        <f t="shared" si="3"/>
        <v>1_57</v>
      </c>
      <c r="B6">
        <f>COUNTIF($C$4:C6, C6)</f>
        <v>1</v>
      </c>
      <c r="C6">
        <v>57</v>
      </c>
      <c r="D6" t="s">
        <v>76</v>
      </c>
      <c r="E6" t="s">
        <v>100</v>
      </c>
      <c r="G6">
        <f t="shared" si="4"/>
        <v>2</v>
      </c>
      <c r="I6" t="s">
        <v>117</v>
      </c>
      <c r="J6" t="str">
        <f t="shared" si="5"/>
        <v>В. "По шаблону"1. Повторяющиеся однотипные вопросы</v>
      </c>
      <c r="K6" t="s">
        <v>90</v>
      </c>
      <c r="L6" t="s">
        <v>84</v>
      </c>
      <c r="M6" s="19">
        <v>0.12</v>
      </c>
      <c r="Q6" t="s">
        <v>96</v>
      </c>
      <c r="R6" t="s">
        <v>88</v>
      </c>
      <c r="S6">
        <v>50</v>
      </c>
      <c r="T6" t="s">
        <v>116</v>
      </c>
      <c r="U6" s="19">
        <f t="shared" si="0"/>
        <v>0.87</v>
      </c>
      <c r="V6">
        <f t="shared" si="1"/>
        <v>50</v>
      </c>
      <c r="W6">
        <f t="shared" si="2"/>
        <v>1</v>
      </c>
      <c r="Y6">
        <v>43</v>
      </c>
    </row>
    <row r="7" spans="1:25" x14ac:dyDescent="0.35">
      <c r="A7" t="str">
        <f t="shared" si="3"/>
        <v>2_57</v>
      </c>
      <c r="B7">
        <f>COUNTIF($C$4:C7, C7)</f>
        <v>2</v>
      </c>
      <c r="C7">
        <v>57</v>
      </c>
      <c r="D7" t="s">
        <v>77</v>
      </c>
      <c r="E7" t="s">
        <v>97</v>
      </c>
      <c r="G7">
        <f t="shared" si="4"/>
        <v>2</v>
      </c>
      <c r="I7" t="s">
        <v>117</v>
      </c>
      <c r="J7" t="str">
        <f t="shared" si="5"/>
        <v>В. "По шаблону"2. Подобные</v>
      </c>
      <c r="K7" t="s">
        <v>90</v>
      </c>
      <c r="L7" t="s">
        <v>85</v>
      </c>
      <c r="M7" s="19">
        <v>0.16</v>
      </c>
      <c r="Q7" t="s">
        <v>96</v>
      </c>
      <c r="R7" t="s">
        <v>88</v>
      </c>
      <c r="S7">
        <v>57</v>
      </c>
      <c r="T7" t="s">
        <v>116</v>
      </c>
      <c r="U7" s="19">
        <f t="shared" si="0"/>
        <v>0.87</v>
      </c>
      <c r="V7">
        <f t="shared" si="1"/>
        <v>57</v>
      </c>
      <c r="W7">
        <f t="shared" si="2"/>
        <v>2</v>
      </c>
      <c r="Y7">
        <v>50</v>
      </c>
    </row>
    <row r="8" spans="1:25" x14ac:dyDescent="0.35">
      <c r="A8" t="str">
        <f t="shared" si="3"/>
        <v>1_66</v>
      </c>
      <c r="B8">
        <f>COUNTIF($C$4:C8, C8)</f>
        <v>1</v>
      </c>
      <c r="C8">
        <v>66</v>
      </c>
      <c r="D8" t="s">
        <v>77</v>
      </c>
      <c r="E8" t="s">
        <v>98</v>
      </c>
      <c r="G8">
        <f t="shared" si="4"/>
        <v>1</v>
      </c>
      <c r="I8" t="s">
        <v>117</v>
      </c>
      <c r="J8" t="str">
        <f t="shared" si="5"/>
        <v>С. Процедурная2. Подобные</v>
      </c>
      <c r="K8" t="s">
        <v>91</v>
      </c>
      <c r="L8" t="s">
        <v>85</v>
      </c>
      <c r="M8" s="19">
        <v>0.19</v>
      </c>
      <c r="Q8" t="s">
        <v>96</v>
      </c>
      <c r="R8" t="s">
        <v>88</v>
      </c>
      <c r="S8">
        <v>66</v>
      </c>
      <c r="T8" t="s">
        <v>116</v>
      </c>
      <c r="U8" s="19">
        <f t="shared" si="0"/>
        <v>0.87</v>
      </c>
      <c r="V8">
        <f t="shared" si="1"/>
        <v>66</v>
      </c>
      <c r="W8">
        <f t="shared" si="2"/>
        <v>1</v>
      </c>
      <c r="Y8">
        <v>57</v>
      </c>
    </row>
    <row r="9" spans="1:25" x14ac:dyDescent="0.35">
      <c r="A9" t="str">
        <f t="shared" si="3"/>
        <v>1_76</v>
      </c>
      <c r="B9">
        <f>COUNTIF($C$4:C9, C9)</f>
        <v>1</v>
      </c>
      <c r="C9">
        <v>76</v>
      </c>
      <c r="D9" t="s">
        <v>77</v>
      </c>
      <c r="E9" t="s">
        <v>100</v>
      </c>
      <c r="G9">
        <f t="shared" si="4"/>
        <v>2</v>
      </c>
      <c r="I9" t="s">
        <v>117</v>
      </c>
      <c r="J9" t="str">
        <f t="shared" si="5"/>
        <v>С. Процедурная3. Изменчивые вопросы</v>
      </c>
      <c r="K9" t="s">
        <v>91</v>
      </c>
      <c r="L9" t="s">
        <v>86</v>
      </c>
      <c r="M9" s="19">
        <v>0.25</v>
      </c>
      <c r="Q9" t="s">
        <v>96</v>
      </c>
      <c r="R9" t="s">
        <v>88</v>
      </c>
      <c r="S9">
        <v>76</v>
      </c>
      <c r="T9" t="s">
        <v>116</v>
      </c>
      <c r="U9" s="19">
        <f t="shared" si="0"/>
        <v>0.87</v>
      </c>
      <c r="V9">
        <f t="shared" si="1"/>
        <v>76</v>
      </c>
      <c r="W9">
        <f t="shared" si="2"/>
        <v>2</v>
      </c>
      <c r="Y9">
        <v>66</v>
      </c>
    </row>
    <row r="10" spans="1:25" x14ac:dyDescent="0.35">
      <c r="A10" t="str">
        <f t="shared" si="3"/>
        <v>1_87</v>
      </c>
      <c r="B10">
        <f>COUNTIF($C$4:C10, C10)</f>
        <v>1</v>
      </c>
      <c r="C10">
        <v>87</v>
      </c>
      <c r="D10" t="s">
        <v>77</v>
      </c>
      <c r="E10" t="s">
        <v>101</v>
      </c>
      <c r="G10">
        <f t="shared" si="4"/>
        <v>2</v>
      </c>
      <c r="I10" t="s">
        <v>117</v>
      </c>
      <c r="J10" t="str">
        <f t="shared" si="5"/>
        <v>D. Нормативная3. Изменчивые вопросы</v>
      </c>
      <c r="K10" t="s">
        <v>92</v>
      </c>
      <c r="L10" t="s">
        <v>86</v>
      </c>
      <c r="M10" s="19">
        <v>0.28999999999999998</v>
      </c>
      <c r="Q10" t="s">
        <v>96</v>
      </c>
      <c r="R10" t="s">
        <v>88</v>
      </c>
      <c r="S10">
        <v>87</v>
      </c>
      <c r="T10" t="s">
        <v>116</v>
      </c>
      <c r="U10" s="19">
        <f t="shared" si="0"/>
        <v>0.87</v>
      </c>
      <c r="V10">
        <f t="shared" si="1"/>
        <v>87</v>
      </c>
      <c r="W10">
        <f t="shared" si="2"/>
        <v>2</v>
      </c>
      <c r="Y10">
        <v>76</v>
      </c>
    </row>
    <row r="11" spans="1:25" x14ac:dyDescent="0.35">
      <c r="A11" t="str">
        <f t="shared" si="3"/>
        <v>1_100</v>
      </c>
      <c r="B11">
        <f>COUNTIF($C$4:C11, C11)</f>
        <v>1</v>
      </c>
      <c r="C11">
        <v>100</v>
      </c>
      <c r="D11" t="s">
        <v>77</v>
      </c>
      <c r="E11" t="s">
        <v>102</v>
      </c>
      <c r="G11">
        <f t="shared" si="4"/>
        <v>3</v>
      </c>
      <c r="I11" t="s">
        <v>117</v>
      </c>
      <c r="J11" t="str">
        <f t="shared" si="5"/>
        <v>D. Нормативная4. Нестандартные вопросы</v>
      </c>
      <c r="K11" t="s">
        <v>92</v>
      </c>
      <c r="L11" t="s">
        <v>87</v>
      </c>
      <c r="M11" s="19">
        <v>0.38</v>
      </c>
      <c r="Q11" t="s">
        <v>96</v>
      </c>
      <c r="R11" t="s">
        <v>88</v>
      </c>
      <c r="S11">
        <v>100</v>
      </c>
      <c r="T11" t="s">
        <v>116</v>
      </c>
      <c r="U11" s="19">
        <f t="shared" si="0"/>
        <v>0.87</v>
      </c>
      <c r="V11">
        <f t="shared" si="1"/>
        <v>100</v>
      </c>
      <c r="W11">
        <f t="shared" si="2"/>
        <v>3</v>
      </c>
      <c r="Y11">
        <v>87</v>
      </c>
    </row>
    <row r="12" spans="1:25" x14ac:dyDescent="0.35">
      <c r="A12" t="str">
        <f t="shared" si="3"/>
        <v>2_76</v>
      </c>
      <c r="B12">
        <f>COUNTIF($C$4:C12, C12)</f>
        <v>2</v>
      </c>
      <c r="C12">
        <v>76</v>
      </c>
      <c r="D12" t="s">
        <v>78</v>
      </c>
      <c r="E12" t="s">
        <v>97</v>
      </c>
      <c r="G12">
        <f t="shared" si="4"/>
        <v>2</v>
      </c>
      <c r="I12" t="s">
        <v>117</v>
      </c>
      <c r="J12" t="str">
        <f t="shared" si="5"/>
        <v>E. Ясно определенная3. Изменчивые вопросы</v>
      </c>
      <c r="K12" t="s">
        <v>93</v>
      </c>
      <c r="L12" t="s">
        <v>86</v>
      </c>
      <c r="M12" s="19">
        <v>0.33</v>
      </c>
      <c r="Q12" t="s">
        <v>96</v>
      </c>
      <c r="R12" t="s">
        <v>88</v>
      </c>
      <c r="S12">
        <v>115</v>
      </c>
      <c r="T12" t="s">
        <v>116</v>
      </c>
      <c r="U12" s="19">
        <f t="shared" si="0"/>
        <v>0.87</v>
      </c>
      <c r="V12">
        <f t="shared" si="1"/>
        <v>115</v>
      </c>
      <c r="W12">
        <f t="shared" si="2"/>
        <v>1</v>
      </c>
      <c r="Y12">
        <v>100</v>
      </c>
    </row>
    <row r="13" spans="1:25" x14ac:dyDescent="0.35">
      <c r="A13" t="str">
        <f t="shared" si="3"/>
        <v>2_87</v>
      </c>
      <c r="B13">
        <f>COUNTIF($C$4:C13, C13)</f>
        <v>2</v>
      </c>
      <c r="C13">
        <v>87</v>
      </c>
      <c r="D13" t="s">
        <v>78</v>
      </c>
      <c r="E13" t="s">
        <v>98</v>
      </c>
      <c r="G13">
        <f t="shared" si="4"/>
        <v>2</v>
      </c>
      <c r="I13" t="s">
        <v>117</v>
      </c>
      <c r="J13" t="str">
        <f t="shared" si="5"/>
        <v>E. Ясно определенная4. Нестандартные вопросы</v>
      </c>
      <c r="K13" t="s">
        <v>93</v>
      </c>
      <c r="L13" t="s">
        <v>87</v>
      </c>
      <c r="M13" s="19">
        <v>0.43</v>
      </c>
      <c r="Q13" t="s">
        <v>96</v>
      </c>
      <c r="R13" t="s">
        <v>88</v>
      </c>
      <c r="S13">
        <v>132</v>
      </c>
      <c r="T13" t="s">
        <v>116</v>
      </c>
      <c r="U13" s="19">
        <f t="shared" si="0"/>
        <v>0.87</v>
      </c>
      <c r="V13">
        <f t="shared" si="1"/>
        <v>132</v>
      </c>
      <c r="W13">
        <f t="shared" si="2"/>
        <v>2</v>
      </c>
      <c r="Y13">
        <v>115</v>
      </c>
    </row>
    <row r="14" spans="1:25" x14ac:dyDescent="0.35">
      <c r="A14" t="str">
        <f t="shared" si="3"/>
        <v>2_100</v>
      </c>
      <c r="B14">
        <f>COUNTIF($C$4:C14, C14)</f>
        <v>2</v>
      </c>
      <c r="C14">
        <v>100</v>
      </c>
      <c r="D14" t="s">
        <v>78</v>
      </c>
      <c r="E14" t="s">
        <v>100</v>
      </c>
      <c r="G14">
        <f t="shared" si="4"/>
        <v>3</v>
      </c>
      <c r="I14" t="s">
        <v>117</v>
      </c>
      <c r="J14" t="str">
        <f t="shared" si="5"/>
        <v>E. Ясно определенная5. Неизученные вопросы</v>
      </c>
      <c r="K14" t="s">
        <v>93</v>
      </c>
      <c r="L14" t="s">
        <v>88</v>
      </c>
      <c r="M14" s="19">
        <v>0.56999999999999995</v>
      </c>
      <c r="Q14" t="s">
        <v>96</v>
      </c>
      <c r="R14" t="s">
        <v>88</v>
      </c>
      <c r="S14">
        <v>152</v>
      </c>
      <c r="T14" t="s">
        <v>116</v>
      </c>
      <c r="U14" s="19">
        <f t="shared" si="0"/>
        <v>0.87</v>
      </c>
      <c r="V14">
        <f t="shared" si="1"/>
        <v>152</v>
      </c>
      <c r="W14">
        <f t="shared" si="2"/>
        <v>1</v>
      </c>
      <c r="Y14">
        <v>132</v>
      </c>
    </row>
    <row r="15" spans="1:25" x14ac:dyDescent="0.35">
      <c r="A15" t="str">
        <f t="shared" si="3"/>
        <v>1_115</v>
      </c>
      <c r="B15">
        <f>COUNTIF($C$4:C15, C15)</f>
        <v>1</v>
      </c>
      <c r="C15">
        <v>115</v>
      </c>
      <c r="D15" t="s">
        <v>78</v>
      </c>
      <c r="E15" t="s">
        <v>101</v>
      </c>
      <c r="G15">
        <f t="shared" si="4"/>
        <v>1</v>
      </c>
      <c r="I15" t="s">
        <v>117</v>
      </c>
      <c r="J15" t="str">
        <f t="shared" si="5"/>
        <v>F. Широко определенная4. Нестандартные вопросы</v>
      </c>
      <c r="K15" t="s">
        <v>94</v>
      </c>
      <c r="L15" t="s">
        <v>87</v>
      </c>
      <c r="M15" s="19">
        <v>0.5</v>
      </c>
      <c r="Q15" t="s">
        <v>96</v>
      </c>
      <c r="R15" t="s">
        <v>88</v>
      </c>
      <c r="S15">
        <v>175</v>
      </c>
      <c r="T15" t="s">
        <v>116</v>
      </c>
      <c r="U15" s="19">
        <f t="shared" si="0"/>
        <v>0.87</v>
      </c>
      <c r="V15">
        <f t="shared" si="1"/>
        <v>175</v>
      </c>
      <c r="W15">
        <f t="shared" si="2"/>
        <v>2</v>
      </c>
      <c r="Y15">
        <v>152</v>
      </c>
    </row>
    <row r="16" spans="1:25" x14ac:dyDescent="0.35">
      <c r="A16" t="str">
        <f t="shared" si="3"/>
        <v>1_132</v>
      </c>
      <c r="B16">
        <f>COUNTIF($C$4:C16, C16)</f>
        <v>1</v>
      </c>
      <c r="C16">
        <v>132</v>
      </c>
      <c r="D16" t="s">
        <v>78</v>
      </c>
      <c r="E16" t="s">
        <v>102</v>
      </c>
      <c r="G16">
        <f t="shared" si="4"/>
        <v>2</v>
      </c>
      <c r="I16" t="s">
        <v>117</v>
      </c>
      <c r="J16" t="str">
        <f t="shared" si="5"/>
        <v>G. В целом определенная 4. Нестандартные вопросы</v>
      </c>
      <c r="K16" t="s">
        <v>95</v>
      </c>
      <c r="L16" t="s">
        <v>87</v>
      </c>
      <c r="M16" s="19">
        <v>0.56999999999999995</v>
      </c>
      <c r="Q16" t="s">
        <v>96</v>
      </c>
      <c r="R16" t="s">
        <v>88</v>
      </c>
      <c r="S16">
        <v>200</v>
      </c>
      <c r="T16" t="s">
        <v>116</v>
      </c>
      <c r="U16" s="19">
        <f t="shared" si="0"/>
        <v>0.87</v>
      </c>
      <c r="V16">
        <f t="shared" si="1"/>
        <v>200</v>
      </c>
      <c r="W16">
        <f t="shared" si="2"/>
        <v>2</v>
      </c>
      <c r="Y16">
        <v>175</v>
      </c>
    </row>
    <row r="17" spans="1:25" x14ac:dyDescent="0.35">
      <c r="A17" t="str">
        <f t="shared" si="3"/>
        <v>3_100</v>
      </c>
      <c r="B17">
        <f>COUNTIF($C$4:C17, C17)</f>
        <v>3</v>
      </c>
      <c r="C17">
        <v>100</v>
      </c>
      <c r="D17" t="s">
        <v>79</v>
      </c>
      <c r="E17" t="s">
        <v>97</v>
      </c>
      <c r="G17">
        <f t="shared" si="4"/>
        <v>3</v>
      </c>
      <c r="I17" t="s">
        <v>117</v>
      </c>
      <c r="J17" t="str">
        <f t="shared" si="5"/>
        <v>H. Абстрактно определенная4. Нестандартные вопросы</v>
      </c>
      <c r="K17" t="s">
        <v>96</v>
      </c>
      <c r="L17" t="s">
        <v>87</v>
      </c>
      <c r="M17" s="19">
        <v>0.66</v>
      </c>
      <c r="Q17" t="s">
        <v>96</v>
      </c>
      <c r="R17" t="s">
        <v>88</v>
      </c>
      <c r="S17">
        <v>230</v>
      </c>
      <c r="T17" t="s">
        <v>116</v>
      </c>
      <c r="U17" s="19">
        <f t="shared" si="0"/>
        <v>0.87</v>
      </c>
      <c r="V17">
        <f t="shared" si="1"/>
        <v>230</v>
      </c>
      <c r="W17">
        <f t="shared" si="2"/>
        <v>4</v>
      </c>
      <c r="Y17">
        <v>200</v>
      </c>
    </row>
    <row r="18" spans="1:25" x14ac:dyDescent="0.35">
      <c r="A18" t="str">
        <f t="shared" si="3"/>
        <v>2_132</v>
      </c>
      <c r="B18">
        <f>COUNTIF($C$4:C18, C18)</f>
        <v>2</v>
      </c>
      <c r="C18">
        <v>132</v>
      </c>
      <c r="D18" t="s">
        <v>79</v>
      </c>
      <c r="E18" t="s">
        <v>100</v>
      </c>
      <c r="G18">
        <f t="shared" si="4"/>
        <v>2</v>
      </c>
      <c r="I18" t="s">
        <v>117</v>
      </c>
      <c r="J18" t="str">
        <f t="shared" si="5"/>
        <v>H. Абстрактно определенная5. Неизученные вопросы</v>
      </c>
      <c r="K18" t="s">
        <v>96</v>
      </c>
      <c r="L18" t="s">
        <v>88</v>
      </c>
      <c r="M18" s="19">
        <v>0.87</v>
      </c>
      <c r="Q18" t="s">
        <v>96</v>
      </c>
      <c r="R18" t="s">
        <v>88</v>
      </c>
      <c r="S18">
        <v>264</v>
      </c>
      <c r="T18" t="s">
        <v>116</v>
      </c>
      <c r="U18" s="19">
        <f t="shared" si="0"/>
        <v>0.87</v>
      </c>
      <c r="V18">
        <f t="shared" si="1"/>
        <v>264</v>
      </c>
      <c r="W18">
        <f t="shared" si="2"/>
        <v>2</v>
      </c>
      <c r="Y18">
        <v>230</v>
      </c>
    </row>
    <row r="19" spans="1:25" x14ac:dyDescent="0.35">
      <c r="A19" t="str">
        <f t="shared" si="3"/>
        <v>1_152</v>
      </c>
      <c r="B19">
        <f>COUNTIF($C$4:C19, C19)</f>
        <v>1</v>
      </c>
      <c r="C19">
        <v>152</v>
      </c>
      <c r="D19" t="s">
        <v>79</v>
      </c>
      <c r="E19" t="s">
        <v>101</v>
      </c>
      <c r="G19">
        <f t="shared" si="4"/>
        <v>1</v>
      </c>
      <c r="Q19" t="s">
        <v>96</v>
      </c>
      <c r="R19" t="s">
        <v>88</v>
      </c>
      <c r="S19">
        <v>304</v>
      </c>
      <c r="T19" t="s">
        <v>116</v>
      </c>
      <c r="U19" s="19">
        <f t="shared" si="0"/>
        <v>0.87</v>
      </c>
      <c r="V19">
        <f t="shared" si="1"/>
        <v>304</v>
      </c>
      <c r="W19">
        <f t="shared" si="2"/>
        <v>5</v>
      </c>
      <c r="Y19">
        <v>264</v>
      </c>
    </row>
    <row r="20" spans="1:25" x14ac:dyDescent="0.35">
      <c r="A20" t="str">
        <f t="shared" si="3"/>
        <v>1_175</v>
      </c>
      <c r="B20">
        <f>COUNTIF($C$4:C20, C20)</f>
        <v>1</v>
      </c>
      <c r="C20">
        <v>175</v>
      </c>
      <c r="D20" t="s">
        <v>79</v>
      </c>
      <c r="E20" t="s">
        <v>102</v>
      </c>
      <c r="G20">
        <f t="shared" si="4"/>
        <v>2</v>
      </c>
      <c r="Q20" t="s">
        <v>96</v>
      </c>
      <c r="R20" t="s">
        <v>88</v>
      </c>
      <c r="S20">
        <v>350</v>
      </c>
      <c r="T20" t="s">
        <v>116</v>
      </c>
      <c r="U20" s="19">
        <f t="shared" si="0"/>
        <v>0.87</v>
      </c>
      <c r="V20">
        <f t="shared" si="1"/>
        <v>350</v>
      </c>
      <c r="W20">
        <f t="shared" si="2"/>
        <v>2</v>
      </c>
      <c r="Y20">
        <v>304</v>
      </c>
    </row>
    <row r="21" spans="1:25" x14ac:dyDescent="0.35">
      <c r="A21" t="str">
        <f t="shared" si="3"/>
        <v>1_200</v>
      </c>
      <c r="B21">
        <f>COUNTIF($C$4:C21, C21)</f>
        <v>1</v>
      </c>
      <c r="C21">
        <v>200</v>
      </c>
      <c r="D21" t="s">
        <v>79</v>
      </c>
      <c r="E21" t="s">
        <v>104</v>
      </c>
      <c r="G21">
        <f t="shared" si="4"/>
        <v>2</v>
      </c>
      <c r="Q21" t="s">
        <v>96</v>
      </c>
      <c r="R21" t="s">
        <v>88</v>
      </c>
      <c r="S21">
        <v>400</v>
      </c>
      <c r="T21" t="s">
        <v>116</v>
      </c>
      <c r="U21" s="19">
        <f t="shared" si="0"/>
        <v>0.87</v>
      </c>
      <c r="V21">
        <f t="shared" si="1"/>
        <v>400</v>
      </c>
      <c r="W21">
        <f t="shared" si="2"/>
        <v>6</v>
      </c>
      <c r="Y21">
        <v>350</v>
      </c>
    </row>
    <row r="22" spans="1:25" x14ac:dyDescent="0.35">
      <c r="A22" t="str">
        <f t="shared" si="3"/>
        <v>1_230</v>
      </c>
      <c r="B22">
        <f>COUNTIF($C$4:C22, C22)</f>
        <v>1</v>
      </c>
      <c r="C22">
        <v>230</v>
      </c>
      <c r="D22" t="s">
        <v>79</v>
      </c>
      <c r="E22" t="s">
        <v>105</v>
      </c>
      <c r="G22">
        <f t="shared" si="4"/>
        <v>4</v>
      </c>
      <c r="Q22" t="s">
        <v>96</v>
      </c>
      <c r="R22" t="s">
        <v>88</v>
      </c>
      <c r="S22">
        <v>460</v>
      </c>
      <c r="T22" t="s">
        <v>116</v>
      </c>
      <c r="U22" s="19">
        <f t="shared" si="0"/>
        <v>0.87</v>
      </c>
      <c r="V22">
        <f t="shared" si="1"/>
        <v>460</v>
      </c>
      <c r="W22">
        <f t="shared" si="2"/>
        <v>3</v>
      </c>
      <c r="Y22">
        <v>400</v>
      </c>
    </row>
    <row r="23" spans="1:25" x14ac:dyDescent="0.35">
      <c r="A23" t="str">
        <f t="shared" si="3"/>
        <v>1_304</v>
      </c>
      <c r="B23">
        <f>COUNTIF($C$4:C23, C23)</f>
        <v>1</v>
      </c>
      <c r="C23">
        <v>304</v>
      </c>
      <c r="D23" t="s">
        <v>79</v>
      </c>
      <c r="E23" t="s">
        <v>108</v>
      </c>
      <c r="G23">
        <f t="shared" si="4"/>
        <v>5</v>
      </c>
      <c r="Q23" t="s">
        <v>96</v>
      </c>
      <c r="R23" t="s">
        <v>88</v>
      </c>
      <c r="S23">
        <v>528</v>
      </c>
      <c r="T23" t="s">
        <v>116</v>
      </c>
      <c r="U23" s="19">
        <f t="shared" si="0"/>
        <v>0.87</v>
      </c>
      <c r="V23">
        <f t="shared" si="1"/>
        <v>528</v>
      </c>
      <c r="W23">
        <f t="shared" si="2"/>
        <v>5</v>
      </c>
      <c r="Y23">
        <v>460</v>
      </c>
    </row>
    <row r="24" spans="1:25" x14ac:dyDescent="0.35">
      <c r="A24" t="str">
        <f t="shared" si="3"/>
        <v>1_400</v>
      </c>
      <c r="B24">
        <f>COUNTIF($C$4:C24, C24)</f>
        <v>1</v>
      </c>
      <c r="C24">
        <v>400</v>
      </c>
      <c r="D24" t="s">
        <v>79</v>
      </c>
      <c r="E24" t="s">
        <v>111</v>
      </c>
      <c r="G24">
        <f t="shared" si="4"/>
        <v>6</v>
      </c>
      <c r="Q24" t="s">
        <v>96</v>
      </c>
      <c r="R24" t="s">
        <v>88</v>
      </c>
      <c r="S24">
        <v>608</v>
      </c>
      <c r="T24" t="s">
        <v>116</v>
      </c>
      <c r="U24" s="19">
        <f t="shared" si="0"/>
        <v>0.87</v>
      </c>
      <c r="V24">
        <f t="shared" si="1"/>
        <v>608</v>
      </c>
      <c r="W24">
        <f t="shared" si="2"/>
        <v>2</v>
      </c>
      <c r="Y24">
        <v>528</v>
      </c>
    </row>
    <row r="25" spans="1:25" x14ac:dyDescent="0.35">
      <c r="A25" t="str">
        <f t="shared" si="3"/>
        <v>2_175</v>
      </c>
      <c r="B25">
        <f>COUNTIF($C$4:C25, C25)</f>
        <v>2</v>
      </c>
      <c r="C25">
        <v>175</v>
      </c>
      <c r="D25" t="s">
        <v>80</v>
      </c>
      <c r="E25" t="s">
        <v>100</v>
      </c>
      <c r="G25">
        <f t="shared" si="4"/>
        <v>2</v>
      </c>
      <c r="Q25" t="s">
        <v>96</v>
      </c>
      <c r="R25" t="s">
        <v>88</v>
      </c>
      <c r="S25">
        <v>700</v>
      </c>
      <c r="T25" t="s">
        <v>116</v>
      </c>
      <c r="U25" s="19">
        <f t="shared" si="0"/>
        <v>0.87</v>
      </c>
      <c r="V25">
        <f t="shared" si="1"/>
        <v>700</v>
      </c>
      <c r="W25">
        <f t="shared" si="2"/>
        <v>3</v>
      </c>
      <c r="Y25">
        <v>608</v>
      </c>
    </row>
    <row r="26" spans="1:25" x14ac:dyDescent="0.35">
      <c r="A26" t="str">
        <f t="shared" si="3"/>
        <v>2_200</v>
      </c>
      <c r="B26">
        <f>COUNTIF($C$4:C26, C26)</f>
        <v>2</v>
      </c>
      <c r="C26">
        <v>200</v>
      </c>
      <c r="D26" t="s">
        <v>80</v>
      </c>
      <c r="E26" t="s">
        <v>101</v>
      </c>
      <c r="G26">
        <f t="shared" si="4"/>
        <v>2</v>
      </c>
      <c r="Q26" t="s">
        <v>96</v>
      </c>
      <c r="R26" t="s">
        <v>88</v>
      </c>
      <c r="S26">
        <v>800</v>
      </c>
      <c r="T26" t="s">
        <v>116</v>
      </c>
      <c r="U26" s="19">
        <f t="shared" si="0"/>
        <v>0.87</v>
      </c>
      <c r="V26">
        <f t="shared" si="1"/>
        <v>800</v>
      </c>
      <c r="W26">
        <f t="shared" si="2"/>
        <v>1</v>
      </c>
      <c r="Y26">
        <v>700</v>
      </c>
    </row>
    <row r="27" spans="1:25" x14ac:dyDescent="0.35">
      <c r="A27" t="str">
        <f t="shared" si="3"/>
        <v>2_230</v>
      </c>
      <c r="B27">
        <f>COUNTIF($C$4:C27, C27)</f>
        <v>2</v>
      </c>
      <c r="C27">
        <v>230</v>
      </c>
      <c r="D27" t="s">
        <v>80</v>
      </c>
      <c r="E27" t="s">
        <v>102</v>
      </c>
      <c r="G27">
        <f t="shared" si="4"/>
        <v>4</v>
      </c>
      <c r="Q27" t="s">
        <v>96</v>
      </c>
      <c r="R27" t="s">
        <v>88</v>
      </c>
      <c r="S27">
        <v>920</v>
      </c>
      <c r="T27" t="s">
        <v>116</v>
      </c>
      <c r="U27" s="19">
        <f t="shared" si="0"/>
        <v>0.87</v>
      </c>
      <c r="V27">
        <f t="shared" si="1"/>
        <v>920</v>
      </c>
      <c r="W27">
        <f t="shared" si="2"/>
        <v>2</v>
      </c>
      <c r="Y27">
        <v>800</v>
      </c>
    </row>
    <row r="28" spans="1:25" x14ac:dyDescent="0.35">
      <c r="A28" t="str">
        <f t="shared" si="3"/>
        <v>3_230</v>
      </c>
      <c r="B28">
        <f>COUNTIF($C$4:C28, C28)</f>
        <v>3</v>
      </c>
      <c r="C28">
        <v>230</v>
      </c>
      <c r="D28" t="s">
        <v>80</v>
      </c>
      <c r="E28" t="s">
        <v>103</v>
      </c>
      <c r="G28">
        <f t="shared" si="4"/>
        <v>4</v>
      </c>
      <c r="Q28" t="s">
        <v>96</v>
      </c>
      <c r="R28" t="s">
        <v>88</v>
      </c>
      <c r="S28">
        <v>1056</v>
      </c>
      <c r="T28" t="s">
        <v>116</v>
      </c>
      <c r="U28" s="19">
        <f t="shared" si="0"/>
        <v>0.87</v>
      </c>
      <c r="V28" t="e">
        <f t="shared" si="1"/>
        <v>#N/A</v>
      </c>
      <c r="W28" t="e">
        <f t="shared" si="2"/>
        <v>#N/A</v>
      </c>
      <c r="Y28">
        <v>920</v>
      </c>
    </row>
    <row r="29" spans="1:25" x14ac:dyDescent="0.35">
      <c r="A29" t="str">
        <f t="shared" si="3"/>
        <v>1_264</v>
      </c>
      <c r="B29">
        <f>COUNTIF($C$4:C29, C29)</f>
        <v>1</v>
      </c>
      <c r="C29">
        <v>264</v>
      </c>
      <c r="D29" t="s">
        <v>80</v>
      </c>
      <c r="E29" t="s">
        <v>104</v>
      </c>
      <c r="G29">
        <f t="shared" si="4"/>
        <v>2</v>
      </c>
      <c r="Q29" t="s">
        <v>95</v>
      </c>
      <c r="R29" t="s">
        <v>88</v>
      </c>
      <c r="S29">
        <v>38</v>
      </c>
      <c r="T29" t="s">
        <v>116</v>
      </c>
      <c r="U29" s="19">
        <f t="shared" si="0"/>
        <v>0</v>
      </c>
      <c r="V29" t="e">
        <f t="shared" si="1"/>
        <v>#N/A</v>
      </c>
      <c r="W29" t="e">
        <f t="shared" si="2"/>
        <v>#N/A</v>
      </c>
      <c r="Y29">
        <v>29</v>
      </c>
    </row>
    <row r="30" spans="1:25" x14ac:dyDescent="0.35">
      <c r="A30" t="str">
        <f t="shared" si="3"/>
        <v>2_304</v>
      </c>
      <c r="B30">
        <f>COUNTIF($C$4:C30, C30)</f>
        <v>2</v>
      </c>
      <c r="C30">
        <v>304</v>
      </c>
      <c r="D30" t="s">
        <v>80</v>
      </c>
      <c r="E30" t="s">
        <v>105</v>
      </c>
      <c r="G30">
        <f t="shared" si="4"/>
        <v>5</v>
      </c>
      <c r="Q30" t="s">
        <v>95</v>
      </c>
      <c r="R30" t="s">
        <v>88</v>
      </c>
      <c r="S30">
        <v>43</v>
      </c>
      <c r="T30" t="s">
        <v>116</v>
      </c>
      <c r="U30" s="19">
        <f t="shared" si="0"/>
        <v>0</v>
      </c>
      <c r="V30">
        <f t="shared" si="1"/>
        <v>43</v>
      </c>
      <c r="W30">
        <f t="shared" si="2"/>
        <v>1</v>
      </c>
      <c r="Y30">
        <v>33</v>
      </c>
    </row>
    <row r="31" spans="1:25" x14ac:dyDescent="0.35">
      <c r="A31" t="str">
        <f t="shared" si="3"/>
        <v>2_400</v>
      </c>
      <c r="B31">
        <f>COUNTIF($C$4:C31, C31)</f>
        <v>2</v>
      </c>
      <c r="C31">
        <v>400</v>
      </c>
      <c r="D31" t="s">
        <v>80</v>
      </c>
      <c r="E31" t="s">
        <v>108</v>
      </c>
      <c r="G31">
        <f t="shared" si="4"/>
        <v>6</v>
      </c>
      <c r="Q31" t="s">
        <v>95</v>
      </c>
      <c r="R31" t="s">
        <v>88</v>
      </c>
      <c r="S31">
        <v>50</v>
      </c>
      <c r="T31" t="s">
        <v>116</v>
      </c>
      <c r="U31" s="19">
        <f t="shared" si="0"/>
        <v>0</v>
      </c>
      <c r="V31">
        <f t="shared" si="1"/>
        <v>50</v>
      </c>
      <c r="W31">
        <f t="shared" si="2"/>
        <v>1</v>
      </c>
      <c r="Y31">
        <v>38</v>
      </c>
    </row>
    <row r="32" spans="1:25" x14ac:dyDescent="0.35">
      <c r="A32" t="str">
        <f t="shared" si="3"/>
        <v>1_528</v>
      </c>
      <c r="B32">
        <f>COUNTIF($C$4:C32, C32)</f>
        <v>1</v>
      </c>
      <c r="C32">
        <v>528</v>
      </c>
      <c r="D32" t="s">
        <v>80</v>
      </c>
      <c r="E32" t="s">
        <v>111</v>
      </c>
      <c r="G32">
        <f t="shared" si="4"/>
        <v>5</v>
      </c>
      <c r="Q32" t="s">
        <v>95</v>
      </c>
      <c r="R32" t="s">
        <v>88</v>
      </c>
      <c r="S32">
        <v>57</v>
      </c>
      <c r="T32" t="s">
        <v>116</v>
      </c>
      <c r="U32" s="19">
        <f t="shared" si="0"/>
        <v>0</v>
      </c>
      <c r="V32">
        <f t="shared" si="1"/>
        <v>57</v>
      </c>
      <c r="W32">
        <f t="shared" si="2"/>
        <v>2</v>
      </c>
      <c r="Y32">
        <v>43</v>
      </c>
    </row>
    <row r="33" spans="1:25" x14ac:dyDescent="0.35">
      <c r="A33" t="str">
        <f t="shared" si="3"/>
        <v>4_230</v>
      </c>
      <c r="B33">
        <f>COUNTIF($C$4:C33, C33)</f>
        <v>4</v>
      </c>
      <c r="C33">
        <v>230</v>
      </c>
      <c r="D33" t="s">
        <v>81</v>
      </c>
      <c r="E33" t="s">
        <v>100</v>
      </c>
      <c r="G33">
        <f t="shared" si="4"/>
        <v>4</v>
      </c>
      <c r="Q33" t="s">
        <v>95</v>
      </c>
      <c r="R33" t="s">
        <v>88</v>
      </c>
      <c r="S33">
        <v>66</v>
      </c>
      <c r="T33" t="s">
        <v>116</v>
      </c>
      <c r="U33" s="19">
        <f t="shared" si="0"/>
        <v>0</v>
      </c>
      <c r="V33">
        <f t="shared" si="1"/>
        <v>66</v>
      </c>
      <c r="W33">
        <f t="shared" si="2"/>
        <v>1</v>
      </c>
      <c r="Y33">
        <v>50</v>
      </c>
    </row>
    <row r="34" spans="1:25" x14ac:dyDescent="0.35">
      <c r="A34" t="str">
        <f t="shared" si="3"/>
        <v>2_264</v>
      </c>
      <c r="B34">
        <f>COUNTIF($C$4:C34, C34)</f>
        <v>2</v>
      </c>
      <c r="C34">
        <v>264</v>
      </c>
      <c r="D34" t="s">
        <v>81</v>
      </c>
      <c r="E34" t="s">
        <v>101</v>
      </c>
      <c r="G34">
        <f t="shared" si="4"/>
        <v>2</v>
      </c>
      <c r="Q34" t="s">
        <v>95</v>
      </c>
      <c r="R34" t="s">
        <v>88</v>
      </c>
      <c r="S34">
        <v>76</v>
      </c>
      <c r="T34" t="s">
        <v>116</v>
      </c>
      <c r="U34" s="19">
        <f t="shared" si="0"/>
        <v>0</v>
      </c>
      <c r="V34">
        <f t="shared" si="1"/>
        <v>76</v>
      </c>
      <c r="W34">
        <f t="shared" si="2"/>
        <v>2</v>
      </c>
      <c r="Y34">
        <v>57</v>
      </c>
    </row>
    <row r="35" spans="1:25" x14ac:dyDescent="0.35">
      <c r="A35" t="str">
        <f t="shared" si="3"/>
        <v>3_304</v>
      </c>
      <c r="B35">
        <f>COUNTIF($C$4:C35, C35)</f>
        <v>3</v>
      </c>
      <c r="C35">
        <v>304</v>
      </c>
      <c r="D35" t="s">
        <v>81</v>
      </c>
      <c r="E35" t="s">
        <v>102</v>
      </c>
      <c r="G35">
        <f t="shared" si="4"/>
        <v>5</v>
      </c>
      <c r="Q35" t="s">
        <v>95</v>
      </c>
      <c r="R35" t="s">
        <v>88</v>
      </c>
      <c r="S35">
        <v>87</v>
      </c>
      <c r="T35" t="s">
        <v>116</v>
      </c>
      <c r="U35" s="19">
        <f t="shared" si="0"/>
        <v>0</v>
      </c>
      <c r="V35">
        <f t="shared" si="1"/>
        <v>87</v>
      </c>
      <c r="W35">
        <f t="shared" si="2"/>
        <v>2</v>
      </c>
      <c r="Y35">
        <v>66</v>
      </c>
    </row>
    <row r="36" spans="1:25" x14ac:dyDescent="0.35">
      <c r="A36" t="str">
        <f t="shared" si="3"/>
        <v>4_304</v>
      </c>
      <c r="B36">
        <f>COUNTIF($C$4:C36, C36)</f>
        <v>4</v>
      </c>
      <c r="C36">
        <v>304</v>
      </c>
      <c r="D36" t="s">
        <v>81</v>
      </c>
      <c r="E36" t="s">
        <v>103</v>
      </c>
      <c r="G36">
        <f t="shared" si="4"/>
        <v>5</v>
      </c>
      <c r="Q36" t="s">
        <v>95</v>
      </c>
      <c r="R36" t="s">
        <v>88</v>
      </c>
      <c r="S36">
        <v>100</v>
      </c>
      <c r="T36" t="s">
        <v>116</v>
      </c>
      <c r="U36" s="19">
        <f t="shared" si="0"/>
        <v>0</v>
      </c>
      <c r="V36">
        <f t="shared" si="1"/>
        <v>100</v>
      </c>
      <c r="W36">
        <f t="shared" si="2"/>
        <v>3</v>
      </c>
      <c r="Y36">
        <v>76</v>
      </c>
    </row>
    <row r="37" spans="1:25" x14ac:dyDescent="0.35">
      <c r="A37" t="str">
        <f t="shared" si="3"/>
        <v>1_350</v>
      </c>
      <c r="B37">
        <f>COUNTIF($C$4:C37, C37)</f>
        <v>1</v>
      </c>
      <c r="C37">
        <v>350</v>
      </c>
      <c r="D37" t="s">
        <v>81</v>
      </c>
      <c r="E37" t="s">
        <v>104</v>
      </c>
      <c r="G37">
        <f t="shared" si="4"/>
        <v>2</v>
      </c>
      <c r="Q37" t="s">
        <v>95</v>
      </c>
      <c r="R37" t="s">
        <v>88</v>
      </c>
      <c r="S37">
        <v>115</v>
      </c>
      <c r="T37" t="s">
        <v>116</v>
      </c>
      <c r="U37" s="19">
        <f t="shared" si="0"/>
        <v>0</v>
      </c>
      <c r="V37">
        <f t="shared" si="1"/>
        <v>115</v>
      </c>
      <c r="W37">
        <f t="shared" si="2"/>
        <v>1</v>
      </c>
      <c r="Y37">
        <v>87</v>
      </c>
    </row>
    <row r="38" spans="1:25" x14ac:dyDescent="0.35">
      <c r="A38" t="str">
        <f t="shared" si="3"/>
        <v>3_400</v>
      </c>
      <c r="B38">
        <f>COUNTIF($C$4:C38, C38)</f>
        <v>3</v>
      </c>
      <c r="C38">
        <v>400</v>
      </c>
      <c r="D38" t="s">
        <v>81</v>
      </c>
      <c r="E38" t="s">
        <v>105</v>
      </c>
      <c r="G38">
        <f t="shared" si="4"/>
        <v>6</v>
      </c>
      <c r="Q38" t="s">
        <v>95</v>
      </c>
      <c r="R38" t="s">
        <v>88</v>
      </c>
      <c r="S38">
        <v>132</v>
      </c>
      <c r="T38" t="s">
        <v>116</v>
      </c>
      <c r="U38" s="19">
        <f t="shared" si="0"/>
        <v>0</v>
      </c>
      <c r="V38">
        <f t="shared" si="1"/>
        <v>132</v>
      </c>
      <c r="W38">
        <f t="shared" si="2"/>
        <v>2</v>
      </c>
      <c r="Y38">
        <v>100</v>
      </c>
    </row>
    <row r="39" spans="1:25" x14ac:dyDescent="0.35">
      <c r="A39" t="str">
        <f t="shared" si="3"/>
        <v>1_460</v>
      </c>
      <c r="B39">
        <f>COUNTIF($C$4:C39, C39)</f>
        <v>1</v>
      </c>
      <c r="C39">
        <v>460</v>
      </c>
      <c r="D39" t="s">
        <v>81</v>
      </c>
      <c r="E39" t="s">
        <v>107</v>
      </c>
      <c r="G39">
        <f t="shared" si="4"/>
        <v>3</v>
      </c>
      <c r="Q39" t="s">
        <v>95</v>
      </c>
      <c r="R39" t="s">
        <v>88</v>
      </c>
      <c r="S39">
        <v>152</v>
      </c>
      <c r="T39" t="s">
        <v>116</v>
      </c>
      <c r="U39" s="19">
        <f t="shared" si="0"/>
        <v>0</v>
      </c>
      <c r="V39">
        <f t="shared" si="1"/>
        <v>152</v>
      </c>
      <c r="W39">
        <f t="shared" si="2"/>
        <v>1</v>
      </c>
      <c r="Y39">
        <v>115</v>
      </c>
    </row>
    <row r="40" spans="1:25" x14ac:dyDescent="0.35">
      <c r="A40" t="str">
        <f t="shared" si="3"/>
        <v>2_528</v>
      </c>
      <c r="B40">
        <f>COUNTIF($C$4:C40, C40)</f>
        <v>2</v>
      </c>
      <c r="C40">
        <v>528</v>
      </c>
      <c r="D40" t="s">
        <v>81</v>
      </c>
      <c r="E40" t="s">
        <v>108</v>
      </c>
      <c r="G40">
        <f t="shared" si="4"/>
        <v>5</v>
      </c>
      <c r="Q40" t="s">
        <v>95</v>
      </c>
      <c r="R40" t="s">
        <v>88</v>
      </c>
      <c r="S40">
        <v>175</v>
      </c>
      <c r="T40" t="s">
        <v>116</v>
      </c>
      <c r="U40" s="19">
        <f t="shared" si="0"/>
        <v>0</v>
      </c>
      <c r="V40">
        <f t="shared" si="1"/>
        <v>175</v>
      </c>
      <c r="W40">
        <f t="shared" si="2"/>
        <v>2</v>
      </c>
      <c r="Y40">
        <v>132</v>
      </c>
    </row>
    <row r="41" spans="1:25" x14ac:dyDescent="0.35">
      <c r="A41" t="str">
        <f t="shared" si="3"/>
        <v>1_700</v>
      </c>
      <c r="B41">
        <f>COUNTIF($C$4:C41, C41)</f>
        <v>1</v>
      </c>
      <c r="C41">
        <v>700</v>
      </c>
      <c r="D41" t="s">
        <v>81</v>
      </c>
      <c r="E41" t="s">
        <v>111</v>
      </c>
      <c r="G41">
        <f t="shared" si="4"/>
        <v>3</v>
      </c>
      <c r="Q41" t="s">
        <v>95</v>
      </c>
      <c r="R41" t="s">
        <v>88</v>
      </c>
      <c r="S41">
        <v>200</v>
      </c>
      <c r="T41" t="s">
        <v>116</v>
      </c>
      <c r="U41" s="19">
        <f t="shared" si="0"/>
        <v>0</v>
      </c>
      <c r="V41">
        <f t="shared" si="1"/>
        <v>200</v>
      </c>
      <c r="W41">
        <f t="shared" si="2"/>
        <v>2</v>
      </c>
      <c r="Y41">
        <v>152</v>
      </c>
    </row>
    <row r="42" spans="1:25" x14ac:dyDescent="0.35">
      <c r="A42" t="str">
        <f t="shared" si="3"/>
        <v>5_304</v>
      </c>
      <c r="B42">
        <f>COUNTIF($C$4:C42, C42)</f>
        <v>5</v>
      </c>
      <c r="C42">
        <v>304</v>
      </c>
      <c r="D42" t="s">
        <v>82</v>
      </c>
      <c r="E42" t="s">
        <v>100</v>
      </c>
      <c r="G42">
        <f t="shared" si="4"/>
        <v>5</v>
      </c>
      <c r="Q42" t="s">
        <v>95</v>
      </c>
      <c r="R42" t="s">
        <v>88</v>
      </c>
      <c r="S42">
        <v>230</v>
      </c>
      <c r="T42" t="s">
        <v>116</v>
      </c>
      <c r="U42" s="19">
        <f t="shared" si="0"/>
        <v>0</v>
      </c>
      <c r="V42">
        <f t="shared" si="1"/>
        <v>230</v>
      </c>
      <c r="W42">
        <f t="shared" si="2"/>
        <v>4</v>
      </c>
      <c r="Y42">
        <v>175</v>
      </c>
    </row>
    <row r="43" spans="1:25" x14ac:dyDescent="0.35">
      <c r="A43" t="str">
        <f t="shared" si="3"/>
        <v>2_350</v>
      </c>
      <c r="B43">
        <f>COUNTIF($C$4:C43, C43)</f>
        <v>2</v>
      </c>
      <c r="C43">
        <v>350</v>
      </c>
      <c r="D43" t="s">
        <v>82</v>
      </c>
      <c r="E43" t="s">
        <v>101</v>
      </c>
      <c r="G43">
        <f t="shared" si="4"/>
        <v>2</v>
      </c>
      <c r="Q43" t="s">
        <v>95</v>
      </c>
      <c r="R43" t="s">
        <v>88</v>
      </c>
      <c r="S43">
        <v>264</v>
      </c>
      <c r="T43" t="s">
        <v>116</v>
      </c>
      <c r="U43" s="19">
        <f t="shared" si="0"/>
        <v>0</v>
      </c>
      <c r="V43">
        <f t="shared" si="1"/>
        <v>264</v>
      </c>
      <c r="W43">
        <f t="shared" si="2"/>
        <v>2</v>
      </c>
      <c r="Y43">
        <v>200</v>
      </c>
    </row>
    <row r="44" spans="1:25" x14ac:dyDescent="0.35">
      <c r="A44" t="str">
        <f t="shared" si="3"/>
        <v>4_400</v>
      </c>
      <c r="B44">
        <f>COUNTIF($C$4:C44, C44)</f>
        <v>4</v>
      </c>
      <c r="C44">
        <v>400</v>
      </c>
      <c r="D44" t="s">
        <v>82</v>
      </c>
      <c r="E44" t="s">
        <v>102</v>
      </c>
      <c r="G44">
        <f t="shared" si="4"/>
        <v>6</v>
      </c>
      <c r="Q44" t="s">
        <v>95</v>
      </c>
      <c r="R44" t="s">
        <v>88</v>
      </c>
      <c r="S44">
        <v>304</v>
      </c>
      <c r="T44" t="s">
        <v>116</v>
      </c>
      <c r="U44" s="19">
        <f t="shared" si="0"/>
        <v>0</v>
      </c>
      <c r="V44">
        <f t="shared" si="1"/>
        <v>304</v>
      </c>
      <c r="W44">
        <f t="shared" si="2"/>
        <v>5</v>
      </c>
      <c r="Y44">
        <v>230</v>
      </c>
    </row>
    <row r="45" spans="1:25" x14ac:dyDescent="0.35">
      <c r="A45" t="str">
        <f t="shared" si="3"/>
        <v>5_400</v>
      </c>
      <c r="B45">
        <f>COUNTIF($C$4:C45, C45)</f>
        <v>5</v>
      </c>
      <c r="C45">
        <v>400</v>
      </c>
      <c r="D45" t="s">
        <v>82</v>
      </c>
      <c r="E45" t="s">
        <v>103</v>
      </c>
      <c r="G45">
        <f t="shared" si="4"/>
        <v>6</v>
      </c>
      <c r="Q45" t="s">
        <v>95</v>
      </c>
      <c r="R45" t="s">
        <v>88</v>
      </c>
      <c r="S45">
        <v>350</v>
      </c>
      <c r="T45" t="s">
        <v>116</v>
      </c>
      <c r="U45" s="19">
        <f t="shared" si="0"/>
        <v>0</v>
      </c>
      <c r="V45">
        <f t="shared" si="1"/>
        <v>350</v>
      </c>
      <c r="W45">
        <f t="shared" si="2"/>
        <v>2</v>
      </c>
      <c r="Y45">
        <v>264</v>
      </c>
    </row>
    <row r="46" spans="1:25" x14ac:dyDescent="0.35">
      <c r="A46" t="str">
        <f t="shared" si="3"/>
        <v>2_460</v>
      </c>
      <c r="B46">
        <f>COUNTIF($C$4:C46, C46)</f>
        <v>2</v>
      </c>
      <c r="C46">
        <v>460</v>
      </c>
      <c r="D46" t="s">
        <v>82</v>
      </c>
      <c r="E46" t="s">
        <v>104</v>
      </c>
      <c r="G46">
        <f t="shared" si="4"/>
        <v>3</v>
      </c>
      <c r="Q46" t="s">
        <v>95</v>
      </c>
      <c r="R46" t="s">
        <v>88</v>
      </c>
      <c r="S46">
        <v>400</v>
      </c>
      <c r="T46" t="s">
        <v>116</v>
      </c>
      <c r="U46" s="19">
        <f t="shared" si="0"/>
        <v>0</v>
      </c>
      <c r="V46">
        <f t="shared" si="1"/>
        <v>400</v>
      </c>
      <c r="W46">
        <f t="shared" si="2"/>
        <v>6</v>
      </c>
      <c r="Y46">
        <v>304</v>
      </c>
    </row>
    <row r="47" spans="1:25" x14ac:dyDescent="0.35">
      <c r="A47" t="str">
        <f t="shared" si="3"/>
        <v>3_528</v>
      </c>
      <c r="B47">
        <f>COUNTIF($C$4:C47, C47)</f>
        <v>3</v>
      </c>
      <c r="C47">
        <v>528</v>
      </c>
      <c r="D47" t="s">
        <v>82</v>
      </c>
      <c r="E47" t="s">
        <v>105</v>
      </c>
      <c r="G47">
        <f t="shared" si="4"/>
        <v>5</v>
      </c>
      <c r="Q47" t="s">
        <v>95</v>
      </c>
      <c r="R47" t="s">
        <v>88</v>
      </c>
      <c r="S47">
        <v>460</v>
      </c>
      <c r="T47" t="s">
        <v>116</v>
      </c>
      <c r="U47" s="19">
        <f t="shared" si="0"/>
        <v>0</v>
      </c>
      <c r="V47">
        <f t="shared" si="1"/>
        <v>460</v>
      </c>
      <c r="W47">
        <f t="shared" si="2"/>
        <v>3</v>
      </c>
      <c r="Y47">
        <v>350</v>
      </c>
    </row>
    <row r="48" spans="1:25" x14ac:dyDescent="0.35">
      <c r="A48" t="str">
        <f t="shared" si="3"/>
        <v>1_608</v>
      </c>
      <c r="B48">
        <f>COUNTIF($C$4:C48, C48)</f>
        <v>1</v>
      </c>
      <c r="C48">
        <v>608</v>
      </c>
      <c r="D48" t="s">
        <v>82</v>
      </c>
      <c r="E48" t="s">
        <v>107</v>
      </c>
      <c r="G48">
        <f t="shared" si="4"/>
        <v>2</v>
      </c>
      <c r="Q48" t="s">
        <v>95</v>
      </c>
      <c r="R48" t="s">
        <v>88</v>
      </c>
      <c r="S48">
        <v>528</v>
      </c>
      <c r="T48" t="s">
        <v>116</v>
      </c>
      <c r="U48" s="19">
        <f t="shared" si="0"/>
        <v>0</v>
      </c>
      <c r="V48">
        <f t="shared" si="1"/>
        <v>528</v>
      </c>
      <c r="W48">
        <f t="shared" si="2"/>
        <v>5</v>
      </c>
      <c r="Y48">
        <v>400</v>
      </c>
    </row>
    <row r="49" spans="1:25" x14ac:dyDescent="0.35">
      <c r="A49" t="str">
        <f t="shared" si="3"/>
        <v>2_700</v>
      </c>
      <c r="B49">
        <f>COUNTIF($C$4:C49, C49)</f>
        <v>2</v>
      </c>
      <c r="C49">
        <v>700</v>
      </c>
      <c r="D49" t="s">
        <v>82</v>
      </c>
      <c r="E49" t="s">
        <v>108</v>
      </c>
      <c r="G49">
        <f t="shared" si="4"/>
        <v>3</v>
      </c>
      <c r="Q49" t="s">
        <v>95</v>
      </c>
      <c r="R49" t="s">
        <v>88</v>
      </c>
      <c r="S49">
        <v>608</v>
      </c>
      <c r="T49" t="s">
        <v>116</v>
      </c>
      <c r="U49" s="19">
        <f t="shared" si="0"/>
        <v>0</v>
      </c>
      <c r="V49">
        <f t="shared" si="1"/>
        <v>608</v>
      </c>
      <c r="W49">
        <f t="shared" si="2"/>
        <v>2</v>
      </c>
      <c r="Y49">
        <v>460</v>
      </c>
    </row>
    <row r="50" spans="1:25" x14ac:dyDescent="0.35">
      <c r="A50" t="str">
        <f t="shared" si="3"/>
        <v>1_920</v>
      </c>
      <c r="B50">
        <f>COUNTIF($C$4:C50, C50)</f>
        <v>1</v>
      </c>
      <c r="C50">
        <v>920</v>
      </c>
      <c r="D50" t="s">
        <v>82</v>
      </c>
      <c r="E50" t="s">
        <v>111</v>
      </c>
      <c r="G50">
        <f t="shared" si="4"/>
        <v>2</v>
      </c>
      <c r="Q50" t="s">
        <v>94</v>
      </c>
      <c r="R50" t="s">
        <v>88</v>
      </c>
      <c r="S50">
        <v>38</v>
      </c>
      <c r="T50" t="s">
        <v>116</v>
      </c>
      <c r="U50" s="19">
        <f t="shared" si="0"/>
        <v>0</v>
      </c>
      <c r="V50" t="e">
        <f t="shared" si="1"/>
        <v>#N/A</v>
      </c>
      <c r="W50" t="e">
        <f t="shared" si="2"/>
        <v>#N/A</v>
      </c>
      <c r="Y50">
        <v>25</v>
      </c>
    </row>
    <row r="51" spans="1:25" x14ac:dyDescent="0.35">
      <c r="A51" t="str">
        <f t="shared" si="3"/>
        <v>6_400</v>
      </c>
      <c r="B51">
        <f>COUNTIF($C$4:C51, C51)</f>
        <v>6</v>
      </c>
      <c r="C51">
        <v>400</v>
      </c>
      <c r="D51" t="s">
        <v>83</v>
      </c>
      <c r="E51" t="s">
        <v>100</v>
      </c>
      <c r="G51">
        <f t="shared" si="4"/>
        <v>6</v>
      </c>
      <c r="Q51" t="s">
        <v>94</v>
      </c>
      <c r="R51" t="s">
        <v>88</v>
      </c>
      <c r="S51">
        <v>43</v>
      </c>
      <c r="T51" t="s">
        <v>116</v>
      </c>
      <c r="U51" s="19">
        <f t="shared" si="0"/>
        <v>0</v>
      </c>
      <c r="V51">
        <f t="shared" si="1"/>
        <v>43</v>
      </c>
      <c r="W51">
        <f t="shared" si="2"/>
        <v>1</v>
      </c>
      <c r="Y51">
        <v>29</v>
      </c>
    </row>
    <row r="52" spans="1:25" x14ac:dyDescent="0.35">
      <c r="A52" t="str">
        <f t="shared" si="3"/>
        <v>3_460</v>
      </c>
      <c r="B52">
        <f>COUNTIF($C$4:C52, C52)</f>
        <v>3</v>
      </c>
      <c r="C52">
        <v>460</v>
      </c>
      <c r="D52" t="s">
        <v>83</v>
      </c>
      <c r="E52" t="s">
        <v>101</v>
      </c>
      <c r="G52">
        <f t="shared" si="4"/>
        <v>3</v>
      </c>
      <c r="Q52" t="s">
        <v>94</v>
      </c>
      <c r="R52" t="s">
        <v>88</v>
      </c>
      <c r="S52">
        <v>50</v>
      </c>
      <c r="T52" t="s">
        <v>116</v>
      </c>
      <c r="U52" s="19">
        <f t="shared" si="0"/>
        <v>0</v>
      </c>
      <c r="V52">
        <f t="shared" si="1"/>
        <v>50</v>
      </c>
      <c r="W52">
        <f t="shared" si="2"/>
        <v>1</v>
      </c>
      <c r="Y52">
        <v>33</v>
      </c>
    </row>
    <row r="53" spans="1:25" x14ac:dyDescent="0.35">
      <c r="A53" t="str">
        <f t="shared" si="3"/>
        <v>4_528</v>
      </c>
      <c r="B53">
        <f>COUNTIF($C$4:C53, C53)</f>
        <v>4</v>
      </c>
      <c r="C53">
        <v>528</v>
      </c>
      <c r="D53" t="s">
        <v>83</v>
      </c>
      <c r="E53" t="s">
        <v>102</v>
      </c>
      <c r="G53">
        <f t="shared" si="4"/>
        <v>5</v>
      </c>
      <c r="Q53" t="s">
        <v>94</v>
      </c>
      <c r="R53" t="s">
        <v>88</v>
      </c>
      <c r="S53">
        <v>57</v>
      </c>
      <c r="T53" t="s">
        <v>116</v>
      </c>
      <c r="U53" s="19">
        <f t="shared" si="0"/>
        <v>0</v>
      </c>
      <c r="V53">
        <f t="shared" si="1"/>
        <v>57</v>
      </c>
      <c r="W53">
        <f t="shared" si="2"/>
        <v>2</v>
      </c>
      <c r="Y53">
        <v>38</v>
      </c>
    </row>
    <row r="54" spans="1:25" x14ac:dyDescent="0.35">
      <c r="A54" t="str">
        <f t="shared" si="3"/>
        <v>5_528</v>
      </c>
      <c r="B54">
        <f>COUNTIF($C$4:C54, C54)</f>
        <v>5</v>
      </c>
      <c r="C54">
        <v>528</v>
      </c>
      <c r="D54" t="s">
        <v>83</v>
      </c>
      <c r="E54" t="s">
        <v>103</v>
      </c>
      <c r="G54">
        <f t="shared" si="4"/>
        <v>5</v>
      </c>
      <c r="Q54" t="s">
        <v>94</v>
      </c>
      <c r="R54" t="s">
        <v>88</v>
      </c>
      <c r="S54">
        <v>66</v>
      </c>
      <c r="T54" t="s">
        <v>116</v>
      </c>
      <c r="U54" s="19">
        <f t="shared" si="0"/>
        <v>0</v>
      </c>
      <c r="V54">
        <f t="shared" si="1"/>
        <v>66</v>
      </c>
      <c r="W54">
        <f t="shared" si="2"/>
        <v>1</v>
      </c>
      <c r="Y54">
        <v>43</v>
      </c>
    </row>
    <row r="55" spans="1:25" x14ac:dyDescent="0.35">
      <c r="A55" t="str">
        <f t="shared" si="3"/>
        <v>2_608</v>
      </c>
      <c r="B55">
        <f>COUNTIF($C$4:C55, C55)</f>
        <v>2</v>
      </c>
      <c r="C55">
        <v>608</v>
      </c>
      <c r="D55" t="s">
        <v>83</v>
      </c>
      <c r="E55" t="s">
        <v>104</v>
      </c>
      <c r="G55">
        <f t="shared" si="4"/>
        <v>2</v>
      </c>
      <c r="Q55" t="s">
        <v>94</v>
      </c>
      <c r="R55" t="s">
        <v>88</v>
      </c>
      <c r="S55">
        <v>76</v>
      </c>
      <c r="T55" t="s">
        <v>116</v>
      </c>
      <c r="U55" s="19">
        <f t="shared" si="0"/>
        <v>0</v>
      </c>
      <c r="V55">
        <f t="shared" si="1"/>
        <v>76</v>
      </c>
      <c r="W55">
        <f t="shared" si="2"/>
        <v>2</v>
      </c>
      <c r="Y55">
        <v>50</v>
      </c>
    </row>
    <row r="56" spans="1:25" x14ac:dyDescent="0.35">
      <c r="A56" t="str">
        <f t="shared" si="3"/>
        <v>3_700</v>
      </c>
      <c r="B56">
        <f>COUNTIF($C$4:C56, C56)</f>
        <v>3</v>
      </c>
      <c r="C56">
        <v>700</v>
      </c>
      <c r="D56" t="s">
        <v>83</v>
      </c>
      <c r="E56" t="s">
        <v>105</v>
      </c>
      <c r="G56">
        <f t="shared" si="4"/>
        <v>3</v>
      </c>
      <c r="Q56" t="s">
        <v>94</v>
      </c>
      <c r="R56" t="s">
        <v>88</v>
      </c>
      <c r="S56">
        <v>87</v>
      </c>
      <c r="T56" t="s">
        <v>116</v>
      </c>
      <c r="U56" s="19">
        <f t="shared" si="0"/>
        <v>0</v>
      </c>
      <c r="V56">
        <f t="shared" si="1"/>
        <v>87</v>
      </c>
      <c r="W56">
        <f t="shared" si="2"/>
        <v>2</v>
      </c>
      <c r="Y56">
        <v>57</v>
      </c>
    </row>
    <row r="57" spans="1:25" x14ac:dyDescent="0.35">
      <c r="A57" t="str">
        <f t="shared" si="3"/>
        <v>1_800</v>
      </c>
      <c r="B57">
        <f>COUNTIF($C$4:C57, C57)</f>
        <v>1</v>
      </c>
      <c r="C57">
        <v>800</v>
      </c>
      <c r="D57" t="s">
        <v>83</v>
      </c>
      <c r="E57" t="s">
        <v>107</v>
      </c>
      <c r="G57">
        <f t="shared" si="4"/>
        <v>1</v>
      </c>
      <c r="Q57" t="s">
        <v>94</v>
      </c>
      <c r="R57" t="s">
        <v>88</v>
      </c>
      <c r="S57">
        <v>100</v>
      </c>
      <c r="T57" t="s">
        <v>116</v>
      </c>
      <c r="U57" s="19">
        <f t="shared" si="0"/>
        <v>0</v>
      </c>
      <c r="V57">
        <f t="shared" si="1"/>
        <v>100</v>
      </c>
      <c r="W57">
        <f t="shared" si="2"/>
        <v>3</v>
      </c>
      <c r="Y57">
        <v>66</v>
      </c>
    </row>
    <row r="58" spans="1:25" x14ac:dyDescent="0.35">
      <c r="A58" t="str">
        <f t="shared" si="3"/>
        <v>2_920</v>
      </c>
      <c r="B58">
        <f>COUNTIF($C$4:C58, C58)</f>
        <v>2</v>
      </c>
      <c r="C58">
        <v>920</v>
      </c>
      <c r="D58" t="s">
        <v>83</v>
      </c>
      <c r="E58" t="s">
        <v>108</v>
      </c>
      <c r="G58">
        <f t="shared" si="4"/>
        <v>2</v>
      </c>
      <c r="Q58" t="s">
        <v>94</v>
      </c>
      <c r="R58" t="s">
        <v>88</v>
      </c>
      <c r="S58">
        <v>115</v>
      </c>
      <c r="T58" t="s">
        <v>116</v>
      </c>
      <c r="U58" s="19">
        <f t="shared" si="0"/>
        <v>0</v>
      </c>
      <c r="V58">
        <f t="shared" si="1"/>
        <v>115</v>
      </c>
      <c r="W58">
        <f t="shared" si="2"/>
        <v>1</v>
      </c>
      <c r="Y58">
        <v>76</v>
      </c>
    </row>
    <row r="59" spans="1:25" x14ac:dyDescent="0.35">
      <c r="Q59" t="s">
        <v>94</v>
      </c>
      <c r="R59" t="s">
        <v>88</v>
      </c>
      <c r="S59">
        <v>132</v>
      </c>
      <c r="T59" t="s">
        <v>116</v>
      </c>
      <c r="U59" s="19">
        <f t="shared" si="0"/>
        <v>0</v>
      </c>
      <c r="V59">
        <f t="shared" si="1"/>
        <v>132</v>
      </c>
      <c r="W59">
        <f t="shared" si="2"/>
        <v>2</v>
      </c>
      <c r="Y59">
        <v>87</v>
      </c>
    </row>
    <row r="60" spans="1:25" x14ac:dyDescent="0.35">
      <c r="Q60" t="s">
        <v>94</v>
      </c>
      <c r="R60" t="s">
        <v>88</v>
      </c>
      <c r="S60">
        <v>152</v>
      </c>
      <c r="T60" t="s">
        <v>116</v>
      </c>
      <c r="U60" s="19">
        <f t="shared" si="0"/>
        <v>0</v>
      </c>
      <c r="V60">
        <f t="shared" si="1"/>
        <v>152</v>
      </c>
      <c r="W60">
        <f t="shared" si="2"/>
        <v>1</v>
      </c>
      <c r="Y60">
        <v>100</v>
      </c>
    </row>
    <row r="61" spans="1:25" x14ac:dyDescent="0.35">
      <c r="Q61" t="s">
        <v>94</v>
      </c>
      <c r="R61" t="s">
        <v>88</v>
      </c>
      <c r="S61">
        <v>175</v>
      </c>
      <c r="T61" t="s">
        <v>116</v>
      </c>
      <c r="U61" s="19">
        <f t="shared" si="0"/>
        <v>0</v>
      </c>
      <c r="V61">
        <f t="shared" si="1"/>
        <v>175</v>
      </c>
      <c r="W61">
        <f t="shared" si="2"/>
        <v>2</v>
      </c>
      <c r="Y61">
        <v>115</v>
      </c>
    </row>
    <row r="62" spans="1:25" x14ac:dyDescent="0.35">
      <c r="Q62" t="s">
        <v>94</v>
      </c>
      <c r="R62" t="s">
        <v>88</v>
      </c>
      <c r="S62">
        <v>200</v>
      </c>
      <c r="T62" t="s">
        <v>116</v>
      </c>
      <c r="U62" s="19">
        <f t="shared" si="0"/>
        <v>0</v>
      </c>
      <c r="V62">
        <f t="shared" si="1"/>
        <v>200</v>
      </c>
      <c r="W62">
        <f t="shared" si="2"/>
        <v>2</v>
      </c>
      <c r="Y62">
        <v>132</v>
      </c>
    </row>
    <row r="63" spans="1:25" x14ac:dyDescent="0.35">
      <c r="Q63" t="s">
        <v>94</v>
      </c>
      <c r="R63" t="s">
        <v>88</v>
      </c>
      <c r="S63">
        <v>230</v>
      </c>
      <c r="T63" t="s">
        <v>116</v>
      </c>
      <c r="U63" s="19">
        <f t="shared" si="0"/>
        <v>0</v>
      </c>
      <c r="V63">
        <f t="shared" si="1"/>
        <v>230</v>
      </c>
      <c r="W63">
        <f t="shared" si="2"/>
        <v>4</v>
      </c>
      <c r="Y63">
        <v>152</v>
      </c>
    </row>
    <row r="64" spans="1:25" x14ac:dyDescent="0.35">
      <c r="Q64" t="s">
        <v>94</v>
      </c>
      <c r="R64" t="s">
        <v>88</v>
      </c>
      <c r="S64">
        <v>264</v>
      </c>
      <c r="T64" t="s">
        <v>116</v>
      </c>
      <c r="U64" s="19">
        <f t="shared" si="0"/>
        <v>0</v>
      </c>
      <c r="V64">
        <f t="shared" si="1"/>
        <v>264</v>
      </c>
      <c r="W64">
        <f t="shared" si="2"/>
        <v>2</v>
      </c>
      <c r="Y64">
        <v>175</v>
      </c>
    </row>
    <row r="65" spans="17:25" x14ac:dyDescent="0.35">
      <c r="Q65" t="s">
        <v>94</v>
      </c>
      <c r="R65" t="s">
        <v>88</v>
      </c>
      <c r="S65">
        <v>304</v>
      </c>
      <c r="T65" t="s">
        <v>116</v>
      </c>
      <c r="U65" s="19">
        <f t="shared" si="0"/>
        <v>0</v>
      </c>
      <c r="V65">
        <f t="shared" si="1"/>
        <v>304</v>
      </c>
      <c r="W65">
        <f t="shared" si="2"/>
        <v>5</v>
      </c>
      <c r="Y65">
        <v>200</v>
      </c>
    </row>
    <row r="66" spans="17:25" x14ac:dyDescent="0.35">
      <c r="Q66" t="s">
        <v>94</v>
      </c>
      <c r="R66" t="s">
        <v>88</v>
      </c>
      <c r="S66">
        <v>350</v>
      </c>
      <c r="T66" t="s">
        <v>116</v>
      </c>
      <c r="U66" s="19">
        <f t="shared" si="0"/>
        <v>0</v>
      </c>
      <c r="V66">
        <f t="shared" si="1"/>
        <v>350</v>
      </c>
      <c r="W66">
        <f t="shared" si="2"/>
        <v>2</v>
      </c>
      <c r="Y66">
        <v>230</v>
      </c>
    </row>
    <row r="67" spans="17:25" x14ac:dyDescent="0.35">
      <c r="Q67" t="s">
        <v>94</v>
      </c>
      <c r="R67" t="s">
        <v>88</v>
      </c>
      <c r="S67">
        <v>400</v>
      </c>
      <c r="T67" t="s">
        <v>116</v>
      </c>
      <c r="U67" s="19">
        <f t="shared" si="0"/>
        <v>0</v>
      </c>
      <c r="V67">
        <f t="shared" si="1"/>
        <v>400</v>
      </c>
      <c r="W67">
        <f t="shared" si="2"/>
        <v>6</v>
      </c>
      <c r="Y67">
        <v>264</v>
      </c>
    </row>
    <row r="68" spans="17:25" x14ac:dyDescent="0.35">
      <c r="Q68" t="s">
        <v>94</v>
      </c>
      <c r="R68" t="s">
        <v>88</v>
      </c>
      <c r="S68">
        <v>460</v>
      </c>
      <c r="T68" t="s">
        <v>116</v>
      </c>
      <c r="U68" s="19">
        <f t="shared" ref="U68:U131" si="6">IFERROR(VLOOKUP(CONCATENATE(Q68,R68),J:M,4,0),0)</f>
        <v>0</v>
      </c>
      <c r="V68">
        <f t="shared" ref="V68:V131" si="7">VLOOKUP(S68,C:C,1,0)</f>
        <v>460</v>
      </c>
      <c r="W68">
        <f t="shared" ref="W68:W131" si="8">VLOOKUP(V68,C:G,5,0)</f>
        <v>3</v>
      </c>
      <c r="Y68">
        <v>304</v>
      </c>
    </row>
    <row r="69" spans="17:25" x14ac:dyDescent="0.35">
      <c r="Q69" t="s">
        <v>94</v>
      </c>
      <c r="R69" t="s">
        <v>88</v>
      </c>
      <c r="S69">
        <v>528</v>
      </c>
      <c r="T69" t="s">
        <v>116</v>
      </c>
      <c r="U69" s="19">
        <f t="shared" si="6"/>
        <v>0</v>
      </c>
      <c r="V69">
        <f t="shared" si="7"/>
        <v>528</v>
      </c>
      <c r="W69">
        <f t="shared" si="8"/>
        <v>5</v>
      </c>
      <c r="Y69">
        <v>350</v>
      </c>
    </row>
    <row r="70" spans="17:25" x14ac:dyDescent="0.35">
      <c r="Q70" t="s">
        <v>93</v>
      </c>
      <c r="R70" t="s">
        <v>88</v>
      </c>
      <c r="S70">
        <v>38</v>
      </c>
      <c r="T70" t="s">
        <v>116</v>
      </c>
      <c r="U70" s="19">
        <f t="shared" si="6"/>
        <v>0.56999999999999995</v>
      </c>
      <c r="V70" t="e">
        <f t="shared" si="7"/>
        <v>#N/A</v>
      </c>
      <c r="W70" t="e">
        <f t="shared" si="8"/>
        <v>#N/A</v>
      </c>
      <c r="Y70">
        <v>22</v>
      </c>
    </row>
    <row r="71" spans="17:25" x14ac:dyDescent="0.35">
      <c r="Q71" t="s">
        <v>93</v>
      </c>
      <c r="R71" t="s">
        <v>88</v>
      </c>
      <c r="S71">
        <v>43</v>
      </c>
      <c r="T71" t="s">
        <v>116</v>
      </c>
      <c r="U71" s="19">
        <f t="shared" si="6"/>
        <v>0.56999999999999995</v>
      </c>
      <c r="V71">
        <f t="shared" si="7"/>
        <v>43</v>
      </c>
      <c r="W71">
        <f t="shared" si="8"/>
        <v>1</v>
      </c>
      <c r="Y71">
        <v>25</v>
      </c>
    </row>
    <row r="72" spans="17:25" x14ac:dyDescent="0.35">
      <c r="Q72" t="s">
        <v>93</v>
      </c>
      <c r="R72" t="s">
        <v>88</v>
      </c>
      <c r="S72">
        <v>50</v>
      </c>
      <c r="T72" t="s">
        <v>116</v>
      </c>
      <c r="U72" s="19">
        <f t="shared" si="6"/>
        <v>0.56999999999999995</v>
      </c>
      <c r="V72">
        <f t="shared" si="7"/>
        <v>50</v>
      </c>
      <c r="W72">
        <f t="shared" si="8"/>
        <v>1</v>
      </c>
      <c r="Y72">
        <v>29</v>
      </c>
    </row>
    <row r="73" spans="17:25" x14ac:dyDescent="0.35">
      <c r="Q73" t="s">
        <v>93</v>
      </c>
      <c r="R73" t="s">
        <v>88</v>
      </c>
      <c r="S73">
        <v>57</v>
      </c>
      <c r="T73" t="s">
        <v>116</v>
      </c>
      <c r="U73" s="19">
        <f t="shared" si="6"/>
        <v>0.56999999999999995</v>
      </c>
      <c r="V73">
        <f t="shared" si="7"/>
        <v>57</v>
      </c>
      <c r="W73">
        <f t="shared" si="8"/>
        <v>2</v>
      </c>
      <c r="Y73">
        <v>33</v>
      </c>
    </row>
    <row r="74" spans="17:25" x14ac:dyDescent="0.35">
      <c r="Q74" t="s">
        <v>93</v>
      </c>
      <c r="R74" t="s">
        <v>88</v>
      </c>
      <c r="S74">
        <v>66</v>
      </c>
      <c r="T74" t="s">
        <v>116</v>
      </c>
      <c r="U74" s="19">
        <f t="shared" si="6"/>
        <v>0.56999999999999995</v>
      </c>
      <c r="V74">
        <f t="shared" si="7"/>
        <v>66</v>
      </c>
      <c r="W74">
        <f t="shared" si="8"/>
        <v>1</v>
      </c>
      <c r="Y74">
        <v>38</v>
      </c>
    </row>
    <row r="75" spans="17:25" x14ac:dyDescent="0.35">
      <c r="Q75" t="s">
        <v>93</v>
      </c>
      <c r="R75" t="s">
        <v>88</v>
      </c>
      <c r="S75">
        <v>76</v>
      </c>
      <c r="T75" t="s">
        <v>116</v>
      </c>
      <c r="U75" s="19">
        <f t="shared" si="6"/>
        <v>0.56999999999999995</v>
      </c>
      <c r="V75">
        <f t="shared" si="7"/>
        <v>76</v>
      </c>
      <c r="W75">
        <f t="shared" si="8"/>
        <v>2</v>
      </c>
      <c r="Y75">
        <v>43</v>
      </c>
    </row>
    <row r="76" spans="17:25" x14ac:dyDescent="0.35">
      <c r="Q76" t="s">
        <v>93</v>
      </c>
      <c r="R76" t="s">
        <v>88</v>
      </c>
      <c r="S76">
        <v>87</v>
      </c>
      <c r="T76" t="s">
        <v>116</v>
      </c>
      <c r="U76" s="19">
        <f t="shared" si="6"/>
        <v>0.56999999999999995</v>
      </c>
      <c r="V76">
        <f t="shared" si="7"/>
        <v>87</v>
      </c>
      <c r="W76">
        <f t="shared" si="8"/>
        <v>2</v>
      </c>
      <c r="Y76">
        <v>50</v>
      </c>
    </row>
    <row r="77" spans="17:25" x14ac:dyDescent="0.35">
      <c r="Q77" t="s">
        <v>93</v>
      </c>
      <c r="R77" t="s">
        <v>88</v>
      </c>
      <c r="S77">
        <v>100</v>
      </c>
      <c r="T77" t="s">
        <v>116</v>
      </c>
      <c r="U77" s="19">
        <f t="shared" si="6"/>
        <v>0.56999999999999995</v>
      </c>
      <c r="V77">
        <f t="shared" si="7"/>
        <v>100</v>
      </c>
      <c r="W77">
        <f t="shared" si="8"/>
        <v>3</v>
      </c>
      <c r="Y77">
        <v>57</v>
      </c>
    </row>
    <row r="78" spans="17:25" x14ac:dyDescent="0.35">
      <c r="Q78" t="s">
        <v>93</v>
      </c>
      <c r="R78" t="s">
        <v>88</v>
      </c>
      <c r="S78">
        <v>115</v>
      </c>
      <c r="T78" t="s">
        <v>116</v>
      </c>
      <c r="U78" s="19">
        <f t="shared" si="6"/>
        <v>0.56999999999999995</v>
      </c>
      <c r="V78">
        <f t="shared" si="7"/>
        <v>115</v>
      </c>
      <c r="W78">
        <f t="shared" si="8"/>
        <v>1</v>
      </c>
      <c r="Y78">
        <v>66</v>
      </c>
    </row>
    <row r="79" spans="17:25" x14ac:dyDescent="0.35">
      <c r="Q79" t="s">
        <v>93</v>
      </c>
      <c r="R79" t="s">
        <v>88</v>
      </c>
      <c r="S79">
        <v>132</v>
      </c>
      <c r="T79" t="s">
        <v>116</v>
      </c>
      <c r="U79" s="19">
        <f t="shared" si="6"/>
        <v>0.56999999999999995</v>
      </c>
      <c r="V79">
        <f t="shared" si="7"/>
        <v>132</v>
      </c>
      <c r="W79">
        <f t="shared" si="8"/>
        <v>2</v>
      </c>
      <c r="Y79">
        <v>76</v>
      </c>
    </row>
    <row r="80" spans="17:25" x14ac:dyDescent="0.35">
      <c r="Q80" t="s">
        <v>93</v>
      </c>
      <c r="R80" t="s">
        <v>88</v>
      </c>
      <c r="S80">
        <v>152</v>
      </c>
      <c r="T80" t="s">
        <v>116</v>
      </c>
      <c r="U80" s="19">
        <f t="shared" si="6"/>
        <v>0.56999999999999995</v>
      </c>
      <c r="V80">
        <f t="shared" si="7"/>
        <v>152</v>
      </c>
      <c r="W80">
        <f t="shared" si="8"/>
        <v>1</v>
      </c>
      <c r="Y80">
        <v>87</v>
      </c>
    </row>
    <row r="81" spans="17:25" x14ac:dyDescent="0.35">
      <c r="Q81" t="s">
        <v>93</v>
      </c>
      <c r="R81" t="s">
        <v>88</v>
      </c>
      <c r="S81">
        <v>175</v>
      </c>
      <c r="T81" t="s">
        <v>116</v>
      </c>
      <c r="U81" s="19">
        <f t="shared" si="6"/>
        <v>0.56999999999999995</v>
      </c>
      <c r="V81">
        <f t="shared" si="7"/>
        <v>175</v>
      </c>
      <c r="W81">
        <f t="shared" si="8"/>
        <v>2</v>
      </c>
      <c r="Y81">
        <v>100</v>
      </c>
    </row>
    <row r="82" spans="17:25" x14ac:dyDescent="0.35">
      <c r="Q82" t="s">
        <v>93</v>
      </c>
      <c r="R82" t="s">
        <v>88</v>
      </c>
      <c r="S82">
        <v>200</v>
      </c>
      <c r="T82" t="s">
        <v>116</v>
      </c>
      <c r="U82" s="19">
        <f t="shared" si="6"/>
        <v>0.56999999999999995</v>
      </c>
      <c r="V82">
        <f t="shared" si="7"/>
        <v>200</v>
      </c>
      <c r="W82">
        <f t="shared" si="8"/>
        <v>2</v>
      </c>
      <c r="Y82">
        <v>115</v>
      </c>
    </row>
    <row r="83" spans="17:25" x14ac:dyDescent="0.35">
      <c r="Q83" t="s">
        <v>93</v>
      </c>
      <c r="R83" t="s">
        <v>88</v>
      </c>
      <c r="S83">
        <v>230</v>
      </c>
      <c r="T83" t="s">
        <v>116</v>
      </c>
      <c r="U83" s="19">
        <f t="shared" si="6"/>
        <v>0.56999999999999995</v>
      </c>
      <c r="V83">
        <f t="shared" si="7"/>
        <v>230</v>
      </c>
      <c r="W83">
        <f t="shared" si="8"/>
        <v>4</v>
      </c>
      <c r="Y83">
        <v>132</v>
      </c>
    </row>
    <row r="84" spans="17:25" x14ac:dyDescent="0.35">
      <c r="Q84" t="s">
        <v>93</v>
      </c>
      <c r="R84" t="s">
        <v>88</v>
      </c>
      <c r="S84">
        <v>264</v>
      </c>
      <c r="T84" t="s">
        <v>116</v>
      </c>
      <c r="U84" s="19">
        <f t="shared" si="6"/>
        <v>0.56999999999999995</v>
      </c>
      <c r="V84">
        <f t="shared" si="7"/>
        <v>264</v>
      </c>
      <c r="W84">
        <f t="shared" si="8"/>
        <v>2</v>
      </c>
      <c r="Y84">
        <v>152</v>
      </c>
    </row>
    <row r="85" spans="17:25" x14ac:dyDescent="0.35">
      <c r="Q85" t="s">
        <v>93</v>
      </c>
      <c r="R85" t="s">
        <v>88</v>
      </c>
      <c r="S85">
        <v>304</v>
      </c>
      <c r="T85" t="s">
        <v>116</v>
      </c>
      <c r="U85" s="19">
        <f t="shared" si="6"/>
        <v>0.56999999999999995</v>
      </c>
      <c r="V85">
        <f t="shared" si="7"/>
        <v>304</v>
      </c>
      <c r="W85">
        <f t="shared" si="8"/>
        <v>5</v>
      </c>
      <c r="Y85">
        <v>175</v>
      </c>
    </row>
    <row r="86" spans="17:25" x14ac:dyDescent="0.35">
      <c r="Q86" t="s">
        <v>93</v>
      </c>
      <c r="R86" t="s">
        <v>88</v>
      </c>
      <c r="S86">
        <v>350</v>
      </c>
      <c r="T86" t="s">
        <v>116</v>
      </c>
      <c r="U86" s="19">
        <f t="shared" si="6"/>
        <v>0.56999999999999995</v>
      </c>
      <c r="V86">
        <f t="shared" si="7"/>
        <v>350</v>
      </c>
      <c r="W86">
        <f t="shared" si="8"/>
        <v>2</v>
      </c>
      <c r="Y86">
        <v>200</v>
      </c>
    </row>
    <row r="87" spans="17:25" x14ac:dyDescent="0.35">
      <c r="Q87" t="s">
        <v>92</v>
      </c>
      <c r="R87" t="s">
        <v>88</v>
      </c>
      <c r="S87">
        <v>38</v>
      </c>
      <c r="T87" t="s">
        <v>116</v>
      </c>
      <c r="U87" s="19">
        <f t="shared" si="6"/>
        <v>0</v>
      </c>
      <c r="V87" t="e">
        <f t="shared" si="7"/>
        <v>#N/A</v>
      </c>
      <c r="W87" t="e">
        <f t="shared" si="8"/>
        <v>#N/A</v>
      </c>
      <c r="Y87">
        <v>19</v>
      </c>
    </row>
    <row r="88" spans="17:25" x14ac:dyDescent="0.35">
      <c r="Q88" t="s">
        <v>92</v>
      </c>
      <c r="R88" t="s">
        <v>88</v>
      </c>
      <c r="S88">
        <v>43</v>
      </c>
      <c r="T88" t="s">
        <v>116</v>
      </c>
      <c r="U88" s="19">
        <f t="shared" si="6"/>
        <v>0</v>
      </c>
      <c r="V88">
        <f t="shared" si="7"/>
        <v>43</v>
      </c>
      <c r="W88">
        <f t="shared" si="8"/>
        <v>1</v>
      </c>
      <c r="Y88">
        <v>22</v>
      </c>
    </row>
    <row r="89" spans="17:25" x14ac:dyDescent="0.35">
      <c r="Q89" t="s">
        <v>92</v>
      </c>
      <c r="R89" t="s">
        <v>88</v>
      </c>
      <c r="S89">
        <v>50</v>
      </c>
      <c r="T89" t="s">
        <v>116</v>
      </c>
      <c r="U89" s="19">
        <f t="shared" si="6"/>
        <v>0</v>
      </c>
      <c r="V89">
        <f t="shared" si="7"/>
        <v>50</v>
      </c>
      <c r="W89">
        <f t="shared" si="8"/>
        <v>1</v>
      </c>
      <c r="Y89">
        <v>25</v>
      </c>
    </row>
    <row r="90" spans="17:25" x14ac:dyDescent="0.35">
      <c r="Q90" t="s">
        <v>92</v>
      </c>
      <c r="R90" t="s">
        <v>88</v>
      </c>
      <c r="S90">
        <v>57</v>
      </c>
      <c r="T90" t="s">
        <v>116</v>
      </c>
      <c r="U90" s="19">
        <f t="shared" si="6"/>
        <v>0</v>
      </c>
      <c r="V90">
        <f t="shared" si="7"/>
        <v>57</v>
      </c>
      <c r="W90">
        <f t="shared" si="8"/>
        <v>2</v>
      </c>
      <c r="Y90">
        <v>29</v>
      </c>
    </row>
    <row r="91" spans="17:25" x14ac:dyDescent="0.35">
      <c r="Q91" t="s">
        <v>92</v>
      </c>
      <c r="R91" t="s">
        <v>88</v>
      </c>
      <c r="S91">
        <v>66</v>
      </c>
      <c r="T91" t="s">
        <v>116</v>
      </c>
      <c r="U91" s="19">
        <f t="shared" si="6"/>
        <v>0</v>
      </c>
      <c r="V91">
        <f t="shared" si="7"/>
        <v>66</v>
      </c>
      <c r="W91">
        <f t="shared" si="8"/>
        <v>1</v>
      </c>
      <c r="Y91">
        <v>33</v>
      </c>
    </row>
    <row r="92" spans="17:25" x14ac:dyDescent="0.35">
      <c r="Q92" t="s">
        <v>92</v>
      </c>
      <c r="R92" t="s">
        <v>88</v>
      </c>
      <c r="S92">
        <v>76</v>
      </c>
      <c r="T92" t="s">
        <v>116</v>
      </c>
      <c r="U92" s="19">
        <f t="shared" si="6"/>
        <v>0</v>
      </c>
      <c r="V92">
        <f t="shared" si="7"/>
        <v>76</v>
      </c>
      <c r="W92">
        <f t="shared" si="8"/>
        <v>2</v>
      </c>
      <c r="Y92">
        <v>38</v>
      </c>
    </row>
    <row r="93" spans="17:25" x14ac:dyDescent="0.35">
      <c r="Q93" t="s">
        <v>92</v>
      </c>
      <c r="R93" t="s">
        <v>88</v>
      </c>
      <c r="S93">
        <v>87</v>
      </c>
      <c r="T93" t="s">
        <v>116</v>
      </c>
      <c r="U93" s="19">
        <f t="shared" si="6"/>
        <v>0</v>
      </c>
      <c r="V93">
        <f t="shared" si="7"/>
        <v>87</v>
      </c>
      <c r="W93">
        <f t="shared" si="8"/>
        <v>2</v>
      </c>
      <c r="Y93">
        <v>43</v>
      </c>
    </row>
    <row r="94" spans="17:25" x14ac:dyDescent="0.35">
      <c r="Q94" t="s">
        <v>92</v>
      </c>
      <c r="R94" t="s">
        <v>88</v>
      </c>
      <c r="S94">
        <v>100</v>
      </c>
      <c r="T94" t="s">
        <v>116</v>
      </c>
      <c r="U94" s="19">
        <f t="shared" si="6"/>
        <v>0</v>
      </c>
      <c r="V94">
        <f t="shared" si="7"/>
        <v>100</v>
      </c>
      <c r="W94">
        <f t="shared" si="8"/>
        <v>3</v>
      </c>
      <c r="Y94">
        <v>50</v>
      </c>
    </row>
    <row r="95" spans="17:25" x14ac:dyDescent="0.35">
      <c r="Q95" t="s">
        <v>92</v>
      </c>
      <c r="R95" t="s">
        <v>88</v>
      </c>
      <c r="S95">
        <v>115</v>
      </c>
      <c r="T95" t="s">
        <v>116</v>
      </c>
      <c r="U95" s="19">
        <f t="shared" si="6"/>
        <v>0</v>
      </c>
      <c r="V95">
        <f t="shared" si="7"/>
        <v>115</v>
      </c>
      <c r="W95">
        <f t="shared" si="8"/>
        <v>1</v>
      </c>
      <c r="Y95">
        <v>57</v>
      </c>
    </row>
    <row r="96" spans="17:25" x14ac:dyDescent="0.35">
      <c r="Q96" t="s">
        <v>92</v>
      </c>
      <c r="R96" t="s">
        <v>88</v>
      </c>
      <c r="S96">
        <v>132</v>
      </c>
      <c r="T96" t="s">
        <v>116</v>
      </c>
      <c r="U96" s="19">
        <f t="shared" si="6"/>
        <v>0</v>
      </c>
      <c r="V96">
        <f t="shared" si="7"/>
        <v>132</v>
      </c>
      <c r="W96">
        <f t="shared" si="8"/>
        <v>2</v>
      </c>
      <c r="Y96">
        <v>66</v>
      </c>
    </row>
    <row r="97" spans="17:25" x14ac:dyDescent="0.35">
      <c r="Q97" t="s">
        <v>92</v>
      </c>
      <c r="R97" t="s">
        <v>88</v>
      </c>
      <c r="S97">
        <v>152</v>
      </c>
      <c r="T97" t="s">
        <v>116</v>
      </c>
      <c r="U97" s="19">
        <f t="shared" si="6"/>
        <v>0</v>
      </c>
      <c r="V97">
        <f t="shared" si="7"/>
        <v>152</v>
      </c>
      <c r="W97">
        <f t="shared" si="8"/>
        <v>1</v>
      </c>
      <c r="Y97">
        <v>76</v>
      </c>
    </row>
    <row r="98" spans="17:25" x14ac:dyDescent="0.35">
      <c r="Q98" t="s">
        <v>92</v>
      </c>
      <c r="R98" t="s">
        <v>88</v>
      </c>
      <c r="S98">
        <v>175</v>
      </c>
      <c r="T98" t="s">
        <v>116</v>
      </c>
      <c r="U98" s="19">
        <f t="shared" si="6"/>
        <v>0</v>
      </c>
      <c r="V98">
        <f t="shared" si="7"/>
        <v>175</v>
      </c>
      <c r="W98">
        <f t="shared" si="8"/>
        <v>2</v>
      </c>
      <c r="Y98">
        <v>87</v>
      </c>
    </row>
    <row r="99" spans="17:25" x14ac:dyDescent="0.35">
      <c r="Q99" t="s">
        <v>92</v>
      </c>
      <c r="R99" t="s">
        <v>88</v>
      </c>
      <c r="S99">
        <v>200</v>
      </c>
      <c r="T99" t="s">
        <v>116</v>
      </c>
      <c r="U99" s="19">
        <f t="shared" si="6"/>
        <v>0</v>
      </c>
      <c r="V99">
        <f t="shared" si="7"/>
        <v>200</v>
      </c>
      <c r="W99">
        <f t="shared" si="8"/>
        <v>2</v>
      </c>
      <c r="Y99">
        <v>100</v>
      </c>
    </row>
    <row r="100" spans="17:25" x14ac:dyDescent="0.35">
      <c r="Q100" t="s">
        <v>92</v>
      </c>
      <c r="R100" t="s">
        <v>88</v>
      </c>
      <c r="S100">
        <v>230</v>
      </c>
      <c r="T100" t="s">
        <v>116</v>
      </c>
      <c r="U100" s="19">
        <f t="shared" si="6"/>
        <v>0</v>
      </c>
      <c r="V100">
        <f t="shared" si="7"/>
        <v>230</v>
      </c>
      <c r="W100">
        <f t="shared" si="8"/>
        <v>4</v>
      </c>
      <c r="Y100">
        <v>115</v>
      </c>
    </row>
    <row r="101" spans="17:25" x14ac:dyDescent="0.35">
      <c r="Q101" t="s">
        <v>92</v>
      </c>
      <c r="R101" t="s">
        <v>88</v>
      </c>
      <c r="S101">
        <v>264</v>
      </c>
      <c r="T101" t="s">
        <v>116</v>
      </c>
      <c r="U101" s="19">
        <f t="shared" si="6"/>
        <v>0</v>
      </c>
      <c r="V101">
        <f t="shared" si="7"/>
        <v>264</v>
      </c>
      <c r="W101">
        <f t="shared" si="8"/>
        <v>2</v>
      </c>
      <c r="Y101">
        <v>132</v>
      </c>
    </row>
    <row r="102" spans="17:25" x14ac:dyDescent="0.35">
      <c r="Q102" t="s">
        <v>92</v>
      </c>
      <c r="R102" t="s">
        <v>88</v>
      </c>
      <c r="S102">
        <v>800</v>
      </c>
      <c r="T102" t="s">
        <v>116</v>
      </c>
      <c r="U102" s="19">
        <f t="shared" si="6"/>
        <v>0</v>
      </c>
      <c r="V102">
        <f t="shared" si="7"/>
        <v>800</v>
      </c>
      <c r="W102">
        <f t="shared" si="8"/>
        <v>1</v>
      </c>
      <c r="Y102">
        <v>400</v>
      </c>
    </row>
    <row r="103" spans="17:25" x14ac:dyDescent="0.35">
      <c r="Q103" t="s">
        <v>92</v>
      </c>
      <c r="R103" t="s">
        <v>88</v>
      </c>
      <c r="S103">
        <v>920</v>
      </c>
      <c r="T103" t="s">
        <v>116</v>
      </c>
      <c r="U103" s="19">
        <f t="shared" si="6"/>
        <v>0</v>
      </c>
      <c r="V103">
        <f t="shared" si="7"/>
        <v>920</v>
      </c>
      <c r="W103">
        <f t="shared" si="8"/>
        <v>2</v>
      </c>
      <c r="Y103">
        <v>460</v>
      </c>
    </row>
    <row r="104" spans="17:25" x14ac:dyDescent="0.35">
      <c r="Q104" t="s">
        <v>92</v>
      </c>
      <c r="R104" t="s">
        <v>88</v>
      </c>
      <c r="S104">
        <v>1056</v>
      </c>
      <c r="T104" t="s">
        <v>116</v>
      </c>
      <c r="U104" s="19">
        <f t="shared" si="6"/>
        <v>0</v>
      </c>
      <c r="V104" t="e">
        <f t="shared" si="7"/>
        <v>#N/A</v>
      </c>
      <c r="W104" t="e">
        <f t="shared" si="8"/>
        <v>#N/A</v>
      </c>
      <c r="Y104">
        <v>528</v>
      </c>
    </row>
    <row r="105" spans="17:25" x14ac:dyDescent="0.35">
      <c r="Q105" t="s">
        <v>92</v>
      </c>
      <c r="R105" t="s">
        <v>88</v>
      </c>
      <c r="S105">
        <v>1216</v>
      </c>
      <c r="T105" t="s">
        <v>116</v>
      </c>
      <c r="U105" s="19">
        <f t="shared" si="6"/>
        <v>0</v>
      </c>
      <c r="V105" t="e">
        <f t="shared" si="7"/>
        <v>#N/A</v>
      </c>
      <c r="W105" t="e">
        <f t="shared" si="8"/>
        <v>#N/A</v>
      </c>
      <c r="Y105">
        <v>608</v>
      </c>
    </row>
    <row r="106" spans="17:25" x14ac:dyDescent="0.35">
      <c r="Q106" t="s">
        <v>92</v>
      </c>
      <c r="R106" t="s">
        <v>88</v>
      </c>
      <c r="S106">
        <v>1400</v>
      </c>
      <c r="T106" t="s">
        <v>116</v>
      </c>
      <c r="U106" s="19">
        <f t="shared" si="6"/>
        <v>0</v>
      </c>
      <c r="V106" t="e">
        <f t="shared" si="7"/>
        <v>#N/A</v>
      </c>
      <c r="W106" t="e">
        <f t="shared" si="8"/>
        <v>#N/A</v>
      </c>
      <c r="Y106">
        <v>700</v>
      </c>
    </row>
    <row r="107" spans="17:25" x14ac:dyDescent="0.35">
      <c r="Q107" t="s">
        <v>91</v>
      </c>
      <c r="R107" t="s">
        <v>88</v>
      </c>
      <c r="S107">
        <v>38</v>
      </c>
      <c r="T107" t="s">
        <v>116</v>
      </c>
      <c r="U107" s="19">
        <f t="shared" si="6"/>
        <v>0</v>
      </c>
      <c r="V107" t="e">
        <f t="shared" si="7"/>
        <v>#N/A</v>
      </c>
      <c r="W107" t="e">
        <f t="shared" si="8"/>
        <v>#N/A</v>
      </c>
      <c r="Y107">
        <v>16</v>
      </c>
    </row>
    <row r="108" spans="17:25" x14ac:dyDescent="0.35">
      <c r="Q108" t="s">
        <v>91</v>
      </c>
      <c r="R108" t="s">
        <v>88</v>
      </c>
      <c r="S108">
        <v>43</v>
      </c>
      <c r="T108" t="s">
        <v>116</v>
      </c>
      <c r="U108" s="19">
        <f t="shared" si="6"/>
        <v>0</v>
      </c>
      <c r="V108">
        <f t="shared" si="7"/>
        <v>43</v>
      </c>
      <c r="W108">
        <f t="shared" si="8"/>
        <v>1</v>
      </c>
      <c r="Y108">
        <v>19</v>
      </c>
    </row>
    <row r="109" spans="17:25" x14ac:dyDescent="0.35">
      <c r="Q109" t="s">
        <v>91</v>
      </c>
      <c r="R109" t="s">
        <v>88</v>
      </c>
      <c r="S109">
        <v>50</v>
      </c>
      <c r="T109" t="s">
        <v>116</v>
      </c>
      <c r="U109" s="19">
        <f t="shared" si="6"/>
        <v>0</v>
      </c>
      <c r="V109">
        <f t="shared" si="7"/>
        <v>50</v>
      </c>
      <c r="W109">
        <f t="shared" si="8"/>
        <v>1</v>
      </c>
      <c r="Y109">
        <v>22</v>
      </c>
    </row>
    <row r="110" spans="17:25" x14ac:dyDescent="0.35">
      <c r="Q110" t="s">
        <v>91</v>
      </c>
      <c r="R110" t="s">
        <v>88</v>
      </c>
      <c r="S110">
        <v>57</v>
      </c>
      <c r="T110" t="s">
        <v>116</v>
      </c>
      <c r="U110" s="19">
        <f t="shared" si="6"/>
        <v>0</v>
      </c>
      <c r="V110">
        <f t="shared" si="7"/>
        <v>57</v>
      </c>
      <c r="W110">
        <f t="shared" si="8"/>
        <v>2</v>
      </c>
      <c r="Y110">
        <v>25</v>
      </c>
    </row>
    <row r="111" spans="17:25" x14ac:dyDescent="0.35">
      <c r="Q111" t="s">
        <v>91</v>
      </c>
      <c r="R111" t="s">
        <v>88</v>
      </c>
      <c r="S111">
        <v>66</v>
      </c>
      <c r="T111" t="s">
        <v>116</v>
      </c>
      <c r="U111" s="19">
        <f t="shared" si="6"/>
        <v>0</v>
      </c>
      <c r="V111">
        <f t="shared" si="7"/>
        <v>66</v>
      </c>
      <c r="W111">
        <f t="shared" si="8"/>
        <v>1</v>
      </c>
      <c r="Y111">
        <v>29</v>
      </c>
    </row>
    <row r="112" spans="17:25" x14ac:dyDescent="0.35">
      <c r="Q112" t="s">
        <v>91</v>
      </c>
      <c r="R112" t="s">
        <v>88</v>
      </c>
      <c r="S112">
        <v>76</v>
      </c>
      <c r="T112" t="s">
        <v>116</v>
      </c>
      <c r="U112" s="19">
        <f t="shared" si="6"/>
        <v>0</v>
      </c>
      <c r="V112">
        <f t="shared" si="7"/>
        <v>76</v>
      </c>
      <c r="W112">
        <f t="shared" si="8"/>
        <v>2</v>
      </c>
      <c r="Y112">
        <v>33</v>
      </c>
    </row>
    <row r="113" spans="17:25" x14ac:dyDescent="0.35">
      <c r="Q113" t="s">
        <v>91</v>
      </c>
      <c r="R113" t="s">
        <v>88</v>
      </c>
      <c r="S113">
        <v>87</v>
      </c>
      <c r="T113" t="s">
        <v>116</v>
      </c>
      <c r="U113" s="19">
        <f t="shared" si="6"/>
        <v>0</v>
      </c>
      <c r="V113">
        <f t="shared" si="7"/>
        <v>87</v>
      </c>
      <c r="W113">
        <f t="shared" si="8"/>
        <v>2</v>
      </c>
      <c r="Y113">
        <v>38</v>
      </c>
    </row>
    <row r="114" spans="17:25" x14ac:dyDescent="0.35">
      <c r="Q114" t="s">
        <v>91</v>
      </c>
      <c r="R114" t="s">
        <v>88</v>
      </c>
      <c r="S114">
        <v>100</v>
      </c>
      <c r="T114" t="s">
        <v>116</v>
      </c>
      <c r="U114" s="19">
        <f t="shared" si="6"/>
        <v>0</v>
      </c>
      <c r="V114">
        <f t="shared" si="7"/>
        <v>100</v>
      </c>
      <c r="W114">
        <f t="shared" si="8"/>
        <v>3</v>
      </c>
      <c r="Y114">
        <v>43</v>
      </c>
    </row>
    <row r="115" spans="17:25" x14ac:dyDescent="0.35">
      <c r="Q115" t="s">
        <v>91</v>
      </c>
      <c r="R115" t="s">
        <v>88</v>
      </c>
      <c r="S115">
        <v>115</v>
      </c>
      <c r="T115" t="s">
        <v>116</v>
      </c>
      <c r="U115" s="19">
        <f t="shared" si="6"/>
        <v>0</v>
      </c>
      <c r="V115">
        <f t="shared" si="7"/>
        <v>115</v>
      </c>
      <c r="W115">
        <f t="shared" si="8"/>
        <v>1</v>
      </c>
      <c r="Y115">
        <v>50</v>
      </c>
    </row>
    <row r="116" spans="17:25" x14ac:dyDescent="0.35">
      <c r="Q116" t="s">
        <v>91</v>
      </c>
      <c r="R116" t="s">
        <v>88</v>
      </c>
      <c r="S116">
        <v>132</v>
      </c>
      <c r="T116" t="s">
        <v>116</v>
      </c>
      <c r="U116" s="19">
        <f t="shared" si="6"/>
        <v>0</v>
      </c>
      <c r="V116">
        <f t="shared" si="7"/>
        <v>132</v>
      </c>
      <c r="W116">
        <f t="shared" si="8"/>
        <v>2</v>
      </c>
      <c r="Y116">
        <v>57</v>
      </c>
    </row>
    <row r="117" spans="17:25" x14ac:dyDescent="0.35">
      <c r="Q117" t="s">
        <v>91</v>
      </c>
      <c r="R117" t="s">
        <v>88</v>
      </c>
      <c r="S117">
        <v>152</v>
      </c>
      <c r="T117" t="s">
        <v>116</v>
      </c>
      <c r="U117" s="19">
        <f t="shared" si="6"/>
        <v>0</v>
      </c>
      <c r="V117">
        <f t="shared" si="7"/>
        <v>152</v>
      </c>
      <c r="W117">
        <f t="shared" si="8"/>
        <v>1</v>
      </c>
      <c r="Y117">
        <v>66</v>
      </c>
    </row>
    <row r="118" spans="17:25" x14ac:dyDescent="0.35">
      <c r="Q118" t="s">
        <v>91</v>
      </c>
      <c r="R118" t="s">
        <v>88</v>
      </c>
      <c r="S118">
        <v>175</v>
      </c>
      <c r="T118" t="s">
        <v>116</v>
      </c>
      <c r="U118" s="19">
        <f t="shared" si="6"/>
        <v>0</v>
      </c>
      <c r="V118">
        <f t="shared" si="7"/>
        <v>175</v>
      </c>
      <c r="W118">
        <f t="shared" si="8"/>
        <v>2</v>
      </c>
      <c r="Y118">
        <v>76</v>
      </c>
    </row>
    <row r="119" spans="17:25" x14ac:dyDescent="0.35">
      <c r="Q119" t="s">
        <v>91</v>
      </c>
      <c r="R119" t="s">
        <v>88</v>
      </c>
      <c r="S119">
        <v>200</v>
      </c>
      <c r="T119" t="s">
        <v>116</v>
      </c>
      <c r="U119" s="19">
        <f t="shared" si="6"/>
        <v>0</v>
      </c>
      <c r="V119">
        <f t="shared" si="7"/>
        <v>200</v>
      </c>
      <c r="W119">
        <f t="shared" si="8"/>
        <v>2</v>
      </c>
      <c r="Y119">
        <v>87</v>
      </c>
    </row>
    <row r="120" spans="17:25" x14ac:dyDescent="0.35">
      <c r="Q120" t="s">
        <v>91</v>
      </c>
      <c r="R120" t="s">
        <v>88</v>
      </c>
      <c r="S120">
        <v>608</v>
      </c>
      <c r="T120" t="s">
        <v>116</v>
      </c>
      <c r="U120" s="19">
        <f t="shared" si="6"/>
        <v>0</v>
      </c>
      <c r="V120">
        <f t="shared" si="7"/>
        <v>608</v>
      </c>
      <c r="W120">
        <f t="shared" si="8"/>
        <v>2</v>
      </c>
      <c r="Y120">
        <v>264</v>
      </c>
    </row>
    <row r="121" spans="17:25" x14ac:dyDescent="0.35">
      <c r="Q121" t="s">
        <v>91</v>
      </c>
      <c r="R121" t="s">
        <v>88</v>
      </c>
      <c r="S121">
        <v>700</v>
      </c>
      <c r="T121" t="s">
        <v>116</v>
      </c>
      <c r="U121" s="19">
        <f t="shared" si="6"/>
        <v>0</v>
      </c>
      <c r="V121">
        <f t="shared" si="7"/>
        <v>700</v>
      </c>
      <c r="W121">
        <f t="shared" si="8"/>
        <v>3</v>
      </c>
      <c r="Y121">
        <v>304</v>
      </c>
    </row>
    <row r="122" spans="17:25" x14ac:dyDescent="0.35">
      <c r="Q122" t="s">
        <v>91</v>
      </c>
      <c r="R122" t="s">
        <v>88</v>
      </c>
      <c r="S122">
        <v>800</v>
      </c>
      <c r="T122" t="s">
        <v>116</v>
      </c>
      <c r="U122" s="19">
        <f t="shared" si="6"/>
        <v>0</v>
      </c>
      <c r="V122">
        <f t="shared" si="7"/>
        <v>800</v>
      </c>
      <c r="W122">
        <f t="shared" si="8"/>
        <v>1</v>
      </c>
      <c r="Y122">
        <v>350</v>
      </c>
    </row>
    <row r="123" spans="17:25" x14ac:dyDescent="0.35">
      <c r="Q123" t="s">
        <v>91</v>
      </c>
      <c r="R123" t="s">
        <v>88</v>
      </c>
      <c r="S123">
        <v>920</v>
      </c>
      <c r="T123" t="s">
        <v>116</v>
      </c>
      <c r="U123" s="19">
        <f t="shared" si="6"/>
        <v>0</v>
      </c>
      <c r="V123">
        <f t="shared" si="7"/>
        <v>920</v>
      </c>
      <c r="W123">
        <f t="shared" si="8"/>
        <v>2</v>
      </c>
      <c r="Y123">
        <v>400</v>
      </c>
    </row>
    <row r="124" spans="17:25" x14ac:dyDescent="0.35">
      <c r="Q124" t="s">
        <v>91</v>
      </c>
      <c r="R124" t="s">
        <v>88</v>
      </c>
      <c r="S124">
        <v>1056</v>
      </c>
      <c r="T124" t="s">
        <v>116</v>
      </c>
      <c r="U124" s="19">
        <f t="shared" si="6"/>
        <v>0</v>
      </c>
      <c r="V124" t="e">
        <f t="shared" si="7"/>
        <v>#N/A</v>
      </c>
      <c r="W124" t="e">
        <f t="shared" si="8"/>
        <v>#N/A</v>
      </c>
      <c r="Y124">
        <v>460</v>
      </c>
    </row>
    <row r="125" spans="17:25" x14ac:dyDescent="0.35">
      <c r="Q125" t="s">
        <v>91</v>
      </c>
      <c r="R125" t="s">
        <v>88</v>
      </c>
      <c r="S125">
        <v>1216</v>
      </c>
      <c r="T125" t="s">
        <v>116</v>
      </c>
      <c r="U125" s="19">
        <f t="shared" si="6"/>
        <v>0</v>
      </c>
      <c r="V125" t="e">
        <f t="shared" si="7"/>
        <v>#N/A</v>
      </c>
      <c r="W125" t="e">
        <f t="shared" si="8"/>
        <v>#N/A</v>
      </c>
      <c r="Y125">
        <v>528</v>
      </c>
    </row>
    <row r="126" spans="17:25" x14ac:dyDescent="0.35">
      <c r="Q126" t="s">
        <v>91</v>
      </c>
      <c r="R126" t="s">
        <v>88</v>
      </c>
      <c r="S126">
        <v>1400</v>
      </c>
      <c r="T126" t="s">
        <v>116</v>
      </c>
      <c r="U126" s="19">
        <f t="shared" si="6"/>
        <v>0</v>
      </c>
      <c r="V126" t="e">
        <f t="shared" si="7"/>
        <v>#N/A</v>
      </c>
      <c r="W126" t="e">
        <f t="shared" si="8"/>
        <v>#N/A</v>
      </c>
      <c r="Y126">
        <v>608</v>
      </c>
    </row>
    <row r="127" spans="17:25" x14ac:dyDescent="0.35">
      <c r="Q127" t="s">
        <v>90</v>
      </c>
      <c r="R127" t="s">
        <v>88</v>
      </c>
      <c r="S127">
        <v>38</v>
      </c>
      <c r="T127" t="s">
        <v>116</v>
      </c>
      <c r="U127" s="19">
        <f t="shared" si="6"/>
        <v>0</v>
      </c>
      <c r="V127" t="e">
        <f t="shared" si="7"/>
        <v>#N/A</v>
      </c>
      <c r="W127" t="e">
        <f t="shared" si="8"/>
        <v>#N/A</v>
      </c>
      <c r="Y127">
        <v>14</v>
      </c>
    </row>
    <row r="128" spans="17:25" x14ac:dyDescent="0.35">
      <c r="Q128" t="s">
        <v>90</v>
      </c>
      <c r="R128" t="s">
        <v>88</v>
      </c>
      <c r="S128">
        <v>43</v>
      </c>
      <c r="T128" t="s">
        <v>116</v>
      </c>
      <c r="U128" s="19">
        <f t="shared" si="6"/>
        <v>0</v>
      </c>
      <c r="V128">
        <f t="shared" si="7"/>
        <v>43</v>
      </c>
      <c r="W128">
        <f t="shared" si="8"/>
        <v>1</v>
      </c>
      <c r="Y128">
        <v>16</v>
      </c>
    </row>
    <row r="129" spans="17:25" x14ac:dyDescent="0.35">
      <c r="Q129" t="s">
        <v>90</v>
      </c>
      <c r="R129" t="s">
        <v>88</v>
      </c>
      <c r="S129">
        <v>50</v>
      </c>
      <c r="T129" t="s">
        <v>116</v>
      </c>
      <c r="U129" s="19">
        <f t="shared" si="6"/>
        <v>0</v>
      </c>
      <c r="V129">
        <f t="shared" si="7"/>
        <v>50</v>
      </c>
      <c r="W129">
        <f t="shared" si="8"/>
        <v>1</v>
      </c>
      <c r="Y129">
        <v>19</v>
      </c>
    </row>
    <row r="130" spans="17:25" x14ac:dyDescent="0.35">
      <c r="Q130" t="s">
        <v>90</v>
      </c>
      <c r="R130" t="s">
        <v>88</v>
      </c>
      <c r="S130">
        <v>57</v>
      </c>
      <c r="T130" t="s">
        <v>116</v>
      </c>
      <c r="U130" s="19">
        <f t="shared" si="6"/>
        <v>0</v>
      </c>
      <c r="V130">
        <f t="shared" si="7"/>
        <v>57</v>
      </c>
      <c r="W130">
        <f t="shared" si="8"/>
        <v>2</v>
      </c>
      <c r="Y130">
        <v>22</v>
      </c>
    </row>
    <row r="131" spans="17:25" x14ac:dyDescent="0.35">
      <c r="Q131" t="s">
        <v>90</v>
      </c>
      <c r="R131" t="s">
        <v>88</v>
      </c>
      <c r="S131">
        <v>66</v>
      </c>
      <c r="T131" t="s">
        <v>116</v>
      </c>
      <c r="U131" s="19">
        <f t="shared" si="6"/>
        <v>0</v>
      </c>
      <c r="V131">
        <f t="shared" si="7"/>
        <v>66</v>
      </c>
      <c r="W131">
        <f t="shared" si="8"/>
        <v>1</v>
      </c>
      <c r="Y131">
        <v>25</v>
      </c>
    </row>
    <row r="132" spans="17:25" x14ac:dyDescent="0.35">
      <c r="Q132" t="s">
        <v>90</v>
      </c>
      <c r="R132" t="s">
        <v>88</v>
      </c>
      <c r="S132">
        <v>76</v>
      </c>
      <c r="T132" t="s">
        <v>116</v>
      </c>
      <c r="U132" s="19">
        <f t="shared" ref="U132:U195" si="9">IFERROR(VLOOKUP(CONCATENATE(Q132,R132),J:M,4,0),0)</f>
        <v>0</v>
      </c>
      <c r="V132">
        <f t="shared" ref="V132:V195" si="10">VLOOKUP(S132,C:C,1,0)</f>
        <v>76</v>
      </c>
      <c r="W132">
        <f t="shared" ref="W132:W195" si="11">VLOOKUP(V132,C:G,5,0)</f>
        <v>2</v>
      </c>
      <c r="Y132">
        <v>29</v>
      </c>
    </row>
    <row r="133" spans="17:25" x14ac:dyDescent="0.35">
      <c r="Q133" t="s">
        <v>90</v>
      </c>
      <c r="R133" t="s">
        <v>88</v>
      </c>
      <c r="S133">
        <v>87</v>
      </c>
      <c r="T133" t="s">
        <v>116</v>
      </c>
      <c r="U133" s="19">
        <f t="shared" si="9"/>
        <v>0</v>
      </c>
      <c r="V133">
        <f t="shared" si="10"/>
        <v>87</v>
      </c>
      <c r="W133">
        <f t="shared" si="11"/>
        <v>2</v>
      </c>
      <c r="Y133">
        <v>33</v>
      </c>
    </row>
    <row r="134" spans="17:25" x14ac:dyDescent="0.35">
      <c r="Q134" t="s">
        <v>90</v>
      </c>
      <c r="R134" t="s">
        <v>88</v>
      </c>
      <c r="S134">
        <v>100</v>
      </c>
      <c r="T134" t="s">
        <v>116</v>
      </c>
      <c r="U134" s="19">
        <f t="shared" si="9"/>
        <v>0</v>
      </c>
      <c r="V134">
        <f t="shared" si="10"/>
        <v>100</v>
      </c>
      <c r="W134">
        <f t="shared" si="11"/>
        <v>3</v>
      </c>
      <c r="Y134">
        <v>38</v>
      </c>
    </row>
    <row r="135" spans="17:25" x14ac:dyDescent="0.35">
      <c r="Q135" t="s">
        <v>90</v>
      </c>
      <c r="R135" t="s">
        <v>88</v>
      </c>
      <c r="S135">
        <v>115</v>
      </c>
      <c r="T135" t="s">
        <v>116</v>
      </c>
      <c r="U135" s="19">
        <f t="shared" si="9"/>
        <v>0</v>
      </c>
      <c r="V135">
        <f t="shared" si="10"/>
        <v>115</v>
      </c>
      <c r="W135">
        <f t="shared" si="11"/>
        <v>1</v>
      </c>
      <c r="Y135">
        <v>43</v>
      </c>
    </row>
    <row r="136" spans="17:25" x14ac:dyDescent="0.35">
      <c r="Q136" t="s">
        <v>90</v>
      </c>
      <c r="R136" t="s">
        <v>88</v>
      </c>
      <c r="S136">
        <v>132</v>
      </c>
      <c r="T136" t="s">
        <v>116</v>
      </c>
      <c r="U136" s="19">
        <f t="shared" si="9"/>
        <v>0</v>
      </c>
      <c r="V136">
        <f t="shared" si="10"/>
        <v>132</v>
      </c>
      <c r="W136">
        <f t="shared" si="11"/>
        <v>2</v>
      </c>
      <c r="Y136">
        <v>50</v>
      </c>
    </row>
    <row r="137" spans="17:25" x14ac:dyDescent="0.35">
      <c r="Q137" t="s">
        <v>90</v>
      </c>
      <c r="R137" t="s">
        <v>88</v>
      </c>
      <c r="S137">
        <v>152</v>
      </c>
      <c r="T137" t="s">
        <v>116</v>
      </c>
      <c r="U137" s="19">
        <f t="shared" si="9"/>
        <v>0</v>
      </c>
      <c r="V137">
        <f t="shared" si="10"/>
        <v>152</v>
      </c>
      <c r="W137">
        <f t="shared" si="11"/>
        <v>1</v>
      </c>
      <c r="Y137">
        <v>57</v>
      </c>
    </row>
    <row r="138" spans="17:25" x14ac:dyDescent="0.35">
      <c r="Q138" t="s">
        <v>90</v>
      </c>
      <c r="R138" t="s">
        <v>88</v>
      </c>
      <c r="S138">
        <v>175</v>
      </c>
      <c r="T138" t="s">
        <v>116</v>
      </c>
      <c r="U138" s="19">
        <f t="shared" si="9"/>
        <v>0</v>
      </c>
      <c r="V138">
        <f t="shared" si="10"/>
        <v>175</v>
      </c>
      <c r="W138">
        <f t="shared" si="11"/>
        <v>2</v>
      </c>
      <c r="Y138">
        <v>66</v>
      </c>
    </row>
    <row r="139" spans="17:25" x14ac:dyDescent="0.35">
      <c r="Q139" t="s">
        <v>90</v>
      </c>
      <c r="R139" t="s">
        <v>88</v>
      </c>
      <c r="S139">
        <v>460</v>
      </c>
      <c r="T139" t="s">
        <v>116</v>
      </c>
      <c r="U139" s="19">
        <f t="shared" si="9"/>
        <v>0</v>
      </c>
      <c r="V139">
        <f t="shared" si="10"/>
        <v>460</v>
      </c>
      <c r="W139">
        <f t="shared" si="11"/>
        <v>3</v>
      </c>
      <c r="Y139">
        <v>175</v>
      </c>
    </row>
    <row r="140" spans="17:25" x14ac:dyDescent="0.35">
      <c r="Q140" t="s">
        <v>90</v>
      </c>
      <c r="R140" t="s">
        <v>88</v>
      </c>
      <c r="S140">
        <v>528</v>
      </c>
      <c r="T140" t="s">
        <v>116</v>
      </c>
      <c r="U140" s="19">
        <f t="shared" si="9"/>
        <v>0</v>
      </c>
      <c r="V140">
        <f t="shared" si="10"/>
        <v>528</v>
      </c>
      <c r="W140">
        <f t="shared" si="11"/>
        <v>5</v>
      </c>
      <c r="Y140">
        <v>200</v>
      </c>
    </row>
    <row r="141" spans="17:25" x14ac:dyDescent="0.35">
      <c r="Q141" t="s">
        <v>90</v>
      </c>
      <c r="R141" t="s">
        <v>88</v>
      </c>
      <c r="S141">
        <v>608</v>
      </c>
      <c r="T141" t="s">
        <v>116</v>
      </c>
      <c r="U141" s="19">
        <f t="shared" si="9"/>
        <v>0</v>
      </c>
      <c r="V141">
        <f t="shared" si="10"/>
        <v>608</v>
      </c>
      <c r="W141">
        <f t="shared" si="11"/>
        <v>2</v>
      </c>
      <c r="Y141">
        <v>230</v>
      </c>
    </row>
    <row r="142" spans="17:25" x14ac:dyDescent="0.35">
      <c r="Q142" t="s">
        <v>90</v>
      </c>
      <c r="R142" t="s">
        <v>88</v>
      </c>
      <c r="S142">
        <v>700</v>
      </c>
      <c r="T142" t="s">
        <v>116</v>
      </c>
      <c r="U142" s="19">
        <f t="shared" si="9"/>
        <v>0</v>
      </c>
      <c r="V142">
        <f t="shared" si="10"/>
        <v>700</v>
      </c>
      <c r="W142">
        <f t="shared" si="11"/>
        <v>3</v>
      </c>
      <c r="Y142">
        <v>264</v>
      </c>
    </row>
    <row r="143" spans="17:25" x14ac:dyDescent="0.35">
      <c r="Q143" t="s">
        <v>90</v>
      </c>
      <c r="R143" t="s">
        <v>88</v>
      </c>
      <c r="S143">
        <v>800</v>
      </c>
      <c r="T143" t="s">
        <v>116</v>
      </c>
      <c r="U143" s="19">
        <f t="shared" si="9"/>
        <v>0</v>
      </c>
      <c r="V143">
        <f t="shared" si="10"/>
        <v>800</v>
      </c>
      <c r="W143">
        <f t="shared" si="11"/>
        <v>1</v>
      </c>
      <c r="Y143">
        <v>304</v>
      </c>
    </row>
    <row r="144" spans="17:25" x14ac:dyDescent="0.35">
      <c r="Q144" t="s">
        <v>90</v>
      </c>
      <c r="R144" t="s">
        <v>88</v>
      </c>
      <c r="S144">
        <v>920</v>
      </c>
      <c r="T144" t="s">
        <v>116</v>
      </c>
      <c r="U144" s="19">
        <f t="shared" si="9"/>
        <v>0</v>
      </c>
      <c r="V144">
        <f t="shared" si="10"/>
        <v>920</v>
      </c>
      <c r="W144">
        <f t="shared" si="11"/>
        <v>2</v>
      </c>
      <c r="Y144">
        <v>350</v>
      </c>
    </row>
    <row r="145" spans="17:25" x14ac:dyDescent="0.35">
      <c r="Q145" t="s">
        <v>90</v>
      </c>
      <c r="R145" t="s">
        <v>88</v>
      </c>
      <c r="S145">
        <v>1056</v>
      </c>
      <c r="T145" t="s">
        <v>116</v>
      </c>
      <c r="U145" s="19">
        <f t="shared" si="9"/>
        <v>0</v>
      </c>
      <c r="V145" t="e">
        <f t="shared" si="10"/>
        <v>#N/A</v>
      </c>
      <c r="W145" t="e">
        <f t="shared" si="11"/>
        <v>#N/A</v>
      </c>
      <c r="Y145">
        <v>400</v>
      </c>
    </row>
    <row r="146" spans="17:25" x14ac:dyDescent="0.35">
      <c r="Q146" t="s">
        <v>90</v>
      </c>
      <c r="R146" t="s">
        <v>88</v>
      </c>
      <c r="S146">
        <v>1216</v>
      </c>
      <c r="T146" t="s">
        <v>116</v>
      </c>
      <c r="U146" s="19">
        <f t="shared" si="9"/>
        <v>0</v>
      </c>
      <c r="V146" t="e">
        <f t="shared" si="10"/>
        <v>#N/A</v>
      </c>
      <c r="W146" t="e">
        <f t="shared" si="11"/>
        <v>#N/A</v>
      </c>
      <c r="Y146">
        <v>460</v>
      </c>
    </row>
    <row r="147" spans="17:25" x14ac:dyDescent="0.35">
      <c r="Q147" t="s">
        <v>90</v>
      </c>
      <c r="R147" t="s">
        <v>88</v>
      </c>
      <c r="S147">
        <v>1400</v>
      </c>
      <c r="T147" t="s">
        <v>116</v>
      </c>
      <c r="U147" s="19">
        <f t="shared" si="9"/>
        <v>0</v>
      </c>
      <c r="V147" t="e">
        <f t="shared" si="10"/>
        <v>#N/A</v>
      </c>
      <c r="W147" t="e">
        <f t="shared" si="11"/>
        <v>#N/A</v>
      </c>
      <c r="Y147">
        <v>528</v>
      </c>
    </row>
    <row r="148" spans="17:25" x14ac:dyDescent="0.35">
      <c r="Q148" t="s">
        <v>89</v>
      </c>
      <c r="R148" t="s">
        <v>88</v>
      </c>
      <c r="S148">
        <v>38</v>
      </c>
      <c r="T148" t="s">
        <v>116</v>
      </c>
      <c r="U148" s="19">
        <f t="shared" si="9"/>
        <v>0</v>
      </c>
      <c r="V148" t="e">
        <f t="shared" si="10"/>
        <v>#N/A</v>
      </c>
      <c r="W148" t="e">
        <f t="shared" si="11"/>
        <v>#N/A</v>
      </c>
      <c r="Y148">
        <v>12</v>
      </c>
    </row>
    <row r="149" spans="17:25" x14ac:dyDescent="0.35">
      <c r="Q149" t="s">
        <v>89</v>
      </c>
      <c r="R149" t="s">
        <v>88</v>
      </c>
      <c r="S149">
        <v>43</v>
      </c>
      <c r="T149" t="s">
        <v>116</v>
      </c>
      <c r="U149" s="19">
        <f t="shared" si="9"/>
        <v>0</v>
      </c>
      <c r="V149">
        <f t="shared" si="10"/>
        <v>43</v>
      </c>
      <c r="W149">
        <f t="shared" si="11"/>
        <v>1</v>
      </c>
      <c r="Y149">
        <v>14</v>
      </c>
    </row>
    <row r="150" spans="17:25" x14ac:dyDescent="0.35">
      <c r="Q150" t="s">
        <v>89</v>
      </c>
      <c r="R150" t="s">
        <v>88</v>
      </c>
      <c r="S150">
        <v>50</v>
      </c>
      <c r="T150" t="s">
        <v>116</v>
      </c>
      <c r="U150" s="19">
        <f t="shared" si="9"/>
        <v>0</v>
      </c>
      <c r="V150">
        <f t="shared" si="10"/>
        <v>50</v>
      </c>
      <c r="W150">
        <f t="shared" si="11"/>
        <v>1</v>
      </c>
      <c r="Y150">
        <v>16</v>
      </c>
    </row>
    <row r="151" spans="17:25" x14ac:dyDescent="0.35">
      <c r="Q151" t="s">
        <v>89</v>
      </c>
      <c r="R151" t="s">
        <v>88</v>
      </c>
      <c r="S151">
        <v>57</v>
      </c>
      <c r="T151" t="s">
        <v>116</v>
      </c>
      <c r="U151" s="19">
        <f t="shared" si="9"/>
        <v>0</v>
      </c>
      <c r="V151">
        <f t="shared" si="10"/>
        <v>57</v>
      </c>
      <c r="W151">
        <f t="shared" si="11"/>
        <v>2</v>
      </c>
      <c r="Y151">
        <v>19</v>
      </c>
    </row>
    <row r="152" spans="17:25" x14ac:dyDescent="0.35">
      <c r="Q152" t="s">
        <v>89</v>
      </c>
      <c r="R152" t="s">
        <v>88</v>
      </c>
      <c r="S152">
        <v>66</v>
      </c>
      <c r="T152" t="s">
        <v>116</v>
      </c>
      <c r="U152" s="19">
        <f t="shared" si="9"/>
        <v>0</v>
      </c>
      <c r="V152">
        <f t="shared" si="10"/>
        <v>66</v>
      </c>
      <c r="W152">
        <f t="shared" si="11"/>
        <v>1</v>
      </c>
      <c r="Y152">
        <v>22</v>
      </c>
    </row>
    <row r="153" spans="17:25" x14ac:dyDescent="0.35">
      <c r="Q153" t="s">
        <v>89</v>
      </c>
      <c r="R153" t="s">
        <v>88</v>
      </c>
      <c r="S153">
        <v>76</v>
      </c>
      <c r="T153" t="s">
        <v>116</v>
      </c>
      <c r="U153" s="19">
        <f t="shared" si="9"/>
        <v>0</v>
      </c>
      <c r="V153">
        <f t="shared" si="10"/>
        <v>76</v>
      </c>
      <c r="W153">
        <f t="shared" si="11"/>
        <v>2</v>
      </c>
      <c r="Y153">
        <v>25</v>
      </c>
    </row>
    <row r="154" spans="17:25" x14ac:dyDescent="0.35">
      <c r="Q154" t="s">
        <v>89</v>
      </c>
      <c r="R154" t="s">
        <v>88</v>
      </c>
      <c r="S154">
        <v>87</v>
      </c>
      <c r="T154" t="s">
        <v>116</v>
      </c>
      <c r="U154" s="19">
        <f t="shared" si="9"/>
        <v>0</v>
      </c>
      <c r="V154">
        <f t="shared" si="10"/>
        <v>87</v>
      </c>
      <c r="W154">
        <f t="shared" si="11"/>
        <v>2</v>
      </c>
      <c r="Y154">
        <v>29</v>
      </c>
    </row>
    <row r="155" spans="17:25" x14ac:dyDescent="0.35">
      <c r="Q155" t="s">
        <v>89</v>
      </c>
      <c r="R155" t="s">
        <v>88</v>
      </c>
      <c r="S155">
        <v>100</v>
      </c>
      <c r="T155" t="s">
        <v>116</v>
      </c>
      <c r="U155" s="19">
        <f t="shared" si="9"/>
        <v>0</v>
      </c>
      <c r="V155">
        <f t="shared" si="10"/>
        <v>100</v>
      </c>
      <c r="W155">
        <f t="shared" si="11"/>
        <v>3</v>
      </c>
      <c r="Y155">
        <v>33</v>
      </c>
    </row>
    <row r="156" spans="17:25" x14ac:dyDescent="0.35">
      <c r="Q156" t="s">
        <v>89</v>
      </c>
      <c r="R156" t="s">
        <v>88</v>
      </c>
      <c r="S156">
        <v>115</v>
      </c>
      <c r="T156" t="s">
        <v>116</v>
      </c>
      <c r="U156" s="19">
        <f t="shared" si="9"/>
        <v>0</v>
      </c>
      <c r="V156">
        <f t="shared" si="10"/>
        <v>115</v>
      </c>
      <c r="W156">
        <f t="shared" si="11"/>
        <v>1</v>
      </c>
      <c r="Y156">
        <v>38</v>
      </c>
    </row>
    <row r="157" spans="17:25" x14ac:dyDescent="0.35">
      <c r="Q157" t="s">
        <v>89</v>
      </c>
      <c r="R157" t="s">
        <v>88</v>
      </c>
      <c r="S157">
        <v>132</v>
      </c>
      <c r="T157" t="s">
        <v>116</v>
      </c>
      <c r="U157" s="19">
        <f t="shared" si="9"/>
        <v>0</v>
      </c>
      <c r="V157">
        <f t="shared" si="10"/>
        <v>132</v>
      </c>
      <c r="W157">
        <f t="shared" si="11"/>
        <v>2</v>
      </c>
      <c r="Y157">
        <v>43</v>
      </c>
    </row>
    <row r="158" spans="17:25" x14ac:dyDescent="0.35">
      <c r="Q158" t="s">
        <v>89</v>
      </c>
      <c r="R158" t="s">
        <v>88</v>
      </c>
      <c r="S158">
        <v>400</v>
      </c>
      <c r="T158" t="s">
        <v>116</v>
      </c>
      <c r="U158" s="19">
        <f t="shared" si="9"/>
        <v>0</v>
      </c>
      <c r="V158">
        <f t="shared" si="10"/>
        <v>400</v>
      </c>
      <c r="W158">
        <f t="shared" si="11"/>
        <v>6</v>
      </c>
      <c r="Y158">
        <v>132</v>
      </c>
    </row>
    <row r="159" spans="17:25" x14ac:dyDescent="0.35">
      <c r="Q159" t="s">
        <v>89</v>
      </c>
      <c r="R159" t="s">
        <v>88</v>
      </c>
      <c r="S159">
        <v>460</v>
      </c>
      <c r="T159" t="s">
        <v>116</v>
      </c>
      <c r="U159" s="19">
        <f t="shared" si="9"/>
        <v>0</v>
      </c>
      <c r="V159">
        <f t="shared" si="10"/>
        <v>460</v>
      </c>
      <c r="W159">
        <f t="shared" si="11"/>
        <v>3</v>
      </c>
      <c r="Y159">
        <v>152</v>
      </c>
    </row>
    <row r="160" spans="17:25" x14ac:dyDescent="0.35">
      <c r="Q160" t="s">
        <v>89</v>
      </c>
      <c r="R160" t="s">
        <v>88</v>
      </c>
      <c r="S160">
        <v>528</v>
      </c>
      <c r="T160" t="s">
        <v>116</v>
      </c>
      <c r="U160" s="19">
        <f t="shared" si="9"/>
        <v>0</v>
      </c>
      <c r="V160">
        <f t="shared" si="10"/>
        <v>528</v>
      </c>
      <c r="W160">
        <f t="shared" si="11"/>
        <v>5</v>
      </c>
      <c r="Y160">
        <v>175</v>
      </c>
    </row>
    <row r="161" spans="17:25" x14ac:dyDescent="0.35">
      <c r="Q161" t="s">
        <v>89</v>
      </c>
      <c r="R161" t="s">
        <v>88</v>
      </c>
      <c r="S161">
        <v>608</v>
      </c>
      <c r="T161" t="s">
        <v>116</v>
      </c>
      <c r="U161" s="19">
        <f t="shared" si="9"/>
        <v>0</v>
      </c>
      <c r="V161">
        <f t="shared" si="10"/>
        <v>608</v>
      </c>
      <c r="W161">
        <f t="shared" si="11"/>
        <v>2</v>
      </c>
      <c r="Y161">
        <v>200</v>
      </c>
    </row>
    <row r="162" spans="17:25" x14ac:dyDescent="0.35">
      <c r="Q162" t="s">
        <v>89</v>
      </c>
      <c r="R162" t="s">
        <v>88</v>
      </c>
      <c r="S162">
        <v>700</v>
      </c>
      <c r="T162" t="s">
        <v>116</v>
      </c>
      <c r="U162" s="19">
        <f t="shared" si="9"/>
        <v>0</v>
      </c>
      <c r="V162">
        <f t="shared" si="10"/>
        <v>700</v>
      </c>
      <c r="W162">
        <f t="shared" si="11"/>
        <v>3</v>
      </c>
      <c r="Y162">
        <v>230</v>
      </c>
    </row>
    <row r="163" spans="17:25" x14ac:dyDescent="0.35">
      <c r="Q163" t="s">
        <v>89</v>
      </c>
      <c r="R163" t="s">
        <v>88</v>
      </c>
      <c r="S163">
        <v>800</v>
      </c>
      <c r="T163" t="s">
        <v>116</v>
      </c>
      <c r="U163" s="19">
        <f t="shared" si="9"/>
        <v>0</v>
      </c>
      <c r="V163">
        <f t="shared" si="10"/>
        <v>800</v>
      </c>
      <c r="W163">
        <f t="shared" si="11"/>
        <v>1</v>
      </c>
      <c r="Y163">
        <v>264</v>
      </c>
    </row>
    <row r="164" spans="17:25" x14ac:dyDescent="0.35">
      <c r="Q164" t="s">
        <v>89</v>
      </c>
      <c r="R164" t="s">
        <v>88</v>
      </c>
      <c r="S164">
        <v>920</v>
      </c>
      <c r="T164" t="s">
        <v>116</v>
      </c>
      <c r="U164" s="19">
        <f t="shared" si="9"/>
        <v>0</v>
      </c>
      <c r="V164">
        <f t="shared" si="10"/>
        <v>920</v>
      </c>
      <c r="W164">
        <f t="shared" si="11"/>
        <v>2</v>
      </c>
      <c r="Y164">
        <v>304</v>
      </c>
    </row>
    <row r="165" spans="17:25" x14ac:dyDescent="0.35">
      <c r="Q165" t="s">
        <v>89</v>
      </c>
      <c r="R165" t="s">
        <v>88</v>
      </c>
      <c r="S165">
        <v>1056</v>
      </c>
      <c r="T165" t="s">
        <v>116</v>
      </c>
      <c r="U165" s="19">
        <f t="shared" si="9"/>
        <v>0</v>
      </c>
      <c r="V165" t="e">
        <f t="shared" si="10"/>
        <v>#N/A</v>
      </c>
      <c r="W165" t="e">
        <f t="shared" si="11"/>
        <v>#N/A</v>
      </c>
      <c r="Y165">
        <v>350</v>
      </c>
    </row>
    <row r="166" spans="17:25" x14ac:dyDescent="0.35">
      <c r="Q166" t="s">
        <v>89</v>
      </c>
      <c r="R166" t="s">
        <v>88</v>
      </c>
      <c r="S166">
        <v>1216</v>
      </c>
      <c r="T166" t="s">
        <v>116</v>
      </c>
      <c r="U166" s="19">
        <f t="shared" si="9"/>
        <v>0</v>
      </c>
      <c r="V166" t="e">
        <f t="shared" si="10"/>
        <v>#N/A</v>
      </c>
      <c r="W166" t="e">
        <f t="shared" si="11"/>
        <v>#N/A</v>
      </c>
      <c r="Y166">
        <v>400</v>
      </c>
    </row>
    <row r="167" spans="17:25" x14ac:dyDescent="0.35">
      <c r="Q167" t="s">
        <v>89</v>
      </c>
      <c r="R167" t="s">
        <v>88</v>
      </c>
      <c r="S167">
        <v>1400</v>
      </c>
      <c r="T167" t="s">
        <v>116</v>
      </c>
      <c r="U167" s="19">
        <f t="shared" si="9"/>
        <v>0</v>
      </c>
      <c r="V167" t="e">
        <f t="shared" si="10"/>
        <v>#N/A</v>
      </c>
      <c r="W167" t="e">
        <f t="shared" si="11"/>
        <v>#N/A</v>
      </c>
      <c r="Y167">
        <v>460</v>
      </c>
    </row>
    <row r="168" spans="17:25" x14ac:dyDescent="0.35">
      <c r="Q168" t="s">
        <v>90</v>
      </c>
      <c r="R168" t="s">
        <v>87</v>
      </c>
      <c r="S168">
        <v>38</v>
      </c>
      <c r="T168" t="s">
        <v>116</v>
      </c>
      <c r="U168" s="19">
        <f t="shared" si="9"/>
        <v>0</v>
      </c>
      <c r="V168" t="e">
        <f t="shared" si="10"/>
        <v>#N/A</v>
      </c>
      <c r="W168" t="e">
        <f t="shared" si="11"/>
        <v>#N/A</v>
      </c>
      <c r="Y168">
        <v>10</v>
      </c>
    </row>
    <row r="169" spans="17:25" x14ac:dyDescent="0.35">
      <c r="Q169" t="s">
        <v>90</v>
      </c>
      <c r="R169" t="s">
        <v>87</v>
      </c>
      <c r="S169">
        <v>43</v>
      </c>
      <c r="T169" t="s">
        <v>116</v>
      </c>
      <c r="U169" s="19">
        <f t="shared" si="9"/>
        <v>0</v>
      </c>
      <c r="V169">
        <f t="shared" si="10"/>
        <v>43</v>
      </c>
      <c r="W169">
        <f t="shared" si="11"/>
        <v>1</v>
      </c>
      <c r="Y169">
        <v>12</v>
      </c>
    </row>
    <row r="170" spans="17:25" x14ac:dyDescent="0.35">
      <c r="Q170" t="s">
        <v>90</v>
      </c>
      <c r="R170" t="s">
        <v>87</v>
      </c>
      <c r="S170">
        <v>50</v>
      </c>
      <c r="T170" t="s">
        <v>116</v>
      </c>
      <c r="U170" s="19">
        <f t="shared" si="9"/>
        <v>0</v>
      </c>
      <c r="V170">
        <f t="shared" si="10"/>
        <v>50</v>
      </c>
      <c r="W170">
        <f t="shared" si="11"/>
        <v>1</v>
      </c>
      <c r="Y170">
        <v>14</v>
      </c>
    </row>
    <row r="171" spans="17:25" x14ac:dyDescent="0.35">
      <c r="Q171" t="s">
        <v>90</v>
      </c>
      <c r="R171" t="s">
        <v>87</v>
      </c>
      <c r="S171">
        <v>57</v>
      </c>
      <c r="T171" t="s">
        <v>116</v>
      </c>
      <c r="U171" s="19">
        <f t="shared" si="9"/>
        <v>0</v>
      </c>
      <c r="V171">
        <f t="shared" si="10"/>
        <v>57</v>
      </c>
      <c r="W171">
        <f t="shared" si="11"/>
        <v>2</v>
      </c>
      <c r="Y171">
        <v>16</v>
      </c>
    </row>
    <row r="172" spans="17:25" x14ac:dyDescent="0.35">
      <c r="Q172" t="s">
        <v>90</v>
      </c>
      <c r="R172" t="s">
        <v>87</v>
      </c>
      <c r="S172">
        <v>66</v>
      </c>
      <c r="T172" t="s">
        <v>116</v>
      </c>
      <c r="U172" s="19">
        <f t="shared" si="9"/>
        <v>0</v>
      </c>
      <c r="V172">
        <f t="shared" si="10"/>
        <v>66</v>
      </c>
      <c r="W172">
        <f t="shared" si="11"/>
        <v>1</v>
      </c>
      <c r="Y172">
        <v>19</v>
      </c>
    </row>
    <row r="173" spans="17:25" x14ac:dyDescent="0.35">
      <c r="Q173" t="s">
        <v>90</v>
      </c>
      <c r="R173" t="s">
        <v>87</v>
      </c>
      <c r="S173">
        <v>76</v>
      </c>
      <c r="T173" t="s">
        <v>116</v>
      </c>
      <c r="U173" s="19">
        <f t="shared" si="9"/>
        <v>0</v>
      </c>
      <c r="V173">
        <f t="shared" si="10"/>
        <v>76</v>
      </c>
      <c r="W173">
        <f t="shared" si="11"/>
        <v>2</v>
      </c>
      <c r="Y173">
        <v>22</v>
      </c>
    </row>
    <row r="174" spans="17:25" x14ac:dyDescent="0.35">
      <c r="Q174" t="s">
        <v>90</v>
      </c>
      <c r="R174" t="s">
        <v>87</v>
      </c>
      <c r="S174">
        <v>87</v>
      </c>
      <c r="T174" t="s">
        <v>116</v>
      </c>
      <c r="U174" s="19">
        <f t="shared" si="9"/>
        <v>0</v>
      </c>
      <c r="V174">
        <f t="shared" si="10"/>
        <v>87</v>
      </c>
      <c r="W174">
        <f t="shared" si="11"/>
        <v>2</v>
      </c>
      <c r="Y174">
        <v>25</v>
      </c>
    </row>
    <row r="175" spans="17:25" x14ac:dyDescent="0.35">
      <c r="Q175" t="s">
        <v>90</v>
      </c>
      <c r="R175" t="s">
        <v>87</v>
      </c>
      <c r="S175">
        <v>100</v>
      </c>
      <c r="T175" t="s">
        <v>116</v>
      </c>
      <c r="U175" s="19">
        <f t="shared" si="9"/>
        <v>0</v>
      </c>
      <c r="V175">
        <f t="shared" si="10"/>
        <v>100</v>
      </c>
      <c r="W175">
        <f t="shared" si="11"/>
        <v>3</v>
      </c>
      <c r="Y175">
        <v>29</v>
      </c>
    </row>
    <row r="176" spans="17:25" x14ac:dyDescent="0.35">
      <c r="Q176" t="s">
        <v>90</v>
      </c>
      <c r="R176" t="s">
        <v>87</v>
      </c>
      <c r="S176">
        <v>264</v>
      </c>
      <c r="T176" t="s">
        <v>116</v>
      </c>
      <c r="U176" s="19">
        <f t="shared" si="9"/>
        <v>0</v>
      </c>
      <c r="V176">
        <f t="shared" si="10"/>
        <v>264</v>
      </c>
      <c r="W176">
        <f t="shared" si="11"/>
        <v>2</v>
      </c>
      <c r="Y176">
        <v>76</v>
      </c>
    </row>
    <row r="177" spans="17:25" x14ac:dyDescent="0.35">
      <c r="Q177" t="s">
        <v>90</v>
      </c>
      <c r="R177" t="s">
        <v>87</v>
      </c>
      <c r="S177">
        <v>304</v>
      </c>
      <c r="T177" t="s">
        <v>116</v>
      </c>
      <c r="U177" s="19">
        <f t="shared" si="9"/>
        <v>0</v>
      </c>
      <c r="V177">
        <f t="shared" si="10"/>
        <v>304</v>
      </c>
      <c r="W177">
        <f t="shared" si="11"/>
        <v>5</v>
      </c>
      <c r="Y177">
        <v>87</v>
      </c>
    </row>
    <row r="178" spans="17:25" x14ac:dyDescent="0.35">
      <c r="Q178" t="s">
        <v>90</v>
      </c>
      <c r="R178" t="s">
        <v>87</v>
      </c>
      <c r="S178">
        <v>350</v>
      </c>
      <c r="T178" t="s">
        <v>116</v>
      </c>
      <c r="U178" s="19">
        <f t="shared" si="9"/>
        <v>0</v>
      </c>
      <c r="V178">
        <f t="shared" si="10"/>
        <v>350</v>
      </c>
      <c r="W178">
        <f t="shared" si="11"/>
        <v>2</v>
      </c>
      <c r="Y178">
        <v>100</v>
      </c>
    </row>
    <row r="179" spans="17:25" x14ac:dyDescent="0.35">
      <c r="Q179" t="s">
        <v>90</v>
      </c>
      <c r="R179" t="s">
        <v>87</v>
      </c>
      <c r="S179">
        <v>400</v>
      </c>
      <c r="T179" t="s">
        <v>116</v>
      </c>
      <c r="U179" s="19">
        <f t="shared" si="9"/>
        <v>0</v>
      </c>
      <c r="V179">
        <f t="shared" si="10"/>
        <v>400</v>
      </c>
      <c r="W179">
        <f t="shared" si="11"/>
        <v>6</v>
      </c>
      <c r="Y179">
        <v>115</v>
      </c>
    </row>
    <row r="180" spans="17:25" x14ac:dyDescent="0.35">
      <c r="Q180" t="s">
        <v>90</v>
      </c>
      <c r="R180" t="s">
        <v>87</v>
      </c>
      <c r="S180">
        <v>460</v>
      </c>
      <c r="T180" t="s">
        <v>116</v>
      </c>
      <c r="U180" s="19">
        <f t="shared" si="9"/>
        <v>0</v>
      </c>
      <c r="V180">
        <f t="shared" si="10"/>
        <v>460</v>
      </c>
      <c r="W180">
        <f t="shared" si="11"/>
        <v>3</v>
      </c>
      <c r="Y180">
        <v>132</v>
      </c>
    </row>
    <row r="181" spans="17:25" x14ac:dyDescent="0.35">
      <c r="Q181" t="s">
        <v>90</v>
      </c>
      <c r="R181" t="s">
        <v>87</v>
      </c>
      <c r="S181">
        <v>528</v>
      </c>
      <c r="T181" t="s">
        <v>116</v>
      </c>
      <c r="U181" s="19">
        <f t="shared" si="9"/>
        <v>0</v>
      </c>
      <c r="V181">
        <f t="shared" si="10"/>
        <v>528</v>
      </c>
      <c r="W181">
        <f t="shared" si="11"/>
        <v>5</v>
      </c>
      <c r="Y181">
        <v>152</v>
      </c>
    </row>
    <row r="182" spans="17:25" x14ac:dyDescent="0.35">
      <c r="Q182" t="s">
        <v>90</v>
      </c>
      <c r="R182" t="s">
        <v>87</v>
      </c>
      <c r="S182">
        <v>608</v>
      </c>
      <c r="T182" t="s">
        <v>116</v>
      </c>
      <c r="U182" s="19">
        <f t="shared" si="9"/>
        <v>0</v>
      </c>
      <c r="V182">
        <f t="shared" si="10"/>
        <v>608</v>
      </c>
      <c r="W182">
        <f t="shared" si="11"/>
        <v>2</v>
      </c>
      <c r="Y182">
        <v>175</v>
      </c>
    </row>
    <row r="183" spans="17:25" x14ac:dyDescent="0.35">
      <c r="Q183" t="s">
        <v>90</v>
      </c>
      <c r="R183" t="s">
        <v>87</v>
      </c>
      <c r="S183">
        <v>700</v>
      </c>
      <c r="T183" t="s">
        <v>116</v>
      </c>
      <c r="U183" s="19">
        <f t="shared" si="9"/>
        <v>0</v>
      </c>
      <c r="V183">
        <f t="shared" si="10"/>
        <v>700</v>
      </c>
      <c r="W183">
        <f t="shared" si="11"/>
        <v>3</v>
      </c>
      <c r="Y183">
        <v>200</v>
      </c>
    </row>
    <row r="184" spans="17:25" x14ac:dyDescent="0.35">
      <c r="Q184" t="s">
        <v>90</v>
      </c>
      <c r="R184" t="s">
        <v>87</v>
      </c>
      <c r="S184">
        <v>800</v>
      </c>
      <c r="T184" t="s">
        <v>116</v>
      </c>
      <c r="U184" s="19">
        <f t="shared" si="9"/>
        <v>0</v>
      </c>
      <c r="V184">
        <f t="shared" si="10"/>
        <v>800</v>
      </c>
      <c r="W184">
        <f t="shared" si="11"/>
        <v>1</v>
      </c>
      <c r="Y184">
        <v>230</v>
      </c>
    </row>
    <row r="185" spans="17:25" x14ac:dyDescent="0.35">
      <c r="Q185" t="s">
        <v>90</v>
      </c>
      <c r="R185" t="s">
        <v>87</v>
      </c>
      <c r="S185">
        <v>920</v>
      </c>
      <c r="T185" t="s">
        <v>116</v>
      </c>
      <c r="U185" s="19">
        <f t="shared" si="9"/>
        <v>0</v>
      </c>
      <c r="V185">
        <f t="shared" si="10"/>
        <v>920</v>
      </c>
      <c r="W185">
        <f t="shared" si="11"/>
        <v>2</v>
      </c>
      <c r="Y185">
        <v>264</v>
      </c>
    </row>
    <row r="186" spans="17:25" x14ac:dyDescent="0.35">
      <c r="Q186" t="s">
        <v>90</v>
      </c>
      <c r="R186" t="s">
        <v>87</v>
      </c>
      <c r="S186">
        <v>1056</v>
      </c>
      <c r="T186" t="s">
        <v>116</v>
      </c>
      <c r="U186" s="19">
        <f t="shared" si="9"/>
        <v>0</v>
      </c>
      <c r="V186" t="e">
        <f t="shared" si="10"/>
        <v>#N/A</v>
      </c>
      <c r="W186" t="e">
        <f t="shared" si="11"/>
        <v>#N/A</v>
      </c>
      <c r="Y186">
        <v>304</v>
      </c>
    </row>
    <row r="187" spans="17:25" x14ac:dyDescent="0.35">
      <c r="Q187" t="s">
        <v>90</v>
      </c>
      <c r="R187" t="s">
        <v>87</v>
      </c>
      <c r="S187">
        <v>1216</v>
      </c>
      <c r="T187" t="s">
        <v>116</v>
      </c>
      <c r="U187" s="19">
        <f t="shared" si="9"/>
        <v>0</v>
      </c>
      <c r="V187" t="e">
        <f t="shared" si="10"/>
        <v>#N/A</v>
      </c>
      <c r="W187" t="e">
        <f t="shared" si="11"/>
        <v>#N/A</v>
      </c>
      <c r="Y187">
        <v>350</v>
      </c>
    </row>
    <row r="188" spans="17:25" x14ac:dyDescent="0.35">
      <c r="Q188" t="s">
        <v>90</v>
      </c>
      <c r="R188" t="s">
        <v>87</v>
      </c>
      <c r="S188">
        <v>1400</v>
      </c>
      <c r="T188" t="s">
        <v>116</v>
      </c>
      <c r="U188" s="19">
        <f t="shared" si="9"/>
        <v>0</v>
      </c>
      <c r="V188" t="e">
        <f t="shared" si="10"/>
        <v>#N/A</v>
      </c>
      <c r="W188" t="e">
        <f t="shared" si="11"/>
        <v>#N/A</v>
      </c>
      <c r="Y188">
        <v>400</v>
      </c>
    </row>
    <row r="189" spans="17:25" x14ac:dyDescent="0.35">
      <c r="Q189" t="s">
        <v>89</v>
      </c>
      <c r="R189" t="s">
        <v>87</v>
      </c>
      <c r="S189">
        <v>38</v>
      </c>
      <c r="T189" t="s">
        <v>116</v>
      </c>
      <c r="U189" s="19">
        <f t="shared" si="9"/>
        <v>0</v>
      </c>
      <c r="V189" t="e">
        <f t="shared" si="10"/>
        <v>#N/A</v>
      </c>
      <c r="W189" t="e">
        <f t="shared" si="11"/>
        <v>#N/A</v>
      </c>
      <c r="Y189">
        <v>9</v>
      </c>
    </row>
    <row r="190" spans="17:25" x14ac:dyDescent="0.35">
      <c r="Q190" t="s">
        <v>89</v>
      </c>
      <c r="R190" t="s">
        <v>87</v>
      </c>
      <c r="S190">
        <v>43</v>
      </c>
      <c r="T190" t="s">
        <v>116</v>
      </c>
      <c r="U190" s="19">
        <f t="shared" si="9"/>
        <v>0</v>
      </c>
      <c r="V190">
        <f t="shared" si="10"/>
        <v>43</v>
      </c>
      <c r="W190">
        <f t="shared" si="11"/>
        <v>1</v>
      </c>
      <c r="Y190">
        <v>10</v>
      </c>
    </row>
    <row r="191" spans="17:25" x14ac:dyDescent="0.35">
      <c r="Q191" t="s">
        <v>89</v>
      </c>
      <c r="R191" t="s">
        <v>87</v>
      </c>
      <c r="S191">
        <v>50</v>
      </c>
      <c r="T191" t="s">
        <v>116</v>
      </c>
      <c r="U191" s="19">
        <f t="shared" si="9"/>
        <v>0</v>
      </c>
      <c r="V191">
        <f t="shared" si="10"/>
        <v>50</v>
      </c>
      <c r="W191">
        <f t="shared" si="11"/>
        <v>1</v>
      </c>
      <c r="Y191">
        <v>12</v>
      </c>
    </row>
    <row r="192" spans="17:25" x14ac:dyDescent="0.35">
      <c r="Q192" t="s">
        <v>89</v>
      </c>
      <c r="R192" t="s">
        <v>87</v>
      </c>
      <c r="S192">
        <v>57</v>
      </c>
      <c r="T192" t="s">
        <v>116</v>
      </c>
      <c r="U192" s="19">
        <f t="shared" si="9"/>
        <v>0</v>
      </c>
      <c r="V192">
        <f t="shared" si="10"/>
        <v>57</v>
      </c>
      <c r="W192">
        <f t="shared" si="11"/>
        <v>2</v>
      </c>
      <c r="Y192">
        <v>14</v>
      </c>
    </row>
    <row r="193" spans="17:25" x14ac:dyDescent="0.35">
      <c r="Q193" t="s">
        <v>89</v>
      </c>
      <c r="R193" t="s">
        <v>87</v>
      </c>
      <c r="S193">
        <v>66</v>
      </c>
      <c r="T193" t="s">
        <v>116</v>
      </c>
      <c r="U193" s="19">
        <f t="shared" si="9"/>
        <v>0</v>
      </c>
      <c r="V193">
        <f t="shared" si="10"/>
        <v>66</v>
      </c>
      <c r="W193">
        <f t="shared" si="11"/>
        <v>1</v>
      </c>
      <c r="Y193">
        <v>16</v>
      </c>
    </row>
    <row r="194" spans="17:25" x14ac:dyDescent="0.35">
      <c r="Q194" t="s">
        <v>89</v>
      </c>
      <c r="R194" t="s">
        <v>87</v>
      </c>
      <c r="S194">
        <v>76</v>
      </c>
      <c r="T194" t="s">
        <v>116</v>
      </c>
      <c r="U194" s="19">
        <f t="shared" si="9"/>
        <v>0</v>
      </c>
      <c r="V194">
        <f t="shared" si="10"/>
        <v>76</v>
      </c>
      <c r="W194">
        <f t="shared" si="11"/>
        <v>2</v>
      </c>
      <c r="Y194">
        <v>19</v>
      </c>
    </row>
    <row r="195" spans="17:25" x14ac:dyDescent="0.35">
      <c r="Q195" t="s">
        <v>89</v>
      </c>
      <c r="R195" t="s">
        <v>87</v>
      </c>
      <c r="S195">
        <v>87</v>
      </c>
      <c r="T195" t="s">
        <v>116</v>
      </c>
      <c r="U195" s="19">
        <f t="shared" si="9"/>
        <v>0</v>
      </c>
      <c r="V195">
        <f t="shared" si="10"/>
        <v>87</v>
      </c>
      <c r="W195">
        <f t="shared" si="11"/>
        <v>2</v>
      </c>
      <c r="Y195">
        <v>22</v>
      </c>
    </row>
    <row r="196" spans="17:25" x14ac:dyDescent="0.35">
      <c r="Q196" t="s">
        <v>89</v>
      </c>
      <c r="R196" t="s">
        <v>87</v>
      </c>
      <c r="S196">
        <v>200</v>
      </c>
      <c r="T196" t="s">
        <v>116</v>
      </c>
      <c r="U196" s="19">
        <f t="shared" ref="U196:U259" si="12">IFERROR(VLOOKUP(CONCATENATE(Q196,R196),J:M,4,0),0)</f>
        <v>0</v>
      </c>
      <c r="V196">
        <f t="shared" ref="V196:V259" si="13">VLOOKUP(S196,C:C,1,0)</f>
        <v>200</v>
      </c>
      <c r="W196">
        <f t="shared" ref="W196:W259" si="14">VLOOKUP(V196,C:G,5,0)</f>
        <v>2</v>
      </c>
      <c r="Y196">
        <v>50</v>
      </c>
    </row>
    <row r="197" spans="17:25" x14ac:dyDescent="0.35">
      <c r="Q197" t="s">
        <v>89</v>
      </c>
      <c r="R197" t="s">
        <v>87</v>
      </c>
      <c r="S197">
        <v>230</v>
      </c>
      <c r="T197" t="s">
        <v>116</v>
      </c>
      <c r="U197" s="19">
        <f t="shared" si="12"/>
        <v>0</v>
      </c>
      <c r="V197">
        <f t="shared" si="13"/>
        <v>230</v>
      </c>
      <c r="W197">
        <f t="shared" si="14"/>
        <v>4</v>
      </c>
      <c r="Y197">
        <v>57</v>
      </c>
    </row>
    <row r="198" spans="17:25" x14ac:dyDescent="0.35">
      <c r="Q198" t="s">
        <v>89</v>
      </c>
      <c r="R198" t="s">
        <v>87</v>
      </c>
      <c r="S198">
        <v>264</v>
      </c>
      <c r="T198" t="s">
        <v>116</v>
      </c>
      <c r="U198" s="19">
        <f t="shared" si="12"/>
        <v>0</v>
      </c>
      <c r="V198">
        <f t="shared" si="13"/>
        <v>264</v>
      </c>
      <c r="W198">
        <f t="shared" si="14"/>
        <v>2</v>
      </c>
      <c r="Y198">
        <v>66</v>
      </c>
    </row>
    <row r="199" spans="17:25" x14ac:dyDescent="0.35">
      <c r="Q199" t="s">
        <v>89</v>
      </c>
      <c r="R199" t="s">
        <v>87</v>
      </c>
      <c r="S199">
        <v>304</v>
      </c>
      <c r="T199" t="s">
        <v>116</v>
      </c>
      <c r="U199" s="19">
        <f t="shared" si="12"/>
        <v>0</v>
      </c>
      <c r="V199">
        <f t="shared" si="13"/>
        <v>304</v>
      </c>
      <c r="W199">
        <f t="shared" si="14"/>
        <v>5</v>
      </c>
      <c r="Y199">
        <v>76</v>
      </c>
    </row>
    <row r="200" spans="17:25" x14ac:dyDescent="0.35">
      <c r="Q200" t="s">
        <v>89</v>
      </c>
      <c r="R200" t="s">
        <v>87</v>
      </c>
      <c r="S200">
        <v>350</v>
      </c>
      <c r="T200" t="s">
        <v>116</v>
      </c>
      <c r="U200" s="19">
        <f t="shared" si="12"/>
        <v>0</v>
      </c>
      <c r="V200">
        <f t="shared" si="13"/>
        <v>350</v>
      </c>
      <c r="W200">
        <f t="shared" si="14"/>
        <v>2</v>
      </c>
      <c r="Y200">
        <v>87</v>
      </c>
    </row>
    <row r="201" spans="17:25" x14ac:dyDescent="0.35">
      <c r="Q201" t="s">
        <v>89</v>
      </c>
      <c r="R201" t="s">
        <v>87</v>
      </c>
      <c r="S201">
        <v>400</v>
      </c>
      <c r="T201" t="s">
        <v>116</v>
      </c>
      <c r="U201" s="19">
        <f t="shared" si="12"/>
        <v>0</v>
      </c>
      <c r="V201">
        <f t="shared" si="13"/>
        <v>400</v>
      </c>
      <c r="W201">
        <f t="shared" si="14"/>
        <v>6</v>
      </c>
      <c r="Y201">
        <v>100</v>
      </c>
    </row>
    <row r="202" spans="17:25" x14ac:dyDescent="0.35">
      <c r="Q202" t="s">
        <v>89</v>
      </c>
      <c r="R202" t="s">
        <v>87</v>
      </c>
      <c r="S202">
        <v>460</v>
      </c>
      <c r="T202" t="s">
        <v>116</v>
      </c>
      <c r="U202" s="19">
        <f t="shared" si="12"/>
        <v>0</v>
      </c>
      <c r="V202">
        <f t="shared" si="13"/>
        <v>460</v>
      </c>
      <c r="W202">
        <f t="shared" si="14"/>
        <v>3</v>
      </c>
      <c r="Y202">
        <v>115</v>
      </c>
    </row>
    <row r="203" spans="17:25" x14ac:dyDescent="0.35">
      <c r="Q203" t="s">
        <v>89</v>
      </c>
      <c r="R203" t="s">
        <v>87</v>
      </c>
      <c r="S203">
        <v>528</v>
      </c>
      <c r="T203" t="s">
        <v>116</v>
      </c>
      <c r="U203" s="19">
        <f t="shared" si="12"/>
        <v>0</v>
      </c>
      <c r="V203">
        <f t="shared" si="13"/>
        <v>528</v>
      </c>
      <c r="W203">
        <f t="shared" si="14"/>
        <v>5</v>
      </c>
      <c r="Y203">
        <v>132</v>
      </c>
    </row>
    <row r="204" spans="17:25" x14ac:dyDescent="0.35">
      <c r="Q204" t="s">
        <v>89</v>
      </c>
      <c r="R204" t="s">
        <v>87</v>
      </c>
      <c r="S204">
        <v>608</v>
      </c>
      <c r="T204" t="s">
        <v>116</v>
      </c>
      <c r="U204" s="19">
        <f t="shared" si="12"/>
        <v>0</v>
      </c>
      <c r="V204">
        <f t="shared" si="13"/>
        <v>608</v>
      </c>
      <c r="W204">
        <f t="shared" si="14"/>
        <v>2</v>
      </c>
      <c r="Y204">
        <v>152</v>
      </c>
    </row>
    <row r="205" spans="17:25" x14ac:dyDescent="0.35">
      <c r="Q205" t="s">
        <v>89</v>
      </c>
      <c r="R205" t="s">
        <v>87</v>
      </c>
      <c r="S205">
        <v>700</v>
      </c>
      <c r="T205" t="s">
        <v>116</v>
      </c>
      <c r="U205" s="19">
        <f t="shared" si="12"/>
        <v>0</v>
      </c>
      <c r="V205">
        <f t="shared" si="13"/>
        <v>700</v>
      </c>
      <c r="W205">
        <f t="shared" si="14"/>
        <v>3</v>
      </c>
      <c r="Y205">
        <v>175</v>
      </c>
    </row>
    <row r="206" spans="17:25" x14ac:dyDescent="0.35">
      <c r="Q206" t="s">
        <v>89</v>
      </c>
      <c r="R206" t="s">
        <v>87</v>
      </c>
      <c r="S206">
        <v>800</v>
      </c>
      <c r="T206" t="s">
        <v>116</v>
      </c>
      <c r="U206" s="19">
        <f t="shared" si="12"/>
        <v>0</v>
      </c>
      <c r="V206">
        <f t="shared" si="13"/>
        <v>800</v>
      </c>
      <c r="W206">
        <f t="shared" si="14"/>
        <v>1</v>
      </c>
      <c r="Y206">
        <v>200</v>
      </c>
    </row>
    <row r="207" spans="17:25" x14ac:dyDescent="0.35">
      <c r="Q207" t="s">
        <v>89</v>
      </c>
      <c r="R207" t="s">
        <v>87</v>
      </c>
      <c r="S207">
        <v>920</v>
      </c>
      <c r="T207" t="s">
        <v>116</v>
      </c>
      <c r="U207" s="19">
        <f t="shared" si="12"/>
        <v>0</v>
      </c>
      <c r="V207">
        <f t="shared" si="13"/>
        <v>920</v>
      </c>
      <c r="W207">
        <f t="shared" si="14"/>
        <v>2</v>
      </c>
      <c r="Y207">
        <v>230</v>
      </c>
    </row>
    <row r="208" spans="17:25" x14ac:dyDescent="0.35">
      <c r="Q208" t="s">
        <v>89</v>
      </c>
      <c r="R208" t="s">
        <v>87</v>
      </c>
      <c r="S208">
        <v>1056</v>
      </c>
      <c r="T208" t="s">
        <v>116</v>
      </c>
      <c r="U208" s="19">
        <f t="shared" si="12"/>
        <v>0</v>
      </c>
      <c r="V208" t="e">
        <f t="shared" si="13"/>
        <v>#N/A</v>
      </c>
      <c r="W208" t="e">
        <f t="shared" si="14"/>
        <v>#N/A</v>
      </c>
      <c r="Y208">
        <v>264</v>
      </c>
    </row>
    <row r="209" spans="17:25" x14ac:dyDescent="0.35">
      <c r="Q209" t="s">
        <v>89</v>
      </c>
      <c r="R209" t="s">
        <v>87</v>
      </c>
      <c r="S209">
        <v>1216</v>
      </c>
      <c r="T209" t="s">
        <v>116</v>
      </c>
      <c r="U209" s="19">
        <f t="shared" si="12"/>
        <v>0</v>
      </c>
      <c r="V209" t="e">
        <f t="shared" si="13"/>
        <v>#N/A</v>
      </c>
      <c r="W209" t="e">
        <f t="shared" si="14"/>
        <v>#N/A</v>
      </c>
      <c r="Y209">
        <v>304</v>
      </c>
    </row>
    <row r="210" spans="17:25" x14ac:dyDescent="0.35">
      <c r="Q210" t="s">
        <v>89</v>
      </c>
      <c r="R210" t="s">
        <v>87</v>
      </c>
      <c r="S210">
        <v>1400</v>
      </c>
      <c r="T210" t="s">
        <v>116</v>
      </c>
      <c r="U210" s="19">
        <f t="shared" si="12"/>
        <v>0</v>
      </c>
      <c r="V210" t="e">
        <f t="shared" si="13"/>
        <v>#N/A</v>
      </c>
      <c r="W210" t="e">
        <f t="shared" si="14"/>
        <v>#N/A</v>
      </c>
      <c r="Y210">
        <v>350</v>
      </c>
    </row>
    <row r="211" spans="17:25" x14ac:dyDescent="0.35">
      <c r="Q211" t="s">
        <v>90</v>
      </c>
      <c r="R211" t="s">
        <v>86</v>
      </c>
      <c r="S211">
        <v>38</v>
      </c>
      <c r="T211" t="s">
        <v>116</v>
      </c>
      <c r="U211" s="19">
        <f t="shared" si="12"/>
        <v>0</v>
      </c>
      <c r="V211" t="e">
        <f t="shared" si="13"/>
        <v>#N/A</v>
      </c>
      <c r="W211" t="e">
        <f t="shared" si="14"/>
        <v>#N/A</v>
      </c>
      <c r="Y211">
        <v>8</v>
      </c>
    </row>
    <row r="212" spans="17:25" x14ac:dyDescent="0.35">
      <c r="Q212" t="s">
        <v>90</v>
      </c>
      <c r="R212" t="s">
        <v>86</v>
      </c>
      <c r="S212">
        <v>43</v>
      </c>
      <c r="T212" t="s">
        <v>116</v>
      </c>
      <c r="U212" s="19">
        <f t="shared" si="12"/>
        <v>0</v>
      </c>
      <c r="V212">
        <f t="shared" si="13"/>
        <v>43</v>
      </c>
      <c r="W212">
        <f t="shared" si="14"/>
        <v>1</v>
      </c>
      <c r="Y212">
        <v>9</v>
      </c>
    </row>
    <row r="213" spans="17:25" x14ac:dyDescent="0.35">
      <c r="Q213" t="s">
        <v>90</v>
      </c>
      <c r="R213" t="s">
        <v>86</v>
      </c>
      <c r="S213">
        <v>50</v>
      </c>
      <c r="T213" t="s">
        <v>116</v>
      </c>
      <c r="U213" s="19">
        <f t="shared" si="12"/>
        <v>0</v>
      </c>
      <c r="V213">
        <f t="shared" si="13"/>
        <v>50</v>
      </c>
      <c r="W213">
        <f t="shared" si="14"/>
        <v>1</v>
      </c>
      <c r="Y213">
        <v>10</v>
      </c>
    </row>
    <row r="214" spans="17:25" x14ac:dyDescent="0.35">
      <c r="Q214" t="s">
        <v>90</v>
      </c>
      <c r="R214" t="s">
        <v>86</v>
      </c>
      <c r="S214">
        <v>57</v>
      </c>
      <c r="T214" t="s">
        <v>116</v>
      </c>
      <c r="U214" s="19">
        <f t="shared" si="12"/>
        <v>0</v>
      </c>
      <c r="V214">
        <f t="shared" si="13"/>
        <v>57</v>
      </c>
      <c r="W214">
        <f t="shared" si="14"/>
        <v>2</v>
      </c>
      <c r="Y214">
        <v>12</v>
      </c>
    </row>
    <row r="215" spans="17:25" x14ac:dyDescent="0.35">
      <c r="Q215" t="s">
        <v>90</v>
      </c>
      <c r="R215" t="s">
        <v>86</v>
      </c>
      <c r="S215">
        <v>66</v>
      </c>
      <c r="T215" t="s">
        <v>116</v>
      </c>
      <c r="U215" s="19">
        <f t="shared" si="12"/>
        <v>0</v>
      </c>
      <c r="V215">
        <f t="shared" si="13"/>
        <v>66</v>
      </c>
      <c r="W215">
        <f t="shared" si="14"/>
        <v>1</v>
      </c>
      <c r="Y215">
        <v>14</v>
      </c>
    </row>
    <row r="216" spans="17:25" x14ac:dyDescent="0.35">
      <c r="Q216" t="s">
        <v>90</v>
      </c>
      <c r="R216" t="s">
        <v>86</v>
      </c>
      <c r="S216">
        <v>76</v>
      </c>
      <c r="T216" t="s">
        <v>116</v>
      </c>
      <c r="U216" s="19">
        <f t="shared" si="12"/>
        <v>0</v>
      </c>
      <c r="V216">
        <f t="shared" si="13"/>
        <v>76</v>
      </c>
      <c r="W216">
        <f t="shared" si="14"/>
        <v>2</v>
      </c>
      <c r="Y216">
        <v>16</v>
      </c>
    </row>
    <row r="217" spans="17:25" x14ac:dyDescent="0.35">
      <c r="Q217" t="s">
        <v>90</v>
      </c>
      <c r="R217" t="s">
        <v>86</v>
      </c>
      <c r="S217">
        <v>175</v>
      </c>
      <c r="T217" t="s">
        <v>116</v>
      </c>
      <c r="U217" s="19">
        <f t="shared" si="12"/>
        <v>0</v>
      </c>
      <c r="V217">
        <f t="shared" si="13"/>
        <v>175</v>
      </c>
      <c r="W217">
        <f t="shared" si="14"/>
        <v>2</v>
      </c>
      <c r="Y217">
        <v>38</v>
      </c>
    </row>
    <row r="218" spans="17:25" x14ac:dyDescent="0.35">
      <c r="Q218" t="s">
        <v>90</v>
      </c>
      <c r="R218" t="s">
        <v>86</v>
      </c>
      <c r="S218">
        <v>200</v>
      </c>
      <c r="T218" t="s">
        <v>116</v>
      </c>
      <c r="U218" s="19">
        <f t="shared" si="12"/>
        <v>0</v>
      </c>
      <c r="V218">
        <f t="shared" si="13"/>
        <v>200</v>
      </c>
      <c r="W218">
        <f t="shared" si="14"/>
        <v>2</v>
      </c>
      <c r="Y218">
        <v>43</v>
      </c>
    </row>
    <row r="219" spans="17:25" x14ac:dyDescent="0.35">
      <c r="Q219" t="s">
        <v>90</v>
      </c>
      <c r="R219" t="s">
        <v>86</v>
      </c>
      <c r="S219">
        <v>230</v>
      </c>
      <c r="T219" t="s">
        <v>116</v>
      </c>
      <c r="U219" s="19">
        <f t="shared" si="12"/>
        <v>0</v>
      </c>
      <c r="V219">
        <f t="shared" si="13"/>
        <v>230</v>
      </c>
      <c r="W219">
        <f t="shared" si="14"/>
        <v>4</v>
      </c>
      <c r="Y219">
        <v>50</v>
      </c>
    </row>
    <row r="220" spans="17:25" x14ac:dyDescent="0.35">
      <c r="Q220" t="s">
        <v>90</v>
      </c>
      <c r="R220" t="s">
        <v>86</v>
      </c>
      <c r="S220">
        <v>264</v>
      </c>
      <c r="T220" t="s">
        <v>116</v>
      </c>
      <c r="U220" s="19">
        <f t="shared" si="12"/>
        <v>0</v>
      </c>
      <c r="V220">
        <f t="shared" si="13"/>
        <v>264</v>
      </c>
      <c r="W220">
        <f t="shared" si="14"/>
        <v>2</v>
      </c>
      <c r="Y220">
        <v>57</v>
      </c>
    </row>
    <row r="221" spans="17:25" x14ac:dyDescent="0.35">
      <c r="Q221" t="s">
        <v>90</v>
      </c>
      <c r="R221" t="s">
        <v>86</v>
      </c>
      <c r="S221">
        <v>304</v>
      </c>
      <c r="T221" t="s">
        <v>116</v>
      </c>
      <c r="U221" s="19">
        <f t="shared" si="12"/>
        <v>0</v>
      </c>
      <c r="V221">
        <f t="shared" si="13"/>
        <v>304</v>
      </c>
      <c r="W221">
        <f t="shared" si="14"/>
        <v>5</v>
      </c>
      <c r="Y221">
        <v>66</v>
      </c>
    </row>
    <row r="222" spans="17:25" x14ac:dyDescent="0.35">
      <c r="Q222" t="s">
        <v>90</v>
      </c>
      <c r="R222" t="s">
        <v>86</v>
      </c>
      <c r="S222">
        <v>350</v>
      </c>
      <c r="T222" t="s">
        <v>116</v>
      </c>
      <c r="U222" s="19">
        <f t="shared" si="12"/>
        <v>0</v>
      </c>
      <c r="V222">
        <f t="shared" si="13"/>
        <v>350</v>
      </c>
      <c r="W222">
        <f t="shared" si="14"/>
        <v>2</v>
      </c>
      <c r="Y222">
        <v>76</v>
      </c>
    </row>
    <row r="223" spans="17:25" x14ac:dyDescent="0.35">
      <c r="Q223" t="s">
        <v>90</v>
      </c>
      <c r="R223" t="s">
        <v>86</v>
      </c>
      <c r="S223">
        <v>400</v>
      </c>
      <c r="T223" t="s">
        <v>116</v>
      </c>
      <c r="U223" s="19">
        <f t="shared" si="12"/>
        <v>0</v>
      </c>
      <c r="V223">
        <f t="shared" si="13"/>
        <v>400</v>
      </c>
      <c r="W223">
        <f t="shared" si="14"/>
        <v>6</v>
      </c>
      <c r="Y223">
        <v>87</v>
      </c>
    </row>
    <row r="224" spans="17:25" x14ac:dyDescent="0.35">
      <c r="Q224" t="s">
        <v>90</v>
      </c>
      <c r="R224" t="s">
        <v>86</v>
      </c>
      <c r="S224">
        <v>460</v>
      </c>
      <c r="T224" t="s">
        <v>116</v>
      </c>
      <c r="U224" s="19">
        <f t="shared" si="12"/>
        <v>0</v>
      </c>
      <c r="V224">
        <f t="shared" si="13"/>
        <v>460</v>
      </c>
      <c r="W224">
        <f t="shared" si="14"/>
        <v>3</v>
      </c>
      <c r="Y224">
        <v>100</v>
      </c>
    </row>
    <row r="225" spans="17:25" x14ac:dyDescent="0.35">
      <c r="Q225" t="s">
        <v>90</v>
      </c>
      <c r="R225" t="s">
        <v>86</v>
      </c>
      <c r="S225">
        <v>528</v>
      </c>
      <c r="T225" t="s">
        <v>116</v>
      </c>
      <c r="U225" s="19">
        <f t="shared" si="12"/>
        <v>0</v>
      </c>
      <c r="V225">
        <f t="shared" si="13"/>
        <v>528</v>
      </c>
      <c r="W225">
        <f t="shared" si="14"/>
        <v>5</v>
      </c>
      <c r="Y225">
        <v>115</v>
      </c>
    </row>
    <row r="226" spans="17:25" x14ac:dyDescent="0.35">
      <c r="Q226" t="s">
        <v>90</v>
      </c>
      <c r="R226" t="s">
        <v>86</v>
      </c>
      <c r="S226">
        <v>608</v>
      </c>
      <c r="T226" t="s">
        <v>116</v>
      </c>
      <c r="U226" s="19">
        <f t="shared" si="12"/>
        <v>0</v>
      </c>
      <c r="V226">
        <f t="shared" si="13"/>
        <v>608</v>
      </c>
      <c r="W226">
        <f t="shared" si="14"/>
        <v>2</v>
      </c>
      <c r="Y226">
        <v>132</v>
      </c>
    </row>
    <row r="227" spans="17:25" x14ac:dyDescent="0.35">
      <c r="Q227" t="s">
        <v>90</v>
      </c>
      <c r="R227" t="s">
        <v>86</v>
      </c>
      <c r="S227">
        <v>700</v>
      </c>
      <c r="T227" t="s">
        <v>116</v>
      </c>
      <c r="U227" s="19">
        <f t="shared" si="12"/>
        <v>0</v>
      </c>
      <c r="V227">
        <f t="shared" si="13"/>
        <v>700</v>
      </c>
      <c r="W227">
        <f t="shared" si="14"/>
        <v>3</v>
      </c>
      <c r="Y227">
        <v>152</v>
      </c>
    </row>
    <row r="228" spans="17:25" x14ac:dyDescent="0.35">
      <c r="Q228" t="s">
        <v>90</v>
      </c>
      <c r="R228" t="s">
        <v>86</v>
      </c>
      <c r="S228">
        <v>800</v>
      </c>
      <c r="T228" t="s">
        <v>116</v>
      </c>
      <c r="U228" s="19">
        <f t="shared" si="12"/>
        <v>0</v>
      </c>
      <c r="V228">
        <f t="shared" si="13"/>
        <v>800</v>
      </c>
      <c r="W228">
        <f t="shared" si="14"/>
        <v>1</v>
      </c>
      <c r="Y228">
        <v>175</v>
      </c>
    </row>
    <row r="229" spans="17:25" x14ac:dyDescent="0.35">
      <c r="Q229" t="s">
        <v>90</v>
      </c>
      <c r="R229" t="s">
        <v>86</v>
      </c>
      <c r="S229">
        <v>920</v>
      </c>
      <c r="T229" t="s">
        <v>116</v>
      </c>
      <c r="U229" s="19">
        <f t="shared" si="12"/>
        <v>0</v>
      </c>
      <c r="V229">
        <f t="shared" si="13"/>
        <v>920</v>
      </c>
      <c r="W229">
        <f t="shared" si="14"/>
        <v>2</v>
      </c>
      <c r="Y229">
        <v>200</v>
      </c>
    </row>
    <row r="230" spans="17:25" x14ac:dyDescent="0.35">
      <c r="Q230" t="s">
        <v>90</v>
      </c>
      <c r="R230" t="s">
        <v>86</v>
      </c>
      <c r="S230">
        <v>1056</v>
      </c>
      <c r="T230" t="s">
        <v>116</v>
      </c>
      <c r="U230" s="19">
        <f t="shared" si="12"/>
        <v>0</v>
      </c>
      <c r="V230" t="e">
        <f t="shared" si="13"/>
        <v>#N/A</v>
      </c>
      <c r="W230" t="e">
        <f t="shared" si="14"/>
        <v>#N/A</v>
      </c>
      <c r="Y230">
        <v>230</v>
      </c>
    </row>
    <row r="231" spans="17:25" x14ac:dyDescent="0.35">
      <c r="Q231" t="s">
        <v>90</v>
      </c>
      <c r="R231" t="s">
        <v>86</v>
      </c>
      <c r="S231">
        <v>1216</v>
      </c>
      <c r="T231" t="s">
        <v>116</v>
      </c>
      <c r="U231" s="19">
        <f t="shared" si="12"/>
        <v>0</v>
      </c>
      <c r="V231" t="e">
        <f t="shared" si="13"/>
        <v>#N/A</v>
      </c>
      <c r="W231" t="e">
        <f t="shared" si="14"/>
        <v>#N/A</v>
      </c>
      <c r="Y231">
        <v>264</v>
      </c>
    </row>
    <row r="232" spans="17:25" x14ac:dyDescent="0.35">
      <c r="Q232" t="s">
        <v>90</v>
      </c>
      <c r="R232" t="s">
        <v>86</v>
      </c>
      <c r="S232">
        <v>1400</v>
      </c>
      <c r="T232" t="s">
        <v>116</v>
      </c>
      <c r="U232" s="19">
        <f t="shared" si="12"/>
        <v>0</v>
      </c>
      <c r="V232" t="e">
        <f t="shared" si="13"/>
        <v>#N/A</v>
      </c>
      <c r="W232" t="e">
        <f t="shared" si="14"/>
        <v>#N/A</v>
      </c>
      <c r="Y232">
        <v>304</v>
      </c>
    </row>
    <row r="233" spans="17:25" x14ac:dyDescent="0.35">
      <c r="Q233" t="s">
        <v>93</v>
      </c>
      <c r="R233" t="s">
        <v>86</v>
      </c>
      <c r="S233">
        <v>38</v>
      </c>
      <c r="T233" t="s">
        <v>116</v>
      </c>
      <c r="U233" s="19">
        <f t="shared" si="12"/>
        <v>0.33</v>
      </c>
      <c r="V233" t="e">
        <f t="shared" si="13"/>
        <v>#N/A</v>
      </c>
      <c r="W233" t="e">
        <f t="shared" si="14"/>
        <v>#N/A</v>
      </c>
      <c r="Y233">
        <v>7</v>
      </c>
    </row>
    <row r="234" spans="17:25" x14ac:dyDescent="0.35">
      <c r="Q234" t="s">
        <v>93</v>
      </c>
      <c r="R234" t="s">
        <v>86</v>
      </c>
      <c r="S234">
        <v>43</v>
      </c>
      <c r="T234" t="s">
        <v>116</v>
      </c>
      <c r="U234" s="19">
        <f t="shared" si="12"/>
        <v>0.33</v>
      </c>
      <c r="V234">
        <f t="shared" si="13"/>
        <v>43</v>
      </c>
      <c r="W234">
        <f t="shared" si="14"/>
        <v>1</v>
      </c>
      <c r="Y234">
        <v>8</v>
      </c>
    </row>
    <row r="235" spans="17:25" x14ac:dyDescent="0.35">
      <c r="Q235" t="s">
        <v>93</v>
      </c>
      <c r="R235" t="s">
        <v>86</v>
      </c>
      <c r="S235">
        <v>50</v>
      </c>
      <c r="T235" t="s">
        <v>116</v>
      </c>
      <c r="U235" s="19">
        <f t="shared" si="12"/>
        <v>0.33</v>
      </c>
      <c r="V235">
        <f t="shared" si="13"/>
        <v>50</v>
      </c>
      <c r="W235">
        <f t="shared" si="14"/>
        <v>1</v>
      </c>
      <c r="Y235">
        <v>9</v>
      </c>
    </row>
    <row r="236" spans="17:25" x14ac:dyDescent="0.35">
      <c r="Q236" t="s">
        <v>93</v>
      </c>
      <c r="R236" t="s">
        <v>86</v>
      </c>
      <c r="S236">
        <v>57</v>
      </c>
      <c r="T236" t="s">
        <v>116</v>
      </c>
      <c r="U236" s="19">
        <f t="shared" si="12"/>
        <v>0.33</v>
      </c>
      <c r="V236">
        <f t="shared" si="13"/>
        <v>57</v>
      </c>
      <c r="W236">
        <f t="shared" si="14"/>
        <v>2</v>
      </c>
      <c r="Y236">
        <v>10</v>
      </c>
    </row>
    <row r="237" spans="17:25" x14ac:dyDescent="0.35">
      <c r="Q237" t="s">
        <v>93</v>
      </c>
      <c r="R237" t="s">
        <v>86</v>
      </c>
      <c r="S237">
        <v>66</v>
      </c>
      <c r="T237" t="s">
        <v>116</v>
      </c>
      <c r="U237" s="19">
        <f t="shared" si="12"/>
        <v>0.33</v>
      </c>
      <c r="V237">
        <f t="shared" si="13"/>
        <v>66</v>
      </c>
      <c r="W237">
        <f t="shared" si="14"/>
        <v>1</v>
      </c>
      <c r="Y237">
        <v>12</v>
      </c>
    </row>
    <row r="238" spans="17:25" x14ac:dyDescent="0.35">
      <c r="Q238" t="s">
        <v>93</v>
      </c>
      <c r="R238" t="s">
        <v>86</v>
      </c>
      <c r="S238">
        <v>152</v>
      </c>
      <c r="T238" t="s">
        <v>116</v>
      </c>
      <c r="U238" s="19">
        <f t="shared" si="12"/>
        <v>0.33</v>
      </c>
      <c r="V238">
        <f t="shared" si="13"/>
        <v>152</v>
      </c>
      <c r="W238">
        <f t="shared" si="14"/>
        <v>1</v>
      </c>
      <c r="Y238">
        <v>29</v>
      </c>
    </row>
    <row r="239" spans="17:25" x14ac:dyDescent="0.35">
      <c r="Q239" t="s">
        <v>93</v>
      </c>
      <c r="R239" t="s">
        <v>86</v>
      </c>
      <c r="S239">
        <v>175</v>
      </c>
      <c r="T239" t="s">
        <v>116</v>
      </c>
      <c r="U239" s="19">
        <f t="shared" si="12"/>
        <v>0.33</v>
      </c>
      <c r="V239">
        <f t="shared" si="13"/>
        <v>175</v>
      </c>
      <c r="W239">
        <f t="shared" si="14"/>
        <v>2</v>
      </c>
      <c r="Y239">
        <v>33</v>
      </c>
    </row>
    <row r="240" spans="17:25" x14ac:dyDescent="0.35">
      <c r="Q240" t="s">
        <v>93</v>
      </c>
      <c r="R240" t="s">
        <v>86</v>
      </c>
      <c r="S240">
        <v>200</v>
      </c>
      <c r="T240" t="s">
        <v>116</v>
      </c>
      <c r="U240" s="19">
        <f t="shared" si="12"/>
        <v>0.33</v>
      </c>
      <c r="V240">
        <f t="shared" si="13"/>
        <v>200</v>
      </c>
      <c r="W240">
        <f t="shared" si="14"/>
        <v>2</v>
      </c>
      <c r="Y240">
        <v>38</v>
      </c>
    </row>
    <row r="241" spans="17:25" x14ac:dyDescent="0.35">
      <c r="Q241" t="s">
        <v>93</v>
      </c>
      <c r="R241" t="s">
        <v>86</v>
      </c>
      <c r="S241">
        <v>230</v>
      </c>
      <c r="T241" t="s">
        <v>116</v>
      </c>
      <c r="U241" s="19">
        <f t="shared" si="12"/>
        <v>0.33</v>
      </c>
      <c r="V241">
        <f t="shared" si="13"/>
        <v>230</v>
      </c>
      <c r="W241">
        <f t="shared" si="14"/>
        <v>4</v>
      </c>
      <c r="Y241">
        <v>43</v>
      </c>
    </row>
    <row r="242" spans="17:25" x14ac:dyDescent="0.35">
      <c r="Q242" t="s">
        <v>93</v>
      </c>
      <c r="R242" t="s">
        <v>86</v>
      </c>
      <c r="S242">
        <v>264</v>
      </c>
      <c r="T242" t="s">
        <v>116</v>
      </c>
      <c r="U242" s="19">
        <f t="shared" si="12"/>
        <v>0.33</v>
      </c>
      <c r="V242">
        <f t="shared" si="13"/>
        <v>264</v>
      </c>
      <c r="W242">
        <f t="shared" si="14"/>
        <v>2</v>
      </c>
      <c r="Y242">
        <v>50</v>
      </c>
    </row>
    <row r="243" spans="17:25" x14ac:dyDescent="0.35">
      <c r="Q243" t="s">
        <v>93</v>
      </c>
      <c r="R243" t="s">
        <v>86</v>
      </c>
      <c r="S243">
        <v>304</v>
      </c>
      <c r="T243" t="s">
        <v>116</v>
      </c>
      <c r="U243" s="19">
        <f t="shared" si="12"/>
        <v>0.33</v>
      </c>
      <c r="V243">
        <f t="shared" si="13"/>
        <v>304</v>
      </c>
      <c r="W243">
        <f t="shared" si="14"/>
        <v>5</v>
      </c>
      <c r="Y243">
        <v>57</v>
      </c>
    </row>
    <row r="244" spans="17:25" x14ac:dyDescent="0.35">
      <c r="Q244" t="s">
        <v>93</v>
      </c>
      <c r="R244" t="s">
        <v>86</v>
      </c>
      <c r="S244">
        <v>350</v>
      </c>
      <c r="T244" t="s">
        <v>116</v>
      </c>
      <c r="U244" s="19">
        <f t="shared" si="12"/>
        <v>0.33</v>
      </c>
      <c r="V244">
        <f t="shared" si="13"/>
        <v>350</v>
      </c>
      <c r="W244">
        <f t="shared" si="14"/>
        <v>2</v>
      </c>
      <c r="Y244">
        <v>66</v>
      </c>
    </row>
    <row r="245" spans="17:25" x14ac:dyDescent="0.35">
      <c r="Q245" t="s">
        <v>93</v>
      </c>
      <c r="R245" t="s">
        <v>86</v>
      </c>
      <c r="S245">
        <v>400</v>
      </c>
      <c r="T245" t="s">
        <v>116</v>
      </c>
      <c r="U245" s="19">
        <f t="shared" si="12"/>
        <v>0.33</v>
      </c>
      <c r="V245">
        <f t="shared" si="13"/>
        <v>400</v>
      </c>
      <c r="W245">
        <f t="shared" si="14"/>
        <v>6</v>
      </c>
      <c r="Y245">
        <v>76</v>
      </c>
    </row>
    <row r="246" spans="17:25" x14ac:dyDescent="0.35">
      <c r="Q246" t="s">
        <v>93</v>
      </c>
      <c r="R246" t="s">
        <v>86</v>
      </c>
      <c r="S246">
        <v>460</v>
      </c>
      <c r="T246" t="s">
        <v>116</v>
      </c>
      <c r="U246" s="19">
        <f t="shared" si="12"/>
        <v>0.33</v>
      </c>
      <c r="V246">
        <f t="shared" si="13"/>
        <v>460</v>
      </c>
      <c r="W246">
        <f t="shared" si="14"/>
        <v>3</v>
      </c>
      <c r="Y246">
        <v>87</v>
      </c>
    </row>
    <row r="247" spans="17:25" x14ac:dyDescent="0.35">
      <c r="Q247" t="s">
        <v>93</v>
      </c>
      <c r="R247" t="s">
        <v>86</v>
      </c>
      <c r="S247">
        <v>528</v>
      </c>
      <c r="T247" t="s">
        <v>116</v>
      </c>
      <c r="U247" s="19">
        <f t="shared" si="12"/>
        <v>0.33</v>
      </c>
      <c r="V247">
        <f t="shared" si="13"/>
        <v>528</v>
      </c>
      <c r="W247">
        <f t="shared" si="14"/>
        <v>5</v>
      </c>
      <c r="Y247">
        <v>100</v>
      </c>
    </row>
    <row r="248" spans="17:25" x14ac:dyDescent="0.35">
      <c r="Q248" t="s">
        <v>93</v>
      </c>
      <c r="R248" t="s">
        <v>86</v>
      </c>
      <c r="S248">
        <v>608</v>
      </c>
      <c r="T248" t="s">
        <v>116</v>
      </c>
      <c r="U248" s="19">
        <f t="shared" si="12"/>
        <v>0.33</v>
      </c>
      <c r="V248">
        <f t="shared" si="13"/>
        <v>608</v>
      </c>
      <c r="W248">
        <f t="shared" si="14"/>
        <v>2</v>
      </c>
      <c r="Y248">
        <v>115</v>
      </c>
    </row>
    <row r="249" spans="17:25" x14ac:dyDescent="0.35">
      <c r="Q249" t="s">
        <v>93</v>
      </c>
      <c r="R249" t="s">
        <v>86</v>
      </c>
      <c r="S249">
        <v>700</v>
      </c>
      <c r="T249" t="s">
        <v>116</v>
      </c>
      <c r="U249" s="19">
        <f t="shared" si="12"/>
        <v>0.33</v>
      </c>
      <c r="V249">
        <f t="shared" si="13"/>
        <v>700</v>
      </c>
      <c r="W249">
        <f t="shared" si="14"/>
        <v>3</v>
      </c>
      <c r="Y249">
        <v>132</v>
      </c>
    </row>
    <row r="250" spans="17:25" x14ac:dyDescent="0.35">
      <c r="Q250" t="s">
        <v>93</v>
      </c>
      <c r="R250" t="s">
        <v>86</v>
      </c>
      <c r="S250">
        <v>800</v>
      </c>
      <c r="T250" t="s">
        <v>116</v>
      </c>
      <c r="U250" s="19">
        <f t="shared" si="12"/>
        <v>0.33</v>
      </c>
      <c r="V250">
        <f t="shared" si="13"/>
        <v>800</v>
      </c>
      <c r="W250">
        <f t="shared" si="14"/>
        <v>1</v>
      </c>
      <c r="Y250">
        <v>152</v>
      </c>
    </row>
    <row r="251" spans="17:25" x14ac:dyDescent="0.35">
      <c r="Q251" t="s">
        <v>93</v>
      </c>
      <c r="R251" t="s">
        <v>86</v>
      </c>
      <c r="S251">
        <v>920</v>
      </c>
      <c r="T251" t="s">
        <v>116</v>
      </c>
      <c r="U251" s="19">
        <f t="shared" si="12"/>
        <v>0.33</v>
      </c>
      <c r="V251">
        <f t="shared" si="13"/>
        <v>920</v>
      </c>
      <c r="W251">
        <f t="shared" si="14"/>
        <v>2</v>
      </c>
      <c r="Y251">
        <v>175</v>
      </c>
    </row>
    <row r="252" spans="17:25" x14ac:dyDescent="0.35">
      <c r="Q252" t="s">
        <v>93</v>
      </c>
      <c r="R252" t="s">
        <v>86</v>
      </c>
      <c r="S252">
        <v>1056</v>
      </c>
      <c r="T252" t="s">
        <v>116</v>
      </c>
      <c r="U252" s="19">
        <f t="shared" si="12"/>
        <v>0.33</v>
      </c>
      <c r="V252" t="e">
        <f t="shared" si="13"/>
        <v>#N/A</v>
      </c>
      <c r="W252" t="e">
        <f t="shared" si="14"/>
        <v>#N/A</v>
      </c>
      <c r="Y252">
        <v>200</v>
      </c>
    </row>
    <row r="253" spans="17:25" x14ac:dyDescent="0.35">
      <c r="Q253" t="s">
        <v>93</v>
      </c>
      <c r="R253" t="s">
        <v>86</v>
      </c>
      <c r="S253">
        <v>1216</v>
      </c>
      <c r="T253" t="s">
        <v>116</v>
      </c>
      <c r="U253" s="19">
        <f t="shared" si="12"/>
        <v>0.33</v>
      </c>
      <c r="V253" t="e">
        <f t="shared" si="13"/>
        <v>#N/A</v>
      </c>
      <c r="W253" t="e">
        <f t="shared" si="14"/>
        <v>#N/A</v>
      </c>
      <c r="Y253">
        <v>230</v>
      </c>
    </row>
    <row r="254" spans="17:25" x14ac:dyDescent="0.35">
      <c r="Q254" t="s">
        <v>93</v>
      </c>
      <c r="R254" t="s">
        <v>86</v>
      </c>
      <c r="S254">
        <v>1400</v>
      </c>
      <c r="T254" t="s">
        <v>116</v>
      </c>
      <c r="U254" s="19">
        <f t="shared" si="12"/>
        <v>0.33</v>
      </c>
      <c r="V254" t="e">
        <f t="shared" si="13"/>
        <v>#N/A</v>
      </c>
      <c r="W254" t="e">
        <f t="shared" si="14"/>
        <v>#N/A</v>
      </c>
      <c r="Y254">
        <v>264</v>
      </c>
    </row>
    <row r="255" spans="17:25" x14ac:dyDescent="0.35">
      <c r="Q255" t="s">
        <v>92</v>
      </c>
      <c r="R255" t="s">
        <v>85</v>
      </c>
      <c r="S255">
        <v>38</v>
      </c>
      <c r="T255" t="s">
        <v>116</v>
      </c>
      <c r="U255" s="19">
        <f t="shared" si="12"/>
        <v>0</v>
      </c>
      <c r="V255" t="e">
        <f t="shared" si="13"/>
        <v>#N/A</v>
      </c>
      <c r="W255" t="e">
        <f t="shared" si="14"/>
        <v>#N/A</v>
      </c>
      <c r="Y255">
        <v>6</v>
      </c>
    </row>
    <row r="256" spans="17:25" x14ac:dyDescent="0.35">
      <c r="Q256" t="s">
        <v>92</v>
      </c>
      <c r="R256" t="s">
        <v>85</v>
      </c>
      <c r="S256">
        <v>43</v>
      </c>
      <c r="T256" t="s">
        <v>116</v>
      </c>
      <c r="U256" s="19">
        <f t="shared" si="12"/>
        <v>0</v>
      </c>
      <c r="V256">
        <f t="shared" si="13"/>
        <v>43</v>
      </c>
      <c r="W256">
        <f t="shared" si="14"/>
        <v>1</v>
      </c>
      <c r="Y256">
        <v>7</v>
      </c>
    </row>
    <row r="257" spans="17:25" x14ac:dyDescent="0.35">
      <c r="Q257" t="s">
        <v>92</v>
      </c>
      <c r="R257" t="s">
        <v>85</v>
      </c>
      <c r="S257">
        <v>50</v>
      </c>
      <c r="T257" t="s">
        <v>116</v>
      </c>
      <c r="U257" s="19">
        <f t="shared" si="12"/>
        <v>0</v>
      </c>
      <c r="V257">
        <f t="shared" si="13"/>
        <v>50</v>
      </c>
      <c r="W257">
        <f t="shared" si="14"/>
        <v>1</v>
      </c>
      <c r="Y257">
        <v>8</v>
      </c>
    </row>
    <row r="258" spans="17:25" x14ac:dyDescent="0.35">
      <c r="Q258" t="s">
        <v>92</v>
      </c>
      <c r="R258" t="s">
        <v>85</v>
      </c>
      <c r="S258">
        <v>132</v>
      </c>
      <c r="T258" t="s">
        <v>116</v>
      </c>
      <c r="U258" s="19">
        <f t="shared" si="12"/>
        <v>0</v>
      </c>
      <c r="V258">
        <f t="shared" si="13"/>
        <v>132</v>
      </c>
      <c r="W258">
        <f t="shared" si="14"/>
        <v>2</v>
      </c>
      <c r="Y258">
        <v>22</v>
      </c>
    </row>
    <row r="259" spans="17:25" x14ac:dyDescent="0.35">
      <c r="Q259" t="s">
        <v>92</v>
      </c>
      <c r="R259" t="s">
        <v>85</v>
      </c>
      <c r="S259">
        <v>152</v>
      </c>
      <c r="T259" t="s">
        <v>116</v>
      </c>
      <c r="U259" s="19">
        <f t="shared" si="12"/>
        <v>0</v>
      </c>
      <c r="V259">
        <f t="shared" si="13"/>
        <v>152</v>
      </c>
      <c r="W259">
        <f t="shared" si="14"/>
        <v>1</v>
      </c>
      <c r="Y259">
        <v>25</v>
      </c>
    </row>
    <row r="260" spans="17:25" x14ac:dyDescent="0.35">
      <c r="Q260" t="s">
        <v>92</v>
      </c>
      <c r="R260" t="s">
        <v>85</v>
      </c>
      <c r="S260">
        <v>175</v>
      </c>
      <c r="T260" t="s">
        <v>116</v>
      </c>
      <c r="U260" s="19">
        <f t="shared" ref="U260:U323" si="15">IFERROR(VLOOKUP(CONCATENATE(Q260,R260),J:M,4,0),0)</f>
        <v>0</v>
      </c>
      <c r="V260">
        <f t="shared" ref="V260:V323" si="16">VLOOKUP(S260,C:C,1,0)</f>
        <v>175</v>
      </c>
      <c r="W260">
        <f t="shared" ref="W260:W323" si="17">VLOOKUP(V260,C:G,5,0)</f>
        <v>2</v>
      </c>
      <c r="Y260">
        <v>29</v>
      </c>
    </row>
    <row r="261" spans="17:25" x14ac:dyDescent="0.35">
      <c r="Q261" t="s">
        <v>92</v>
      </c>
      <c r="R261" t="s">
        <v>85</v>
      </c>
      <c r="S261">
        <v>200</v>
      </c>
      <c r="T261" t="s">
        <v>116</v>
      </c>
      <c r="U261" s="19">
        <f t="shared" si="15"/>
        <v>0</v>
      </c>
      <c r="V261">
        <f t="shared" si="16"/>
        <v>200</v>
      </c>
      <c r="W261">
        <f t="shared" si="17"/>
        <v>2</v>
      </c>
      <c r="Y261">
        <v>33</v>
      </c>
    </row>
    <row r="262" spans="17:25" x14ac:dyDescent="0.35">
      <c r="Q262" t="s">
        <v>92</v>
      </c>
      <c r="R262" t="s">
        <v>85</v>
      </c>
      <c r="S262">
        <v>230</v>
      </c>
      <c r="T262" t="s">
        <v>116</v>
      </c>
      <c r="U262" s="19">
        <f t="shared" si="15"/>
        <v>0</v>
      </c>
      <c r="V262">
        <f t="shared" si="16"/>
        <v>230</v>
      </c>
      <c r="W262">
        <f t="shared" si="17"/>
        <v>4</v>
      </c>
      <c r="Y262">
        <v>38</v>
      </c>
    </row>
    <row r="263" spans="17:25" x14ac:dyDescent="0.35">
      <c r="Q263" t="s">
        <v>92</v>
      </c>
      <c r="R263" t="s">
        <v>85</v>
      </c>
      <c r="S263">
        <v>264</v>
      </c>
      <c r="T263" t="s">
        <v>116</v>
      </c>
      <c r="U263" s="19">
        <f t="shared" si="15"/>
        <v>0</v>
      </c>
      <c r="V263">
        <f t="shared" si="16"/>
        <v>264</v>
      </c>
      <c r="W263">
        <f t="shared" si="17"/>
        <v>2</v>
      </c>
      <c r="Y263">
        <v>43</v>
      </c>
    </row>
    <row r="264" spans="17:25" x14ac:dyDescent="0.35">
      <c r="Q264" t="s">
        <v>92</v>
      </c>
      <c r="R264" t="s">
        <v>85</v>
      </c>
      <c r="S264">
        <v>304</v>
      </c>
      <c r="T264" t="s">
        <v>116</v>
      </c>
      <c r="U264" s="19">
        <f t="shared" si="15"/>
        <v>0</v>
      </c>
      <c r="V264">
        <f t="shared" si="16"/>
        <v>304</v>
      </c>
      <c r="W264">
        <f t="shared" si="17"/>
        <v>5</v>
      </c>
      <c r="Y264">
        <v>50</v>
      </c>
    </row>
    <row r="265" spans="17:25" x14ac:dyDescent="0.35">
      <c r="Q265" t="s">
        <v>92</v>
      </c>
      <c r="R265" t="s">
        <v>85</v>
      </c>
      <c r="S265">
        <v>350</v>
      </c>
      <c r="T265" t="s">
        <v>116</v>
      </c>
      <c r="U265" s="19">
        <f t="shared" si="15"/>
        <v>0</v>
      </c>
      <c r="V265">
        <f t="shared" si="16"/>
        <v>350</v>
      </c>
      <c r="W265">
        <f t="shared" si="17"/>
        <v>2</v>
      </c>
      <c r="Y265">
        <v>57</v>
      </c>
    </row>
    <row r="266" spans="17:25" x14ac:dyDescent="0.35">
      <c r="Q266" t="s">
        <v>92</v>
      </c>
      <c r="R266" t="s">
        <v>85</v>
      </c>
      <c r="S266">
        <v>400</v>
      </c>
      <c r="T266" t="s">
        <v>116</v>
      </c>
      <c r="U266" s="19">
        <f t="shared" si="15"/>
        <v>0</v>
      </c>
      <c r="V266">
        <f t="shared" si="16"/>
        <v>400</v>
      </c>
      <c r="W266">
        <f t="shared" si="17"/>
        <v>6</v>
      </c>
      <c r="Y266">
        <v>66</v>
      </c>
    </row>
    <row r="267" spans="17:25" x14ac:dyDescent="0.35">
      <c r="Q267" t="s">
        <v>92</v>
      </c>
      <c r="R267" t="s">
        <v>85</v>
      </c>
      <c r="S267">
        <v>460</v>
      </c>
      <c r="T267" t="s">
        <v>116</v>
      </c>
      <c r="U267" s="19">
        <f t="shared" si="15"/>
        <v>0</v>
      </c>
      <c r="V267">
        <f t="shared" si="16"/>
        <v>460</v>
      </c>
      <c r="W267">
        <f t="shared" si="17"/>
        <v>3</v>
      </c>
      <c r="Y267">
        <v>76</v>
      </c>
    </row>
    <row r="268" spans="17:25" x14ac:dyDescent="0.35">
      <c r="Q268" t="s">
        <v>92</v>
      </c>
      <c r="R268" t="s">
        <v>85</v>
      </c>
      <c r="S268">
        <v>528</v>
      </c>
      <c r="T268" t="s">
        <v>116</v>
      </c>
      <c r="U268" s="19">
        <f t="shared" si="15"/>
        <v>0</v>
      </c>
      <c r="V268">
        <f t="shared" si="16"/>
        <v>528</v>
      </c>
      <c r="W268">
        <f t="shared" si="17"/>
        <v>5</v>
      </c>
      <c r="Y268">
        <v>87</v>
      </c>
    </row>
    <row r="269" spans="17:25" x14ac:dyDescent="0.35">
      <c r="Q269" t="s">
        <v>92</v>
      </c>
      <c r="R269" t="s">
        <v>85</v>
      </c>
      <c r="S269">
        <v>608</v>
      </c>
      <c r="T269" t="s">
        <v>116</v>
      </c>
      <c r="U269" s="19">
        <f t="shared" si="15"/>
        <v>0</v>
      </c>
      <c r="V269">
        <f t="shared" si="16"/>
        <v>608</v>
      </c>
      <c r="W269">
        <f t="shared" si="17"/>
        <v>2</v>
      </c>
      <c r="Y269">
        <v>100</v>
      </c>
    </row>
    <row r="270" spans="17:25" x14ac:dyDescent="0.35">
      <c r="Q270" t="s">
        <v>92</v>
      </c>
      <c r="R270" t="s">
        <v>85</v>
      </c>
      <c r="S270">
        <v>700</v>
      </c>
      <c r="T270" t="s">
        <v>116</v>
      </c>
      <c r="U270" s="19">
        <f t="shared" si="15"/>
        <v>0</v>
      </c>
      <c r="V270">
        <f t="shared" si="16"/>
        <v>700</v>
      </c>
      <c r="W270">
        <f t="shared" si="17"/>
        <v>3</v>
      </c>
      <c r="Y270">
        <v>115</v>
      </c>
    </row>
    <row r="271" spans="17:25" x14ac:dyDescent="0.35">
      <c r="Q271" t="s">
        <v>92</v>
      </c>
      <c r="R271" t="s">
        <v>85</v>
      </c>
      <c r="S271">
        <v>800</v>
      </c>
      <c r="T271" t="s">
        <v>116</v>
      </c>
      <c r="U271" s="19">
        <f t="shared" si="15"/>
        <v>0</v>
      </c>
      <c r="V271">
        <f t="shared" si="16"/>
        <v>800</v>
      </c>
      <c r="W271">
        <f t="shared" si="17"/>
        <v>1</v>
      </c>
      <c r="Y271">
        <v>132</v>
      </c>
    </row>
    <row r="272" spans="17:25" x14ac:dyDescent="0.35">
      <c r="Q272" t="s">
        <v>92</v>
      </c>
      <c r="R272" t="s">
        <v>85</v>
      </c>
      <c r="S272">
        <v>920</v>
      </c>
      <c r="T272" t="s">
        <v>116</v>
      </c>
      <c r="U272" s="19">
        <f t="shared" si="15"/>
        <v>0</v>
      </c>
      <c r="V272">
        <f t="shared" si="16"/>
        <v>920</v>
      </c>
      <c r="W272">
        <f t="shared" si="17"/>
        <v>2</v>
      </c>
      <c r="Y272">
        <v>152</v>
      </c>
    </row>
    <row r="273" spans="17:25" x14ac:dyDescent="0.35">
      <c r="Q273" t="s">
        <v>92</v>
      </c>
      <c r="R273" t="s">
        <v>85</v>
      </c>
      <c r="S273">
        <v>1056</v>
      </c>
      <c r="T273" t="s">
        <v>116</v>
      </c>
      <c r="U273" s="19">
        <f t="shared" si="15"/>
        <v>0</v>
      </c>
      <c r="V273" t="e">
        <f t="shared" si="16"/>
        <v>#N/A</v>
      </c>
      <c r="W273" t="e">
        <f t="shared" si="17"/>
        <v>#N/A</v>
      </c>
      <c r="Y273">
        <v>175</v>
      </c>
    </row>
    <row r="274" spans="17:25" x14ac:dyDescent="0.35">
      <c r="Q274" t="s">
        <v>92</v>
      </c>
      <c r="R274" t="s">
        <v>85</v>
      </c>
      <c r="S274">
        <v>1216</v>
      </c>
      <c r="T274" t="s">
        <v>116</v>
      </c>
      <c r="U274" s="19">
        <f t="shared" si="15"/>
        <v>0</v>
      </c>
      <c r="V274" t="e">
        <f t="shared" si="16"/>
        <v>#N/A</v>
      </c>
      <c r="W274" t="e">
        <f t="shared" si="17"/>
        <v>#N/A</v>
      </c>
      <c r="Y274">
        <v>200</v>
      </c>
    </row>
    <row r="275" spans="17:25" x14ac:dyDescent="0.35">
      <c r="Q275" t="s">
        <v>92</v>
      </c>
      <c r="R275" t="s">
        <v>85</v>
      </c>
      <c r="S275">
        <v>1400</v>
      </c>
      <c r="T275" t="s">
        <v>116</v>
      </c>
      <c r="U275" s="19">
        <f t="shared" si="15"/>
        <v>0</v>
      </c>
      <c r="V275" t="e">
        <f t="shared" si="16"/>
        <v>#N/A</v>
      </c>
      <c r="W275" t="e">
        <f t="shared" si="17"/>
        <v>#N/A</v>
      </c>
      <c r="Y275">
        <v>230</v>
      </c>
    </row>
    <row r="276" spans="17:25" x14ac:dyDescent="0.35">
      <c r="Q276" t="s">
        <v>91</v>
      </c>
      <c r="R276" t="s">
        <v>85</v>
      </c>
      <c r="S276">
        <v>38</v>
      </c>
      <c r="T276" t="s">
        <v>116</v>
      </c>
      <c r="U276" s="19">
        <f t="shared" si="15"/>
        <v>0.19</v>
      </c>
      <c r="V276" t="e">
        <f t="shared" si="16"/>
        <v>#N/A</v>
      </c>
      <c r="W276" t="e">
        <f t="shared" si="17"/>
        <v>#N/A</v>
      </c>
      <c r="Y276">
        <v>5</v>
      </c>
    </row>
    <row r="277" spans="17:25" x14ac:dyDescent="0.35">
      <c r="Q277" t="s">
        <v>91</v>
      </c>
      <c r="R277" t="s">
        <v>85</v>
      </c>
      <c r="S277">
        <v>100</v>
      </c>
      <c r="T277" t="s">
        <v>116</v>
      </c>
      <c r="U277" s="19">
        <f t="shared" si="15"/>
        <v>0.19</v>
      </c>
      <c r="V277">
        <f t="shared" si="16"/>
        <v>100</v>
      </c>
      <c r="W277">
        <f t="shared" si="17"/>
        <v>3</v>
      </c>
      <c r="Y277">
        <v>14</v>
      </c>
    </row>
    <row r="278" spans="17:25" x14ac:dyDescent="0.35">
      <c r="Q278" t="s">
        <v>91</v>
      </c>
      <c r="R278" t="s">
        <v>85</v>
      </c>
      <c r="S278">
        <v>115</v>
      </c>
      <c r="T278" t="s">
        <v>116</v>
      </c>
      <c r="U278" s="19">
        <f t="shared" si="15"/>
        <v>0.19</v>
      </c>
      <c r="V278">
        <f t="shared" si="16"/>
        <v>115</v>
      </c>
      <c r="W278">
        <f t="shared" si="17"/>
        <v>1</v>
      </c>
      <c r="Y278">
        <v>16</v>
      </c>
    </row>
    <row r="279" spans="17:25" x14ac:dyDescent="0.35">
      <c r="Q279" t="s">
        <v>91</v>
      </c>
      <c r="R279" t="s">
        <v>85</v>
      </c>
      <c r="S279">
        <v>132</v>
      </c>
      <c r="T279" t="s">
        <v>116</v>
      </c>
      <c r="U279" s="19">
        <f t="shared" si="15"/>
        <v>0.19</v>
      </c>
      <c r="V279">
        <f t="shared" si="16"/>
        <v>132</v>
      </c>
      <c r="W279">
        <f t="shared" si="17"/>
        <v>2</v>
      </c>
      <c r="Y279">
        <v>19</v>
      </c>
    </row>
    <row r="280" spans="17:25" x14ac:dyDescent="0.35">
      <c r="Q280" t="s">
        <v>91</v>
      </c>
      <c r="R280" t="s">
        <v>85</v>
      </c>
      <c r="S280">
        <v>152</v>
      </c>
      <c r="T280" t="s">
        <v>116</v>
      </c>
      <c r="U280" s="19">
        <f t="shared" si="15"/>
        <v>0.19</v>
      </c>
      <c r="V280">
        <f t="shared" si="16"/>
        <v>152</v>
      </c>
      <c r="W280">
        <f t="shared" si="17"/>
        <v>1</v>
      </c>
      <c r="Y280">
        <v>22</v>
      </c>
    </row>
    <row r="281" spans="17:25" x14ac:dyDescent="0.35">
      <c r="Q281" t="s">
        <v>91</v>
      </c>
      <c r="R281" t="s">
        <v>85</v>
      </c>
      <c r="S281">
        <v>175</v>
      </c>
      <c r="T281" t="s">
        <v>116</v>
      </c>
      <c r="U281" s="19">
        <f t="shared" si="15"/>
        <v>0.19</v>
      </c>
      <c r="V281">
        <f t="shared" si="16"/>
        <v>175</v>
      </c>
      <c r="W281">
        <f t="shared" si="17"/>
        <v>2</v>
      </c>
      <c r="Y281">
        <v>25</v>
      </c>
    </row>
    <row r="282" spans="17:25" x14ac:dyDescent="0.35">
      <c r="Q282" t="s">
        <v>91</v>
      </c>
      <c r="R282" t="s">
        <v>85</v>
      </c>
      <c r="S282">
        <v>200</v>
      </c>
      <c r="T282" t="s">
        <v>116</v>
      </c>
      <c r="U282" s="19">
        <f t="shared" si="15"/>
        <v>0.19</v>
      </c>
      <c r="V282">
        <f t="shared" si="16"/>
        <v>200</v>
      </c>
      <c r="W282">
        <f t="shared" si="17"/>
        <v>2</v>
      </c>
      <c r="Y282">
        <v>29</v>
      </c>
    </row>
    <row r="283" spans="17:25" x14ac:dyDescent="0.35">
      <c r="Q283" t="s">
        <v>91</v>
      </c>
      <c r="R283" t="s">
        <v>85</v>
      </c>
      <c r="S283">
        <v>230</v>
      </c>
      <c r="T283" t="s">
        <v>116</v>
      </c>
      <c r="U283" s="19">
        <f t="shared" si="15"/>
        <v>0.19</v>
      </c>
      <c r="V283">
        <f t="shared" si="16"/>
        <v>230</v>
      </c>
      <c r="W283">
        <f t="shared" si="17"/>
        <v>4</v>
      </c>
      <c r="Y283">
        <v>33</v>
      </c>
    </row>
    <row r="284" spans="17:25" x14ac:dyDescent="0.35">
      <c r="Q284" t="s">
        <v>91</v>
      </c>
      <c r="R284" t="s">
        <v>85</v>
      </c>
      <c r="S284">
        <v>264</v>
      </c>
      <c r="T284" t="s">
        <v>116</v>
      </c>
      <c r="U284" s="19">
        <f t="shared" si="15"/>
        <v>0.19</v>
      </c>
      <c r="V284">
        <f t="shared" si="16"/>
        <v>264</v>
      </c>
      <c r="W284">
        <f t="shared" si="17"/>
        <v>2</v>
      </c>
      <c r="Y284">
        <v>38</v>
      </c>
    </row>
    <row r="285" spans="17:25" x14ac:dyDescent="0.35">
      <c r="Q285" t="s">
        <v>91</v>
      </c>
      <c r="R285" t="s">
        <v>85</v>
      </c>
      <c r="S285">
        <v>304</v>
      </c>
      <c r="T285" t="s">
        <v>116</v>
      </c>
      <c r="U285" s="19">
        <f t="shared" si="15"/>
        <v>0.19</v>
      </c>
      <c r="V285">
        <f t="shared" si="16"/>
        <v>304</v>
      </c>
      <c r="W285">
        <f t="shared" si="17"/>
        <v>5</v>
      </c>
      <c r="Y285">
        <v>43</v>
      </c>
    </row>
    <row r="286" spans="17:25" x14ac:dyDescent="0.35">
      <c r="Q286" t="s">
        <v>91</v>
      </c>
      <c r="R286" t="s">
        <v>85</v>
      </c>
      <c r="S286">
        <v>350</v>
      </c>
      <c r="T286" t="s">
        <v>116</v>
      </c>
      <c r="U286" s="19">
        <f t="shared" si="15"/>
        <v>0.19</v>
      </c>
      <c r="V286">
        <f t="shared" si="16"/>
        <v>350</v>
      </c>
      <c r="W286">
        <f t="shared" si="17"/>
        <v>2</v>
      </c>
      <c r="Y286">
        <v>50</v>
      </c>
    </row>
    <row r="287" spans="17:25" x14ac:dyDescent="0.35">
      <c r="Q287" t="s">
        <v>91</v>
      </c>
      <c r="R287" t="s">
        <v>85</v>
      </c>
      <c r="S287">
        <v>400</v>
      </c>
      <c r="T287" t="s">
        <v>116</v>
      </c>
      <c r="U287" s="19">
        <f t="shared" si="15"/>
        <v>0.19</v>
      </c>
      <c r="V287">
        <f t="shared" si="16"/>
        <v>400</v>
      </c>
      <c r="W287">
        <f t="shared" si="17"/>
        <v>6</v>
      </c>
      <c r="Y287">
        <v>57</v>
      </c>
    </row>
    <row r="288" spans="17:25" x14ac:dyDescent="0.35">
      <c r="Q288" t="s">
        <v>91</v>
      </c>
      <c r="R288" t="s">
        <v>85</v>
      </c>
      <c r="S288">
        <v>460</v>
      </c>
      <c r="T288" t="s">
        <v>116</v>
      </c>
      <c r="U288" s="19">
        <f t="shared" si="15"/>
        <v>0.19</v>
      </c>
      <c r="V288">
        <f t="shared" si="16"/>
        <v>460</v>
      </c>
      <c r="W288">
        <f t="shared" si="17"/>
        <v>3</v>
      </c>
      <c r="Y288">
        <v>66</v>
      </c>
    </row>
    <row r="289" spans="17:25" x14ac:dyDescent="0.35">
      <c r="Q289" t="s">
        <v>91</v>
      </c>
      <c r="R289" t="s">
        <v>85</v>
      </c>
      <c r="S289">
        <v>528</v>
      </c>
      <c r="T289" t="s">
        <v>116</v>
      </c>
      <c r="U289" s="19">
        <f t="shared" si="15"/>
        <v>0.19</v>
      </c>
      <c r="V289">
        <f t="shared" si="16"/>
        <v>528</v>
      </c>
      <c r="W289">
        <f t="shared" si="17"/>
        <v>5</v>
      </c>
      <c r="Y289">
        <v>76</v>
      </c>
    </row>
    <row r="290" spans="17:25" x14ac:dyDescent="0.35">
      <c r="Q290" t="s">
        <v>91</v>
      </c>
      <c r="R290" t="s">
        <v>85</v>
      </c>
      <c r="S290">
        <v>608</v>
      </c>
      <c r="T290" t="s">
        <v>116</v>
      </c>
      <c r="U290" s="19">
        <f t="shared" si="15"/>
        <v>0.19</v>
      </c>
      <c r="V290">
        <f t="shared" si="16"/>
        <v>608</v>
      </c>
      <c r="W290">
        <f t="shared" si="17"/>
        <v>2</v>
      </c>
      <c r="Y290">
        <v>87</v>
      </c>
    </row>
    <row r="291" spans="17:25" x14ac:dyDescent="0.35">
      <c r="Q291" t="s">
        <v>91</v>
      </c>
      <c r="R291" t="s">
        <v>85</v>
      </c>
      <c r="S291">
        <v>700</v>
      </c>
      <c r="T291" t="s">
        <v>116</v>
      </c>
      <c r="U291" s="19">
        <f t="shared" si="15"/>
        <v>0.19</v>
      </c>
      <c r="V291">
        <f t="shared" si="16"/>
        <v>700</v>
      </c>
      <c r="W291">
        <f t="shared" si="17"/>
        <v>3</v>
      </c>
      <c r="Y291">
        <v>100</v>
      </c>
    </row>
    <row r="292" spans="17:25" x14ac:dyDescent="0.35">
      <c r="Q292" t="s">
        <v>91</v>
      </c>
      <c r="R292" t="s">
        <v>85</v>
      </c>
      <c r="S292">
        <v>800</v>
      </c>
      <c r="T292" t="s">
        <v>116</v>
      </c>
      <c r="U292" s="19">
        <f t="shared" si="15"/>
        <v>0.19</v>
      </c>
      <c r="V292">
        <f t="shared" si="16"/>
        <v>800</v>
      </c>
      <c r="W292">
        <f t="shared" si="17"/>
        <v>1</v>
      </c>
      <c r="Y292">
        <v>115</v>
      </c>
    </row>
    <row r="293" spans="17:25" x14ac:dyDescent="0.35">
      <c r="Q293" t="s">
        <v>91</v>
      </c>
      <c r="R293" t="s">
        <v>85</v>
      </c>
      <c r="S293">
        <v>920</v>
      </c>
      <c r="T293" t="s">
        <v>116</v>
      </c>
      <c r="U293" s="19">
        <f t="shared" si="15"/>
        <v>0.19</v>
      </c>
      <c r="V293">
        <f t="shared" si="16"/>
        <v>920</v>
      </c>
      <c r="W293">
        <f t="shared" si="17"/>
        <v>2</v>
      </c>
      <c r="Y293">
        <v>132</v>
      </c>
    </row>
    <row r="294" spans="17:25" x14ac:dyDescent="0.35">
      <c r="Q294" t="s">
        <v>91</v>
      </c>
      <c r="R294" t="s">
        <v>85</v>
      </c>
      <c r="S294">
        <v>1056</v>
      </c>
      <c r="T294" t="s">
        <v>116</v>
      </c>
      <c r="U294" s="19">
        <f t="shared" si="15"/>
        <v>0.19</v>
      </c>
      <c r="V294" t="e">
        <f t="shared" si="16"/>
        <v>#N/A</v>
      </c>
      <c r="W294" t="e">
        <f t="shared" si="17"/>
        <v>#N/A</v>
      </c>
      <c r="Y294">
        <v>152</v>
      </c>
    </row>
    <row r="295" spans="17:25" x14ac:dyDescent="0.35">
      <c r="Q295" t="s">
        <v>91</v>
      </c>
      <c r="R295" t="s">
        <v>85</v>
      </c>
      <c r="S295">
        <v>1216</v>
      </c>
      <c r="T295" t="s">
        <v>116</v>
      </c>
      <c r="U295" s="19">
        <f t="shared" si="15"/>
        <v>0.19</v>
      </c>
      <c r="V295" t="e">
        <f t="shared" si="16"/>
        <v>#N/A</v>
      </c>
      <c r="W295" t="e">
        <f t="shared" si="17"/>
        <v>#N/A</v>
      </c>
      <c r="Y295">
        <v>175</v>
      </c>
    </row>
    <row r="296" spans="17:25" x14ac:dyDescent="0.35">
      <c r="Q296" t="s">
        <v>91</v>
      </c>
      <c r="R296" t="s">
        <v>85</v>
      </c>
      <c r="S296">
        <v>1400</v>
      </c>
      <c r="T296" t="s">
        <v>116</v>
      </c>
      <c r="U296" s="19">
        <f t="shared" si="15"/>
        <v>0.19</v>
      </c>
      <c r="V296" t="e">
        <f t="shared" si="16"/>
        <v>#N/A</v>
      </c>
      <c r="W296" t="e">
        <f t="shared" si="17"/>
        <v>#N/A</v>
      </c>
      <c r="Y296">
        <v>200</v>
      </c>
    </row>
    <row r="297" spans="17:25" x14ac:dyDescent="0.35">
      <c r="Q297" t="s">
        <v>90</v>
      </c>
      <c r="R297" t="s">
        <v>84</v>
      </c>
      <c r="S297">
        <v>76</v>
      </c>
      <c r="T297" t="s">
        <v>116</v>
      </c>
      <c r="U297" s="19">
        <f t="shared" si="15"/>
        <v>0.12</v>
      </c>
      <c r="V297">
        <f t="shared" si="16"/>
        <v>76</v>
      </c>
      <c r="W297">
        <f t="shared" si="17"/>
        <v>2</v>
      </c>
      <c r="Y297">
        <v>9</v>
      </c>
    </row>
    <row r="298" spans="17:25" x14ac:dyDescent="0.35">
      <c r="Q298" t="s">
        <v>90</v>
      </c>
      <c r="R298" t="s">
        <v>84</v>
      </c>
      <c r="S298">
        <v>87</v>
      </c>
      <c r="T298" t="s">
        <v>116</v>
      </c>
      <c r="U298" s="19">
        <f t="shared" si="15"/>
        <v>0.12</v>
      </c>
      <c r="V298">
        <f t="shared" si="16"/>
        <v>87</v>
      </c>
      <c r="W298">
        <f t="shared" si="17"/>
        <v>2</v>
      </c>
      <c r="Y298">
        <v>10</v>
      </c>
    </row>
    <row r="299" spans="17:25" x14ac:dyDescent="0.35">
      <c r="Q299" t="s">
        <v>90</v>
      </c>
      <c r="R299" t="s">
        <v>84</v>
      </c>
      <c r="S299">
        <v>100</v>
      </c>
      <c r="T299" t="s">
        <v>116</v>
      </c>
      <c r="U299" s="19">
        <f t="shared" si="15"/>
        <v>0.12</v>
      </c>
      <c r="V299">
        <f t="shared" si="16"/>
        <v>100</v>
      </c>
      <c r="W299">
        <f t="shared" si="17"/>
        <v>3</v>
      </c>
      <c r="Y299">
        <v>12</v>
      </c>
    </row>
    <row r="300" spans="17:25" x14ac:dyDescent="0.35">
      <c r="Q300" t="s">
        <v>90</v>
      </c>
      <c r="R300" t="s">
        <v>84</v>
      </c>
      <c r="S300">
        <v>115</v>
      </c>
      <c r="T300" t="s">
        <v>116</v>
      </c>
      <c r="U300" s="19">
        <f t="shared" si="15"/>
        <v>0.12</v>
      </c>
      <c r="V300">
        <f t="shared" si="16"/>
        <v>115</v>
      </c>
      <c r="W300">
        <f t="shared" si="17"/>
        <v>1</v>
      </c>
      <c r="Y300">
        <v>14</v>
      </c>
    </row>
    <row r="301" spans="17:25" x14ac:dyDescent="0.35">
      <c r="Q301" t="s">
        <v>90</v>
      </c>
      <c r="R301" t="s">
        <v>84</v>
      </c>
      <c r="S301">
        <v>132</v>
      </c>
      <c r="T301" t="s">
        <v>116</v>
      </c>
      <c r="U301" s="19">
        <f t="shared" si="15"/>
        <v>0.12</v>
      </c>
      <c r="V301">
        <f t="shared" si="16"/>
        <v>132</v>
      </c>
      <c r="W301">
        <f t="shared" si="17"/>
        <v>2</v>
      </c>
      <c r="Y301">
        <v>16</v>
      </c>
    </row>
    <row r="302" spans="17:25" x14ac:dyDescent="0.35">
      <c r="Q302" t="s">
        <v>90</v>
      </c>
      <c r="R302" t="s">
        <v>84</v>
      </c>
      <c r="S302">
        <v>152</v>
      </c>
      <c r="T302" t="s">
        <v>116</v>
      </c>
      <c r="U302" s="19">
        <f t="shared" si="15"/>
        <v>0.12</v>
      </c>
      <c r="V302">
        <f t="shared" si="16"/>
        <v>152</v>
      </c>
      <c r="W302">
        <f t="shared" si="17"/>
        <v>1</v>
      </c>
      <c r="Y302">
        <v>19</v>
      </c>
    </row>
    <row r="303" spans="17:25" x14ac:dyDescent="0.35">
      <c r="Q303" t="s">
        <v>90</v>
      </c>
      <c r="R303" t="s">
        <v>84</v>
      </c>
      <c r="S303">
        <v>175</v>
      </c>
      <c r="T303" t="s">
        <v>116</v>
      </c>
      <c r="U303" s="19">
        <f t="shared" si="15"/>
        <v>0.12</v>
      </c>
      <c r="V303">
        <f t="shared" si="16"/>
        <v>175</v>
      </c>
      <c r="W303">
        <f t="shared" si="17"/>
        <v>2</v>
      </c>
      <c r="Y303">
        <v>22</v>
      </c>
    </row>
    <row r="304" spans="17:25" x14ac:dyDescent="0.35">
      <c r="Q304" t="s">
        <v>90</v>
      </c>
      <c r="R304" t="s">
        <v>84</v>
      </c>
      <c r="S304">
        <v>200</v>
      </c>
      <c r="T304" t="s">
        <v>116</v>
      </c>
      <c r="U304" s="19">
        <f t="shared" si="15"/>
        <v>0.12</v>
      </c>
      <c r="V304">
        <f t="shared" si="16"/>
        <v>200</v>
      </c>
      <c r="W304">
        <f t="shared" si="17"/>
        <v>2</v>
      </c>
      <c r="Y304">
        <v>25</v>
      </c>
    </row>
    <row r="305" spans="17:25" x14ac:dyDescent="0.35">
      <c r="Q305" t="s">
        <v>90</v>
      </c>
      <c r="R305" t="s">
        <v>84</v>
      </c>
      <c r="S305">
        <v>230</v>
      </c>
      <c r="T305" t="s">
        <v>116</v>
      </c>
      <c r="U305" s="19">
        <f t="shared" si="15"/>
        <v>0.12</v>
      </c>
      <c r="V305">
        <f t="shared" si="16"/>
        <v>230</v>
      </c>
      <c r="W305">
        <f t="shared" si="17"/>
        <v>4</v>
      </c>
      <c r="Y305">
        <v>29</v>
      </c>
    </row>
    <row r="306" spans="17:25" x14ac:dyDescent="0.35">
      <c r="Q306" t="s">
        <v>90</v>
      </c>
      <c r="R306" t="s">
        <v>84</v>
      </c>
      <c r="S306">
        <v>264</v>
      </c>
      <c r="T306" t="s">
        <v>116</v>
      </c>
      <c r="U306" s="19">
        <f t="shared" si="15"/>
        <v>0.12</v>
      </c>
      <c r="V306">
        <f t="shared" si="16"/>
        <v>264</v>
      </c>
      <c r="W306">
        <f t="shared" si="17"/>
        <v>2</v>
      </c>
      <c r="Y306">
        <v>33</v>
      </c>
    </row>
    <row r="307" spans="17:25" x14ac:dyDescent="0.35">
      <c r="Q307" t="s">
        <v>90</v>
      </c>
      <c r="R307" t="s">
        <v>84</v>
      </c>
      <c r="S307">
        <v>304</v>
      </c>
      <c r="T307" t="s">
        <v>116</v>
      </c>
      <c r="U307" s="19">
        <f t="shared" si="15"/>
        <v>0.12</v>
      </c>
      <c r="V307">
        <f t="shared" si="16"/>
        <v>304</v>
      </c>
      <c r="W307">
        <f t="shared" si="17"/>
        <v>5</v>
      </c>
      <c r="Y307">
        <v>38</v>
      </c>
    </row>
    <row r="308" spans="17:25" x14ac:dyDescent="0.35">
      <c r="Q308" t="s">
        <v>90</v>
      </c>
      <c r="R308" t="s">
        <v>84</v>
      </c>
      <c r="S308">
        <v>350</v>
      </c>
      <c r="T308" t="s">
        <v>116</v>
      </c>
      <c r="U308" s="19">
        <f t="shared" si="15"/>
        <v>0.12</v>
      </c>
      <c r="V308">
        <f t="shared" si="16"/>
        <v>350</v>
      </c>
      <c r="W308">
        <f t="shared" si="17"/>
        <v>2</v>
      </c>
      <c r="Y308">
        <v>43</v>
      </c>
    </row>
    <row r="309" spans="17:25" x14ac:dyDescent="0.35">
      <c r="Q309" t="s">
        <v>90</v>
      </c>
      <c r="R309" t="s">
        <v>84</v>
      </c>
      <c r="S309">
        <v>400</v>
      </c>
      <c r="T309" t="s">
        <v>116</v>
      </c>
      <c r="U309" s="19">
        <f t="shared" si="15"/>
        <v>0.12</v>
      </c>
      <c r="V309">
        <f t="shared" si="16"/>
        <v>400</v>
      </c>
      <c r="W309">
        <f t="shared" si="17"/>
        <v>6</v>
      </c>
      <c r="Y309">
        <v>50</v>
      </c>
    </row>
    <row r="310" spans="17:25" x14ac:dyDescent="0.35">
      <c r="Q310" t="s">
        <v>90</v>
      </c>
      <c r="R310" t="s">
        <v>84</v>
      </c>
      <c r="S310">
        <v>460</v>
      </c>
      <c r="T310" t="s">
        <v>116</v>
      </c>
      <c r="U310" s="19">
        <f t="shared" si="15"/>
        <v>0.12</v>
      </c>
      <c r="V310">
        <f t="shared" si="16"/>
        <v>460</v>
      </c>
      <c r="W310">
        <f t="shared" si="17"/>
        <v>3</v>
      </c>
      <c r="Y310">
        <v>57</v>
      </c>
    </row>
    <row r="311" spans="17:25" x14ac:dyDescent="0.35">
      <c r="Q311" t="s">
        <v>90</v>
      </c>
      <c r="R311" t="s">
        <v>84</v>
      </c>
      <c r="S311">
        <v>528</v>
      </c>
      <c r="T311" t="s">
        <v>116</v>
      </c>
      <c r="U311" s="19">
        <f t="shared" si="15"/>
        <v>0.12</v>
      </c>
      <c r="V311">
        <f t="shared" si="16"/>
        <v>528</v>
      </c>
      <c r="W311">
        <f t="shared" si="17"/>
        <v>5</v>
      </c>
      <c r="Y311">
        <v>66</v>
      </c>
    </row>
    <row r="312" spans="17:25" x14ac:dyDescent="0.35">
      <c r="Q312" t="s">
        <v>90</v>
      </c>
      <c r="R312" t="s">
        <v>84</v>
      </c>
      <c r="S312">
        <v>608</v>
      </c>
      <c r="T312" t="s">
        <v>116</v>
      </c>
      <c r="U312" s="19">
        <f t="shared" si="15"/>
        <v>0.12</v>
      </c>
      <c r="V312">
        <f t="shared" si="16"/>
        <v>608</v>
      </c>
      <c r="W312">
        <f t="shared" si="17"/>
        <v>2</v>
      </c>
      <c r="Y312">
        <v>76</v>
      </c>
    </row>
    <row r="313" spans="17:25" x14ac:dyDescent="0.35">
      <c r="Q313" t="s">
        <v>90</v>
      </c>
      <c r="R313" t="s">
        <v>84</v>
      </c>
      <c r="S313">
        <v>700</v>
      </c>
      <c r="T313" t="s">
        <v>116</v>
      </c>
      <c r="U313" s="19">
        <f t="shared" si="15"/>
        <v>0.12</v>
      </c>
      <c r="V313">
        <f t="shared" si="16"/>
        <v>700</v>
      </c>
      <c r="W313">
        <f t="shared" si="17"/>
        <v>3</v>
      </c>
      <c r="Y313">
        <v>87</v>
      </c>
    </row>
    <row r="314" spans="17:25" x14ac:dyDescent="0.35">
      <c r="Q314" t="s">
        <v>90</v>
      </c>
      <c r="R314" t="s">
        <v>84</v>
      </c>
      <c r="S314">
        <v>800</v>
      </c>
      <c r="T314" t="s">
        <v>116</v>
      </c>
      <c r="U314" s="19">
        <f t="shared" si="15"/>
        <v>0.12</v>
      </c>
      <c r="V314">
        <f t="shared" si="16"/>
        <v>800</v>
      </c>
      <c r="W314">
        <f t="shared" si="17"/>
        <v>1</v>
      </c>
      <c r="Y314">
        <v>100</v>
      </c>
    </row>
    <row r="315" spans="17:25" x14ac:dyDescent="0.35">
      <c r="Q315" t="s">
        <v>90</v>
      </c>
      <c r="R315" t="s">
        <v>84</v>
      </c>
      <c r="S315">
        <v>920</v>
      </c>
      <c r="T315" t="s">
        <v>116</v>
      </c>
      <c r="U315" s="19">
        <f t="shared" si="15"/>
        <v>0.12</v>
      </c>
      <c r="V315">
        <f t="shared" si="16"/>
        <v>920</v>
      </c>
      <c r="W315">
        <f t="shared" si="17"/>
        <v>2</v>
      </c>
      <c r="Y315">
        <v>115</v>
      </c>
    </row>
    <row r="316" spans="17:25" x14ac:dyDescent="0.35">
      <c r="Q316" t="s">
        <v>90</v>
      </c>
      <c r="R316" t="s">
        <v>84</v>
      </c>
      <c r="S316">
        <v>1056</v>
      </c>
      <c r="T316" t="s">
        <v>116</v>
      </c>
      <c r="U316" s="19">
        <f t="shared" si="15"/>
        <v>0.12</v>
      </c>
      <c r="V316" t="e">
        <f t="shared" si="16"/>
        <v>#N/A</v>
      </c>
      <c r="W316" t="e">
        <f t="shared" si="17"/>
        <v>#N/A</v>
      </c>
      <c r="Y316">
        <v>132</v>
      </c>
    </row>
    <row r="317" spans="17:25" x14ac:dyDescent="0.35">
      <c r="Q317" t="s">
        <v>90</v>
      </c>
      <c r="R317" t="s">
        <v>84</v>
      </c>
      <c r="S317">
        <v>1216</v>
      </c>
      <c r="T317" t="s">
        <v>116</v>
      </c>
      <c r="U317" s="19">
        <f t="shared" si="15"/>
        <v>0.12</v>
      </c>
      <c r="V317" t="e">
        <f t="shared" si="16"/>
        <v>#N/A</v>
      </c>
      <c r="W317" t="e">
        <f t="shared" si="17"/>
        <v>#N/A</v>
      </c>
      <c r="Y317">
        <v>152</v>
      </c>
    </row>
    <row r="318" spans="17:25" x14ac:dyDescent="0.35">
      <c r="Q318" t="s">
        <v>90</v>
      </c>
      <c r="R318" t="s">
        <v>84</v>
      </c>
      <c r="S318">
        <v>1400</v>
      </c>
      <c r="T318" t="s">
        <v>116</v>
      </c>
      <c r="U318" s="19">
        <f t="shared" si="15"/>
        <v>0.12</v>
      </c>
      <c r="V318" t="e">
        <f t="shared" si="16"/>
        <v>#N/A</v>
      </c>
      <c r="W318" t="e">
        <f t="shared" si="17"/>
        <v>#N/A</v>
      </c>
      <c r="Y318">
        <v>175</v>
      </c>
    </row>
    <row r="319" spans="17:25" x14ac:dyDescent="0.35">
      <c r="Q319" t="s">
        <v>89</v>
      </c>
      <c r="R319" t="s">
        <v>84</v>
      </c>
      <c r="S319">
        <v>57</v>
      </c>
      <c r="T319" t="s">
        <v>116</v>
      </c>
      <c r="U319" s="19">
        <f t="shared" si="15"/>
        <v>0.1</v>
      </c>
      <c r="V319">
        <f t="shared" si="16"/>
        <v>57</v>
      </c>
      <c r="W319">
        <f t="shared" si="17"/>
        <v>2</v>
      </c>
      <c r="Y319">
        <v>6</v>
      </c>
    </row>
    <row r="320" spans="17:25" x14ac:dyDescent="0.35">
      <c r="Q320" t="s">
        <v>89</v>
      </c>
      <c r="R320" t="s">
        <v>84</v>
      </c>
      <c r="S320">
        <v>66</v>
      </c>
      <c r="T320" t="s">
        <v>116</v>
      </c>
      <c r="U320" s="19">
        <f t="shared" si="15"/>
        <v>0.1</v>
      </c>
      <c r="V320">
        <f t="shared" si="16"/>
        <v>66</v>
      </c>
      <c r="W320">
        <f t="shared" si="17"/>
        <v>1</v>
      </c>
      <c r="Y320">
        <v>7</v>
      </c>
    </row>
    <row r="321" spans="17:25" x14ac:dyDescent="0.35">
      <c r="Q321" t="s">
        <v>89</v>
      </c>
      <c r="R321" t="s">
        <v>84</v>
      </c>
      <c r="S321">
        <v>76</v>
      </c>
      <c r="T321" t="s">
        <v>116</v>
      </c>
      <c r="U321" s="19">
        <f t="shared" si="15"/>
        <v>0.1</v>
      </c>
      <c r="V321">
        <f t="shared" si="16"/>
        <v>76</v>
      </c>
      <c r="W321">
        <f t="shared" si="17"/>
        <v>2</v>
      </c>
      <c r="Y321">
        <v>8</v>
      </c>
    </row>
    <row r="322" spans="17:25" x14ac:dyDescent="0.35">
      <c r="Q322" t="s">
        <v>89</v>
      </c>
      <c r="R322" t="s">
        <v>84</v>
      </c>
      <c r="S322">
        <v>87</v>
      </c>
      <c r="T322" t="s">
        <v>116</v>
      </c>
      <c r="U322" s="19">
        <f t="shared" si="15"/>
        <v>0.1</v>
      </c>
      <c r="V322">
        <f t="shared" si="16"/>
        <v>87</v>
      </c>
      <c r="W322">
        <f t="shared" si="17"/>
        <v>2</v>
      </c>
      <c r="Y322">
        <v>9</v>
      </c>
    </row>
    <row r="323" spans="17:25" x14ac:dyDescent="0.35">
      <c r="Q323" t="s">
        <v>89</v>
      </c>
      <c r="R323" t="s">
        <v>84</v>
      </c>
      <c r="S323">
        <v>100</v>
      </c>
      <c r="T323" t="s">
        <v>116</v>
      </c>
      <c r="U323" s="19">
        <f t="shared" si="15"/>
        <v>0.1</v>
      </c>
      <c r="V323">
        <f t="shared" si="16"/>
        <v>100</v>
      </c>
      <c r="W323">
        <f t="shared" si="17"/>
        <v>3</v>
      </c>
      <c r="Y323">
        <v>10</v>
      </c>
    </row>
    <row r="324" spans="17:25" x14ac:dyDescent="0.35">
      <c r="Q324" t="s">
        <v>89</v>
      </c>
      <c r="R324" t="s">
        <v>84</v>
      </c>
      <c r="S324">
        <v>115</v>
      </c>
      <c r="T324" t="s">
        <v>116</v>
      </c>
      <c r="U324" s="19">
        <f t="shared" ref="U324:U342" si="18">IFERROR(VLOOKUP(CONCATENATE(Q324,R324),J:M,4,0),0)</f>
        <v>0.1</v>
      </c>
      <c r="V324">
        <f t="shared" ref="V324:V342" si="19">VLOOKUP(S324,C:C,1,0)</f>
        <v>115</v>
      </c>
      <c r="W324">
        <f t="shared" ref="W324:W342" si="20">VLOOKUP(V324,C:G,5,0)</f>
        <v>1</v>
      </c>
      <c r="Y324">
        <v>12</v>
      </c>
    </row>
    <row r="325" spans="17:25" x14ac:dyDescent="0.35">
      <c r="Q325" t="s">
        <v>89</v>
      </c>
      <c r="R325" t="s">
        <v>84</v>
      </c>
      <c r="S325">
        <v>132</v>
      </c>
      <c r="T325" t="s">
        <v>116</v>
      </c>
      <c r="U325" s="19">
        <f t="shared" si="18"/>
        <v>0.1</v>
      </c>
      <c r="V325">
        <f t="shared" si="19"/>
        <v>132</v>
      </c>
      <c r="W325">
        <f t="shared" si="20"/>
        <v>2</v>
      </c>
      <c r="Y325">
        <v>14</v>
      </c>
    </row>
    <row r="326" spans="17:25" x14ac:dyDescent="0.35">
      <c r="Q326" t="s">
        <v>89</v>
      </c>
      <c r="R326" t="s">
        <v>84</v>
      </c>
      <c r="S326">
        <v>152</v>
      </c>
      <c r="T326" t="s">
        <v>116</v>
      </c>
      <c r="U326" s="19">
        <f t="shared" si="18"/>
        <v>0.1</v>
      </c>
      <c r="V326">
        <f t="shared" si="19"/>
        <v>152</v>
      </c>
      <c r="W326">
        <f t="shared" si="20"/>
        <v>1</v>
      </c>
      <c r="Y326">
        <v>16</v>
      </c>
    </row>
    <row r="327" spans="17:25" x14ac:dyDescent="0.35">
      <c r="Q327" t="s">
        <v>89</v>
      </c>
      <c r="R327" t="s">
        <v>84</v>
      </c>
      <c r="S327">
        <v>175</v>
      </c>
      <c r="T327" t="s">
        <v>116</v>
      </c>
      <c r="U327" s="19">
        <f t="shared" si="18"/>
        <v>0.1</v>
      </c>
      <c r="V327">
        <f t="shared" si="19"/>
        <v>175</v>
      </c>
      <c r="W327">
        <f t="shared" si="20"/>
        <v>2</v>
      </c>
      <c r="Y327">
        <v>19</v>
      </c>
    </row>
    <row r="328" spans="17:25" x14ac:dyDescent="0.35">
      <c r="Q328" t="s">
        <v>89</v>
      </c>
      <c r="R328" t="s">
        <v>84</v>
      </c>
      <c r="S328">
        <v>200</v>
      </c>
      <c r="T328" t="s">
        <v>116</v>
      </c>
      <c r="U328" s="19">
        <f t="shared" si="18"/>
        <v>0.1</v>
      </c>
      <c r="V328">
        <f t="shared" si="19"/>
        <v>200</v>
      </c>
      <c r="W328">
        <f t="shared" si="20"/>
        <v>2</v>
      </c>
      <c r="Y328">
        <v>22</v>
      </c>
    </row>
    <row r="329" spans="17:25" x14ac:dyDescent="0.35">
      <c r="Q329" t="s">
        <v>89</v>
      </c>
      <c r="R329" t="s">
        <v>84</v>
      </c>
      <c r="S329">
        <v>230</v>
      </c>
      <c r="T329" t="s">
        <v>116</v>
      </c>
      <c r="U329" s="19">
        <f t="shared" si="18"/>
        <v>0.1</v>
      </c>
      <c r="V329">
        <f t="shared" si="19"/>
        <v>230</v>
      </c>
      <c r="W329">
        <f t="shared" si="20"/>
        <v>4</v>
      </c>
      <c r="Y329">
        <v>25</v>
      </c>
    </row>
    <row r="330" spans="17:25" x14ac:dyDescent="0.35">
      <c r="Q330" t="s">
        <v>89</v>
      </c>
      <c r="R330" t="s">
        <v>84</v>
      </c>
      <c r="S330">
        <v>264</v>
      </c>
      <c r="T330" t="s">
        <v>116</v>
      </c>
      <c r="U330" s="19">
        <f t="shared" si="18"/>
        <v>0.1</v>
      </c>
      <c r="V330">
        <f t="shared" si="19"/>
        <v>264</v>
      </c>
      <c r="W330">
        <f t="shared" si="20"/>
        <v>2</v>
      </c>
      <c r="Y330">
        <v>29</v>
      </c>
    </row>
    <row r="331" spans="17:25" x14ac:dyDescent="0.35">
      <c r="Q331" t="s">
        <v>89</v>
      </c>
      <c r="R331" t="s">
        <v>84</v>
      </c>
      <c r="S331">
        <v>304</v>
      </c>
      <c r="T331" t="s">
        <v>116</v>
      </c>
      <c r="U331" s="19">
        <f t="shared" si="18"/>
        <v>0.1</v>
      </c>
      <c r="V331">
        <f t="shared" si="19"/>
        <v>304</v>
      </c>
      <c r="W331">
        <f t="shared" si="20"/>
        <v>5</v>
      </c>
      <c r="Y331">
        <v>33</v>
      </c>
    </row>
    <row r="332" spans="17:25" x14ac:dyDescent="0.35">
      <c r="Q332" t="s">
        <v>89</v>
      </c>
      <c r="R332" t="s">
        <v>84</v>
      </c>
      <c r="S332">
        <v>350</v>
      </c>
      <c r="T332" t="s">
        <v>116</v>
      </c>
      <c r="U332" s="19">
        <f t="shared" si="18"/>
        <v>0.1</v>
      </c>
      <c r="V332">
        <f t="shared" si="19"/>
        <v>350</v>
      </c>
      <c r="W332">
        <f t="shared" si="20"/>
        <v>2</v>
      </c>
      <c r="Y332">
        <v>38</v>
      </c>
    </row>
    <row r="333" spans="17:25" x14ac:dyDescent="0.35">
      <c r="Q333" t="s">
        <v>89</v>
      </c>
      <c r="R333" t="s">
        <v>84</v>
      </c>
      <c r="S333">
        <v>400</v>
      </c>
      <c r="T333" t="s">
        <v>116</v>
      </c>
      <c r="U333" s="19">
        <f t="shared" si="18"/>
        <v>0.1</v>
      </c>
      <c r="V333">
        <f t="shared" si="19"/>
        <v>400</v>
      </c>
      <c r="W333">
        <f t="shared" si="20"/>
        <v>6</v>
      </c>
      <c r="Y333">
        <v>43</v>
      </c>
    </row>
    <row r="334" spans="17:25" x14ac:dyDescent="0.35">
      <c r="Q334" t="s">
        <v>89</v>
      </c>
      <c r="R334" t="s">
        <v>84</v>
      </c>
      <c r="S334">
        <v>460</v>
      </c>
      <c r="T334" t="s">
        <v>116</v>
      </c>
      <c r="U334" s="19">
        <f t="shared" si="18"/>
        <v>0.1</v>
      </c>
      <c r="V334">
        <f t="shared" si="19"/>
        <v>460</v>
      </c>
      <c r="W334">
        <f t="shared" si="20"/>
        <v>3</v>
      </c>
      <c r="Y334">
        <v>50</v>
      </c>
    </row>
    <row r="335" spans="17:25" x14ac:dyDescent="0.35">
      <c r="Q335" t="s">
        <v>89</v>
      </c>
      <c r="R335" t="s">
        <v>84</v>
      </c>
      <c r="S335">
        <v>528</v>
      </c>
      <c r="T335" t="s">
        <v>116</v>
      </c>
      <c r="U335" s="19">
        <f t="shared" si="18"/>
        <v>0.1</v>
      </c>
      <c r="V335">
        <f t="shared" si="19"/>
        <v>528</v>
      </c>
      <c r="W335">
        <f t="shared" si="20"/>
        <v>5</v>
      </c>
      <c r="Y335">
        <v>57</v>
      </c>
    </row>
    <row r="336" spans="17:25" x14ac:dyDescent="0.35">
      <c r="Q336" t="s">
        <v>89</v>
      </c>
      <c r="R336" t="s">
        <v>84</v>
      </c>
      <c r="S336">
        <v>608</v>
      </c>
      <c r="T336" t="s">
        <v>116</v>
      </c>
      <c r="U336" s="19">
        <f t="shared" si="18"/>
        <v>0.1</v>
      </c>
      <c r="V336">
        <f t="shared" si="19"/>
        <v>608</v>
      </c>
      <c r="W336">
        <f t="shared" si="20"/>
        <v>2</v>
      </c>
      <c r="Y336">
        <v>66</v>
      </c>
    </row>
    <row r="337" spans="17:25" x14ac:dyDescent="0.35">
      <c r="Q337" t="s">
        <v>89</v>
      </c>
      <c r="R337" t="s">
        <v>84</v>
      </c>
      <c r="S337">
        <v>700</v>
      </c>
      <c r="T337" t="s">
        <v>116</v>
      </c>
      <c r="U337" s="19">
        <f t="shared" si="18"/>
        <v>0.1</v>
      </c>
      <c r="V337">
        <f t="shared" si="19"/>
        <v>700</v>
      </c>
      <c r="W337">
        <f t="shared" si="20"/>
        <v>3</v>
      </c>
      <c r="Y337">
        <v>76</v>
      </c>
    </row>
    <row r="338" spans="17:25" x14ac:dyDescent="0.35">
      <c r="Q338" t="s">
        <v>89</v>
      </c>
      <c r="R338" t="s">
        <v>84</v>
      </c>
      <c r="S338">
        <v>800</v>
      </c>
      <c r="T338" t="s">
        <v>116</v>
      </c>
      <c r="U338" s="19">
        <f t="shared" si="18"/>
        <v>0.1</v>
      </c>
      <c r="V338">
        <f t="shared" si="19"/>
        <v>800</v>
      </c>
      <c r="W338">
        <f t="shared" si="20"/>
        <v>1</v>
      </c>
      <c r="Y338">
        <v>87</v>
      </c>
    </row>
    <row r="339" spans="17:25" x14ac:dyDescent="0.35">
      <c r="Q339" t="s">
        <v>89</v>
      </c>
      <c r="R339" t="s">
        <v>84</v>
      </c>
      <c r="S339">
        <v>920</v>
      </c>
      <c r="T339" t="s">
        <v>116</v>
      </c>
      <c r="U339" s="19">
        <f t="shared" si="18"/>
        <v>0.1</v>
      </c>
      <c r="V339">
        <f t="shared" si="19"/>
        <v>920</v>
      </c>
      <c r="W339">
        <f t="shared" si="20"/>
        <v>2</v>
      </c>
      <c r="Y339">
        <v>100</v>
      </c>
    </row>
    <row r="340" spans="17:25" x14ac:dyDescent="0.35">
      <c r="Q340" t="s">
        <v>89</v>
      </c>
      <c r="R340" t="s">
        <v>84</v>
      </c>
      <c r="S340">
        <v>1056</v>
      </c>
      <c r="T340" t="s">
        <v>116</v>
      </c>
      <c r="U340" s="19">
        <f t="shared" si="18"/>
        <v>0.1</v>
      </c>
      <c r="V340" t="e">
        <f t="shared" si="19"/>
        <v>#N/A</v>
      </c>
      <c r="W340" t="e">
        <f t="shared" si="20"/>
        <v>#N/A</v>
      </c>
      <c r="Y340">
        <v>115</v>
      </c>
    </row>
    <row r="341" spans="17:25" x14ac:dyDescent="0.35">
      <c r="Q341" t="s">
        <v>89</v>
      </c>
      <c r="R341" t="s">
        <v>84</v>
      </c>
      <c r="S341">
        <v>1216</v>
      </c>
      <c r="T341" t="s">
        <v>116</v>
      </c>
      <c r="U341" s="19">
        <f t="shared" si="18"/>
        <v>0.1</v>
      </c>
      <c r="V341" t="e">
        <f t="shared" si="19"/>
        <v>#N/A</v>
      </c>
      <c r="W341" t="e">
        <f t="shared" si="20"/>
        <v>#N/A</v>
      </c>
      <c r="Y341">
        <v>132</v>
      </c>
    </row>
    <row r="342" spans="17:25" x14ac:dyDescent="0.35">
      <c r="Q342" t="s">
        <v>89</v>
      </c>
      <c r="R342" t="s">
        <v>84</v>
      </c>
      <c r="S342">
        <v>1400</v>
      </c>
      <c r="T342" t="s">
        <v>116</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89</v>
      </c>
      <c r="K2">
        <v>1</v>
      </c>
      <c r="L2" t="s">
        <v>125</v>
      </c>
    </row>
    <row r="3" spans="9:12" x14ac:dyDescent="0.35">
      <c r="J3" t="s">
        <v>90</v>
      </c>
      <c r="K3">
        <v>2</v>
      </c>
      <c r="L3" t="s">
        <v>126</v>
      </c>
    </row>
    <row r="4" spans="9:12" x14ac:dyDescent="0.35">
      <c r="J4" t="s">
        <v>91</v>
      </c>
      <c r="K4">
        <v>3</v>
      </c>
      <c r="L4" t="s">
        <v>127</v>
      </c>
    </row>
    <row r="5" spans="9:12" x14ac:dyDescent="0.35">
      <c r="J5" t="s">
        <v>92</v>
      </c>
      <c r="K5">
        <v>4</v>
      </c>
      <c r="L5" t="s">
        <v>128</v>
      </c>
    </row>
    <row r="6" spans="9:12" x14ac:dyDescent="0.35">
      <c r="J6" t="s">
        <v>93</v>
      </c>
      <c r="K6">
        <v>5</v>
      </c>
      <c r="L6" t="s">
        <v>129</v>
      </c>
    </row>
    <row r="7" spans="9:12" x14ac:dyDescent="0.35">
      <c r="J7" t="s">
        <v>94</v>
      </c>
      <c r="K7">
        <v>6</v>
      </c>
      <c r="L7" t="s">
        <v>130</v>
      </c>
    </row>
    <row r="8" spans="9:12" x14ac:dyDescent="0.35">
      <c r="J8" t="s">
        <v>124</v>
      </c>
      <c r="K8">
        <v>7</v>
      </c>
      <c r="L8" t="s">
        <v>131</v>
      </c>
    </row>
    <row r="9" spans="9:12" x14ac:dyDescent="0.35">
      <c r="J9" t="s">
        <v>96</v>
      </c>
      <c r="K9">
        <v>8</v>
      </c>
      <c r="L9" t="s">
        <v>132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84</v>
      </c>
      <c r="K13">
        <v>1</v>
      </c>
      <c r="L13" t="s">
        <v>133</v>
      </c>
    </row>
    <row r="14" spans="9:12" x14ac:dyDescent="0.35">
      <c r="I14" t="str">
        <f>IF(ROW()-1&lt;=MAX(F:F), INDEX(#REF!, MATCH(ROW()-1, F:F, 1)), "")</f>
        <v/>
      </c>
      <c r="J14" t="s">
        <v>85</v>
      </c>
      <c r="K14">
        <v>2</v>
      </c>
      <c r="L14" t="s">
        <v>134</v>
      </c>
    </row>
    <row r="15" spans="9:12" x14ac:dyDescent="0.35">
      <c r="I15" t="str">
        <f>IF(ROW()-1&lt;=MAX(F:F), INDEX(#REF!, MATCH(ROW()-1, F:F, 1)), "")</f>
        <v/>
      </c>
      <c r="J15" t="s">
        <v>86</v>
      </c>
      <c r="K15">
        <v>3</v>
      </c>
      <c r="L15" t="s">
        <v>135</v>
      </c>
    </row>
    <row r="16" spans="9:12" x14ac:dyDescent="0.35">
      <c r="I16" t="str">
        <f>IF(ROW()-1&lt;=MAX(F:F), INDEX(#REF!, MATCH(ROW()-1, F:F, 1)), "")</f>
        <v/>
      </c>
      <c r="J16" t="s">
        <v>87</v>
      </c>
      <c r="K16">
        <v>4</v>
      </c>
      <c r="L16" t="s">
        <v>136</v>
      </c>
    </row>
    <row r="17" spans="9:12" x14ac:dyDescent="0.35">
      <c r="I17" t="str">
        <f>IF(ROW()-1&lt;=MAX(F:F), INDEX(#REF!, MATCH(ROW()-1, F:F, 1)), "")</f>
        <v/>
      </c>
      <c r="J17" t="s">
        <v>88</v>
      </c>
      <c r="K17">
        <v>5</v>
      </c>
      <c r="L17" t="s">
        <v>137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76</v>
      </c>
      <c r="K21">
        <v>1</v>
      </c>
      <c r="L21" t="s">
        <v>26</v>
      </c>
    </row>
    <row r="22" spans="9:12" x14ac:dyDescent="0.35">
      <c r="I22" t="str">
        <f>IF(ROW()-1&lt;=MAX(F:F), INDEX(#REF!, MATCH(ROW()-1, F:F, 1)), "")</f>
        <v/>
      </c>
      <c r="J22" t="s">
        <v>77</v>
      </c>
      <c r="K22">
        <v>2</v>
      </c>
      <c r="L22" t="s">
        <v>28</v>
      </c>
    </row>
    <row r="23" spans="9:12" x14ac:dyDescent="0.35">
      <c r="I23" t="str">
        <f>IF(ROW()-1&lt;=MAX(F:F), INDEX(#REF!, MATCH(ROW()-1, F:F, 1)), "")</f>
        <v/>
      </c>
      <c r="J23" t="s">
        <v>78</v>
      </c>
      <c r="K23">
        <v>3</v>
      </c>
      <c r="L23" t="s">
        <v>29</v>
      </c>
    </row>
    <row r="24" spans="9:12" x14ac:dyDescent="0.35">
      <c r="I24" t="str">
        <f>IF(ROW()-1&lt;=MAX(F:F), INDEX(#REF!, MATCH(ROW()-1, F:F, 1)), "")</f>
        <v/>
      </c>
      <c r="J24" t="s">
        <v>79</v>
      </c>
      <c r="K24">
        <v>4</v>
      </c>
      <c r="L24" t="s">
        <v>30</v>
      </c>
    </row>
    <row r="25" spans="9:12" x14ac:dyDescent="0.35">
      <c r="I25" t="str">
        <f>IF(ROW()-1&lt;=MAX(F:F), INDEX(#REF!, MATCH(ROW()-1, F:F, 1)), "")</f>
        <v/>
      </c>
      <c r="J25" t="s">
        <v>80</v>
      </c>
      <c r="K25">
        <v>5</v>
      </c>
      <c r="L25" t="s">
        <v>31</v>
      </c>
    </row>
    <row r="26" spans="9:12" x14ac:dyDescent="0.35">
      <c r="I26" t="str">
        <f>IF(ROW()-1&lt;=MAX(F:F), INDEX(#REF!, MATCH(ROW()-1, F:F, 1)), "")</f>
        <v/>
      </c>
      <c r="J26" t="s">
        <v>81</v>
      </c>
      <c r="K26">
        <v>6</v>
      </c>
      <c r="L26" t="s">
        <v>37</v>
      </c>
    </row>
    <row r="27" spans="9:12" x14ac:dyDescent="0.35">
      <c r="I27" t="str">
        <f>IF(ROW()-1&lt;=MAX(F:F), INDEX(#REF!, MATCH(ROW()-1, F:F, 1)), "")</f>
        <v/>
      </c>
      <c r="J27" t="s">
        <v>82</v>
      </c>
      <c r="K27">
        <v>7</v>
      </c>
      <c r="L27" t="s">
        <v>38</v>
      </c>
    </row>
    <row r="28" spans="9:12" x14ac:dyDescent="0.35">
      <c r="I28" t="str">
        <f>IF(ROW()-1&lt;=MAX(F:F), INDEX(#REF!, MATCH(ROW()-1, F:F, 1)), "")</f>
        <v/>
      </c>
      <c r="J28" t="s">
        <v>83</v>
      </c>
      <c r="K28">
        <v>8</v>
      </c>
      <c r="L28" t="s">
        <v>33</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68</v>
      </c>
      <c r="K35">
        <v>1</v>
      </c>
      <c r="L35" t="s">
        <v>36</v>
      </c>
    </row>
    <row r="36" spans="9:12" x14ac:dyDescent="0.35">
      <c r="I36" t="str">
        <f>IF(ROW()-1&lt;=MAX(F:F), INDEX(#REF!, MATCH(ROW()-1, F:F, 1)), "")</f>
        <v/>
      </c>
      <c r="J36" t="s">
        <v>69</v>
      </c>
      <c r="K36">
        <v>2</v>
      </c>
      <c r="L36" t="s">
        <v>35</v>
      </c>
    </row>
    <row r="37" spans="9:12" x14ac:dyDescent="0.35">
      <c r="I37" t="str">
        <f>IF(ROW()-1&lt;=MAX(F:F), INDEX(#REF!, MATCH(ROW()-1, F:F, 1)), "")</f>
        <v/>
      </c>
      <c r="J37" t="s">
        <v>70</v>
      </c>
      <c r="K37">
        <v>3</v>
      </c>
      <c r="L37" t="s">
        <v>32</v>
      </c>
    </row>
    <row r="38" spans="9:12" x14ac:dyDescent="0.35">
      <c r="I38" t="str">
        <f>IF(ROW()-1&lt;=MAX(F:F), INDEX(#REF!, MATCH(ROW()-1, F:F, 1)), "")</f>
        <v/>
      </c>
      <c r="J38" t="s">
        <v>71</v>
      </c>
      <c r="K38">
        <v>4</v>
      </c>
      <c r="L38" t="s">
        <v>27</v>
      </c>
    </row>
    <row r="39" spans="9:12" x14ac:dyDescent="0.35">
      <c r="I39" t="str">
        <f>IF(ROW()-1&lt;=MAX(F:F), INDEX(#REF!, MATCH(ROW()-1, F:F, 1)), "")</f>
        <v/>
      </c>
      <c r="J39" t="s">
        <v>72</v>
      </c>
      <c r="K39">
        <v>5</v>
      </c>
      <c r="L39" t="s">
        <v>34</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73</v>
      </c>
      <c r="K43">
        <v>1</v>
      </c>
      <c r="L43" t="s">
        <v>138</v>
      </c>
    </row>
    <row r="44" spans="9:12" x14ac:dyDescent="0.35">
      <c r="I44" t="str">
        <f>IF(ROW()-1&lt;=MAX(F:F), INDEX(#REF!, MATCH(ROW()-1, F:F, 1)), "")</f>
        <v/>
      </c>
      <c r="J44" t="s">
        <v>74</v>
      </c>
      <c r="K44">
        <v>2</v>
      </c>
      <c r="L44" t="s">
        <v>139</v>
      </c>
    </row>
    <row r="45" spans="9:12" x14ac:dyDescent="0.35">
      <c r="I45" t="str">
        <f>IF(ROW()-1&lt;=MAX(F:F), INDEX(#REF!, MATCH(ROW()-1, F:F, 1)), "")</f>
        <v/>
      </c>
      <c r="J45" t="s">
        <v>75</v>
      </c>
      <c r="K45">
        <v>3</v>
      </c>
      <c r="L45" t="s">
        <v>140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57</v>
      </c>
      <c r="B1" s="7" t="s">
        <v>174</v>
      </c>
      <c r="C1" s="7" t="s">
        <v>175</v>
      </c>
    </row>
    <row r="2" spans="1:3" x14ac:dyDescent="0.35">
      <c r="A2">
        <v>1216</v>
      </c>
      <c r="B2" t="s">
        <v>132</v>
      </c>
      <c r="C2" t="s">
        <v>137</v>
      </c>
    </row>
    <row r="3" spans="1:3" x14ac:dyDescent="0.35">
      <c r="A3">
        <v>1400</v>
      </c>
      <c r="B3" t="s">
        <v>132</v>
      </c>
      <c r="C3" t="s">
        <v>137</v>
      </c>
    </row>
    <row r="4" spans="1:3" x14ac:dyDescent="0.35">
      <c r="A4">
        <v>608</v>
      </c>
      <c r="B4" t="s">
        <v>132</v>
      </c>
      <c r="C4" t="s">
        <v>136</v>
      </c>
    </row>
    <row r="5" spans="1:3" x14ac:dyDescent="0.35">
      <c r="A5">
        <v>700</v>
      </c>
      <c r="B5" t="s">
        <v>132</v>
      </c>
      <c r="C5" t="s">
        <v>136</v>
      </c>
    </row>
    <row r="6" spans="1:3" x14ac:dyDescent="0.35">
      <c r="A6">
        <v>800</v>
      </c>
      <c r="B6" t="s">
        <v>132</v>
      </c>
      <c r="C6" t="s">
        <v>136</v>
      </c>
    </row>
    <row r="7" spans="1:3" x14ac:dyDescent="0.35">
      <c r="A7">
        <v>920</v>
      </c>
      <c r="B7" t="s">
        <v>132</v>
      </c>
      <c r="C7" t="s">
        <v>136</v>
      </c>
    </row>
    <row r="8" spans="1:3" x14ac:dyDescent="0.35">
      <c r="A8">
        <v>1056</v>
      </c>
      <c r="B8" t="s">
        <v>132</v>
      </c>
      <c r="C8" t="s">
        <v>136</v>
      </c>
    </row>
    <row r="9" spans="1:3" x14ac:dyDescent="0.35">
      <c r="A9">
        <v>1216</v>
      </c>
      <c r="B9" t="s">
        <v>132</v>
      </c>
      <c r="C9" t="s">
        <v>136</v>
      </c>
    </row>
    <row r="10" spans="1:3" x14ac:dyDescent="0.35">
      <c r="A10">
        <v>1400</v>
      </c>
      <c r="B10" t="s">
        <v>132</v>
      </c>
      <c r="C10" t="s">
        <v>136</v>
      </c>
    </row>
    <row r="11" spans="1:3" x14ac:dyDescent="0.35">
      <c r="A11">
        <v>400</v>
      </c>
      <c r="B11" t="s">
        <v>131</v>
      </c>
      <c r="C11" t="s">
        <v>136</v>
      </c>
    </row>
    <row r="12" spans="1:3" x14ac:dyDescent="0.35">
      <c r="A12">
        <v>460</v>
      </c>
      <c r="B12" t="s">
        <v>131</v>
      </c>
      <c r="C12" t="s">
        <v>136</v>
      </c>
    </row>
    <row r="13" spans="1:3" x14ac:dyDescent="0.35">
      <c r="A13">
        <v>528</v>
      </c>
      <c r="B13" t="s">
        <v>131</v>
      </c>
      <c r="C13" t="s">
        <v>136</v>
      </c>
    </row>
    <row r="14" spans="1:3" x14ac:dyDescent="0.35">
      <c r="A14">
        <v>608</v>
      </c>
      <c r="B14" t="s">
        <v>131</v>
      </c>
      <c r="C14" t="s">
        <v>136</v>
      </c>
    </row>
    <row r="15" spans="1:3" x14ac:dyDescent="0.35">
      <c r="A15">
        <v>700</v>
      </c>
      <c r="B15" t="s">
        <v>131</v>
      </c>
      <c r="C15" t="s">
        <v>136</v>
      </c>
    </row>
    <row r="16" spans="1:3" x14ac:dyDescent="0.35">
      <c r="A16">
        <v>800</v>
      </c>
      <c r="B16" t="s">
        <v>131</v>
      </c>
      <c r="C16" t="s">
        <v>136</v>
      </c>
    </row>
    <row r="17" spans="1:3" x14ac:dyDescent="0.35">
      <c r="A17">
        <v>920</v>
      </c>
      <c r="B17" t="s">
        <v>131</v>
      </c>
      <c r="C17" t="s">
        <v>136</v>
      </c>
    </row>
    <row r="18" spans="1:3" x14ac:dyDescent="0.35">
      <c r="A18">
        <v>1056</v>
      </c>
      <c r="B18" t="s">
        <v>131</v>
      </c>
      <c r="C18" t="s">
        <v>136</v>
      </c>
    </row>
    <row r="19" spans="1:3" x14ac:dyDescent="0.35">
      <c r="A19">
        <v>1216</v>
      </c>
      <c r="B19" t="s">
        <v>131</v>
      </c>
      <c r="C19" t="s">
        <v>136</v>
      </c>
    </row>
    <row r="20" spans="1:3" x14ac:dyDescent="0.35">
      <c r="A20">
        <v>1400</v>
      </c>
      <c r="B20" t="s">
        <v>131</v>
      </c>
      <c r="C20" t="s">
        <v>136</v>
      </c>
    </row>
    <row r="21" spans="1:3" x14ac:dyDescent="0.35">
      <c r="A21">
        <v>304</v>
      </c>
      <c r="B21" t="s">
        <v>130</v>
      </c>
      <c r="C21" t="s">
        <v>136</v>
      </c>
    </row>
    <row r="22" spans="1:3" x14ac:dyDescent="0.35">
      <c r="A22">
        <v>350</v>
      </c>
      <c r="B22" t="s">
        <v>130</v>
      </c>
      <c r="C22" t="s">
        <v>136</v>
      </c>
    </row>
    <row r="23" spans="1:3" x14ac:dyDescent="0.35">
      <c r="A23">
        <v>400</v>
      </c>
      <c r="B23" t="s">
        <v>130</v>
      </c>
      <c r="C23" t="s">
        <v>136</v>
      </c>
    </row>
    <row r="24" spans="1:3" x14ac:dyDescent="0.35">
      <c r="A24">
        <v>460</v>
      </c>
      <c r="B24" t="s">
        <v>130</v>
      </c>
      <c r="C24" t="s">
        <v>136</v>
      </c>
    </row>
    <row r="25" spans="1:3" x14ac:dyDescent="0.35">
      <c r="A25">
        <v>528</v>
      </c>
      <c r="B25" t="s">
        <v>130</v>
      </c>
      <c r="C25" t="s">
        <v>136</v>
      </c>
    </row>
    <row r="26" spans="1:3" x14ac:dyDescent="0.35">
      <c r="A26">
        <v>608</v>
      </c>
      <c r="B26" t="s">
        <v>130</v>
      </c>
      <c r="C26" t="s">
        <v>136</v>
      </c>
    </row>
    <row r="27" spans="1:3" x14ac:dyDescent="0.35">
      <c r="A27">
        <v>700</v>
      </c>
      <c r="B27" t="s">
        <v>130</v>
      </c>
      <c r="C27" t="s">
        <v>136</v>
      </c>
    </row>
    <row r="28" spans="1:3" x14ac:dyDescent="0.35">
      <c r="A28">
        <v>230</v>
      </c>
      <c r="B28" t="s">
        <v>129</v>
      </c>
      <c r="C28" t="s">
        <v>136</v>
      </c>
    </row>
    <row r="29" spans="1:3" x14ac:dyDescent="0.35">
      <c r="A29">
        <v>264</v>
      </c>
      <c r="B29" t="s">
        <v>129</v>
      </c>
      <c r="C29" t="s">
        <v>136</v>
      </c>
    </row>
    <row r="30" spans="1:3" x14ac:dyDescent="0.35">
      <c r="A30">
        <v>304</v>
      </c>
      <c r="B30" t="s">
        <v>129</v>
      </c>
      <c r="C30" t="s">
        <v>136</v>
      </c>
    </row>
    <row r="31" spans="1:3" x14ac:dyDescent="0.35">
      <c r="A31">
        <v>350</v>
      </c>
      <c r="B31" t="s">
        <v>129</v>
      </c>
      <c r="C31" t="s">
        <v>136</v>
      </c>
    </row>
    <row r="32" spans="1:3" x14ac:dyDescent="0.35">
      <c r="A32">
        <v>400</v>
      </c>
      <c r="B32" t="s">
        <v>129</v>
      </c>
      <c r="C32" t="s">
        <v>136</v>
      </c>
    </row>
    <row r="33" spans="1:3" x14ac:dyDescent="0.35">
      <c r="A33">
        <v>460</v>
      </c>
      <c r="B33" t="s">
        <v>129</v>
      </c>
      <c r="C33" t="s">
        <v>136</v>
      </c>
    </row>
    <row r="34" spans="1:3" x14ac:dyDescent="0.35">
      <c r="A34">
        <v>528</v>
      </c>
      <c r="B34" t="s">
        <v>129</v>
      </c>
      <c r="C34" t="s">
        <v>136</v>
      </c>
    </row>
    <row r="35" spans="1:3" x14ac:dyDescent="0.35">
      <c r="A35">
        <v>200</v>
      </c>
      <c r="B35" t="s">
        <v>128</v>
      </c>
      <c r="C35" t="s">
        <v>136</v>
      </c>
    </row>
    <row r="36" spans="1:3" x14ac:dyDescent="0.35">
      <c r="A36">
        <v>230</v>
      </c>
      <c r="B36" t="s">
        <v>128</v>
      </c>
      <c r="C36" t="s">
        <v>136</v>
      </c>
    </row>
    <row r="37" spans="1:3" x14ac:dyDescent="0.35">
      <c r="A37">
        <v>264</v>
      </c>
      <c r="B37" t="s">
        <v>128</v>
      </c>
      <c r="C37" t="s">
        <v>136</v>
      </c>
    </row>
    <row r="38" spans="1:3" x14ac:dyDescent="0.35">
      <c r="A38">
        <v>304</v>
      </c>
      <c r="B38" t="s">
        <v>128</v>
      </c>
      <c r="C38" t="s">
        <v>136</v>
      </c>
    </row>
    <row r="39" spans="1:3" x14ac:dyDescent="0.35">
      <c r="A39">
        <v>350</v>
      </c>
      <c r="B39" t="s">
        <v>128</v>
      </c>
      <c r="C39" t="s">
        <v>136</v>
      </c>
    </row>
    <row r="40" spans="1:3" x14ac:dyDescent="0.35">
      <c r="A40">
        <v>400</v>
      </c>
      <c r="B40" t="s">
        <v>128</v>
      </c>
      <c r="C40" t="s">
        <v>136</v>
      </c>
    </row>
    <row r="41" spans="1:3" x14ac:dyDescent="0.35">
      <c r="A41">
        <v>152</v>
      </c>
      <c r="B41" t="s">
        <v>129</v>
      </c>
      <c r="C41" t="s">
        <v>135</v>
      </c>
    </row>
    <row r="42" spans="1:3" x14ac:dyDescent="0.35">
      <c r="A42">
        <v>175</v>
      </c>
      <c r="B42" t="s">
        <v>129</v>
      </c>
      <c r="C42" t="s">
        <v>135</v>
      </c>
    </row>
    <row r="43" spans="1:3" x14ac:dyDescent="0.35">
      <c r="A43">
        <v>200</v>
      </c>
      <c r="B43" t="s">
        <v>129</v>
      </c>
      <c r="C43" t="s">
        <v>135</v>
      </c>
    </row>
    <row r="44" spans="1:3" x14ac:dyDescent="0.35">
      <c r="A44">
        <v>230</v>
      </c>
      <c r="B44" t="s">
        <v>129</v>
      </c>
      <c r="C44" t="s">
        <v>135</v>
      </c>
    </row>
    <row r="45" spans="1:3" x14ac:dyDescent="0.35">
      <c r="A45">
        <v>264</v>
      </c>
      <c r="B45" t="s">
        <v>129</v>
      </c>
      <c r="C45" t="s">
        <v>135</v>
      </c>
    </row>
    <row r="46" spans="1:3" x14ac:dyDescent="0.35">
      <c r="A46">
        <v>304</v>
      </c>
      <c r="B46" t="s">
        <v>129</v>
      </c>
      <c r="C46" t="s">
        <v>135</v>
      </c>
    </row>
    <row r="47" spans="1:3" x14ac:dyDescent="0.35">
      <c r="A47">
        <v>350</v>
      </c>
      <c r="B47" t="s">
        <v>129</v>
      </c>
      <c r="C47" t="s">
        <v>135</v>
      </c>
    </row>
    <row r="48" spans="1:3" x14ac:dyDescent="0.35">
      <c r="A48">
        <v>115</v>
      </c>
      <c r="B48" t="s">
        <v>128</v>
      </c>
      <c r="C48" t="s">
        <v>135</v>
      </c>
    </row>
    <row r="49" spans="1:3" x14ac:dyDescent="0.35">
      <c r="A49">
        <v>132</v>
      </c>
      <c r="B49" t="s">
        <v>128</v>
      </c>
      <c r="C49" t="s">
        <v>135</v>
      </c>
    </row>
    <row r="50" spans="1:3" x14ac:dyDescent="0.35">
      <c r="A50">
        <v>152</v>
      </c>
      <c r="B50" t="s">
        <v>128</v>
      </c>
      <c r="C50" t="s">
        <v>135</v>
      </c>
    </row>
    <row r="51" spans="1:3" x14ac:dyDescent="0.35">
      <c r="A51">
        <v>175</v>
      </c>
      <c r="B51" t="s">
        <v>128</v>
      </c>
      <c r="C51" t="s">
        <v>135</v>
      </c>
    </row>
    <row r="52" spans="1:3" x14ac:dyDescent="0.35">
      <c r="A52">
        <v>200</v>
      </c>
      <c r="B52" t="s">
        <v>128</v>
      </c>
      <c r="C52" t="s">
        <v>135</v>
      </c>
    </row>
    <row r="53" spans="1:3" x14ac:dyDescent="0.35">
      <c r="A53">
        <v>230</v>
      </c>
      <c r="B53" t="s">
        <v>128</v>
      </c>
      <c r="C53" t="s">
        <v>135</v>
      </c>
    </row>
    <row r="54" spans="1:3" x14ac:dyDescent="0.35">
      <c r="A54">
        <v>100</v>
      </c>
      <c r="B54" t="s">
        <v>127</v>
      </c>
      <c r="C54" t="s">
        <v>135</v>
      </c>
    </row>
    <row r="55" spans="1:3" x14ac:dyDescent="0.35">
      <c r="A55">
        <v>115</v>
      </c>
      <c r="B55" t="s">
        <v>127</v>
      </c>
      <c r="C55" t="s">
        <v>135</v>
      </c>
    </row>
    <row r="56" spans="1:3" x14ac:dyDescent="0.35">
      <c r="A56">
        <v>132</v>
      </c>
      <c r="B56" t="s">
        <v>127</v>
      </c>
      <c r="C56" t="s">
        <v>135</v>
      </c>
    </row>
    <row r="57" spans="1:3" x14ac:dyDescent="0.35">
      <c r="A57">
        <v>152</v>
      </c>
      <c r="B57" t="s">
        <v>127</v>
      </c>
      <c r="C57" t="s">
        <v>135</v>
      </c>
    </row>
    <row r="58" spans="1:3" x14ac:dyDescent="0.35">
      <c r="A58">
        <v>175</v>
      </c>
      <c r="B58" t="s">
        <v>127</v>
      </c>
      <c r="C58" t="s">
        <v>135</v>
      </c>
    </row>
    <row r="59" spans="1:3" x14ac:dyDescent="0.35">
      <c r="A59">
        <v>76</v>
      </c>
      <c r="B59" t="s">
        <v>127</v>
      </c>
      <c r="C59" t="s">
        <v>134</v>
      </c>
    </row>
    <row r="60" spans="1:3" x14ac:dyDescent="0.35">
      <c r="A60">
        <v>87</v>
      </c>
      <c r="B60" t="s">
        <v>127</v>
      </c>
      <c r="C60" t="s">
        <v>134</v>
      </c>
    </row>
    <row r="61" spans="1:3" x14ac:dyDescent="0.35">
      <c r="A61">
        <v>100</v>
      </c>
      <c r="B61" t="s">
        <v>127</v>
      </c>
      <c r="C61" t="s">
        <v>134</v>
      </c>
    </row>
    <row r="62" spans="1:3" x14ac:dyDescent="0.35">
      <c r="A62">
        <v>115</v>
      </c>
      <c r="B62" t="s">
        <v>127</v>
      </c>
      <c r="C62" t="s">
        <v>134</v>
      </c>
    </row>
    <row r="63" spans="1:3" x14ac:dyDescent="0.35">
      <c r="A63">
        <v>132</v>
      </c>
      <c r="B63" t="s">
        <v>127</v>
      </c>
      <c r="C63" t="s">
        <v>134</v>
      </c>
    </row>
    <row r="64" spans="1:3" x14ac:dyDescent="0.35">
      <c r="A64">
        <v>57</v>
      </c>
      <c r="B64" t="s">
        <v>126</v>
      </c>
      <c r="C64" t="s">
        <v>134</v>
      </c>
    </row>
    <row r="65" spans="1:3" x14ac:dyDescent="0.35">
      <c r="A65">
        <v>66</v>
      </c>
      <c r="B65" t="s">
        <v>126</v>
      </c>
      <c r="C65" t="s">
        <v>134</v>
      </c>
    </row>
    <row r="66" spans="1:3" x14ac:dyDescent="0.35">
      <c r="A66">
        <v>76</v>
      </c>
      <c r="B66" t="s">
        <v>126</v>
      </c>
      <c r="C66" t="s">
        <v>134</v>
      </c>
    </row>
    <row r="67" spans="1:3" x14ac:dyDescent="0.35">
      <c r="A67">
        <v>87</v>
      </c>
      <c r="B67" t="s">
        <v>126</v>
      </c>
      <c r="C67" t="s">
        <v>134</v>
      </c>
    </row>
    <row r="68" spans="1:3" x14ac:dyDescent="0.35">
      <c r="A68">
        <v>100</v>
      </c>
      <c r="B68" t="s">
        <v>126</v>
      </c>
      <c r="C68" t="s">
        <v>134</v>
      </c>
    </row>
    <row r="69" spans="1:3" x14ac:dyDescent="0.35">
      <c r="A69">
        <v>115</v>
      </c>
      <c r="B69" t="s">
        <v>126</v>
      </c>
      <c r="C69" t="s">
        <v>134</v>
      </c>
    </row>
    <row r="70" spans="1:3" x14ac:dyDescent="0.35">
      <c r="A70">
        <v>43</v>
      </c>
      <c r="B70" t="s">
        <v>125</v>
      </c>
      <c r="C70" t="s">
        <v>134</v>
      </c>
    </row>
    <row r="71" spans="1:3" x14ac:dyDescent="0.35">
      <c r="A71">
        <v>50</v>
      </c>
      <c r="B71" t="s">
        <v>125</v>
      </c>
      <c r="C71" t="s">
        <v>134</v>
      </c>
    </row>
    <row r="72" spans="1:3" x14ac:dyDescent="0.35">
      <c r="A72">
        <v>57</v>
      </c>
      <c r="B72" t="s">
        <v>125</v>
      </c>
      <c r="C72" t="s">
        <v>134</v>
      </c>
    </row>
    <row r="73" spans="1:3" x14ac:dyDescent="0.35">
      <c r="A73">
        <v>66</v>
      </c>
      <c r="B73" t="s">
        <v>125</v>
      </c>
      <c r="C73" t="s">
        <v>134</v>
      </c>
    </row>
    <row r="74" spans="1:3" x14ac:dyDescent="0.35">
      <c r="A74">
        <v>76</v>
      </c>
      <c r="B74" t="s">
        <v>125</v>
      </c>
      <c r="C74" t="s">
        <v>134</v>
      </c>
    </row>
    <row r="75" spans="1:3" x14ac:dyDescent="0.35">
      <c r="A75">
        <v>87</v>
      </c>
      <c r="B75" t="s">
        <v>125</v>
      </c>
      <c r="C75" t="s">
        <v>134</v>
      </c>
    </row>
    <row r="76" spans="1:3" x14ac:dyDescent="0.35">
      <c r="A76">
        <v>38</v>
      </c>
      <c r="B76" t="s">
        <v>126</v>
      </c>
      <c r="C76" t="s">
        <v>133</v>
      </c>
    </row>
    <row r="77" spans="1:3" x14ac:dyDescent="0.35">
      <c r="A77">
        <v>43</v>
      </c>
      <c r="B77" t="s">
        <v>126</v>
      </c>
      <c r="C77" t="s">
        <v>133</v>
      </c>
    </row>
    <row r="78" spans="1:3" x14ac:dyDescent="0.35">
      <c r="A78">
        <v>50</v>
      </c>
      <c r="B78" t="s">
        <v>126</v>
      </c>
      <c r="C78" t="s">
        <v>133</v>
      </c>
    </row>
    <row r="79" spans="1:3" x14ac:dyDescent="0.35">
      <c r="A79">
        <v>57</v>
      </c>
      <c r="B79" t="s">
        <v>126</v>
      </c>
      <c r="C79" t="s">
        <v>133</v>
      </c>
    </row>
    <row r="80" spans="1:3" x14ac:dyDescent="0.35">
      <c r="A80">
        <v>66</v>
      </c>
      <c r="B80" t="s">
        <v>126</v>
      </c>
      <c r="C80" t="s">
        <v>133</v>
      </c>
    </row>
    <row r="81" spans="1:3" x14ac:dyDescent="0.35">
      <c r="A81">
        <v>38</v>
      </c>
      <c r="B81" t="s">
        <v>125</v>
      </c>
      <c r="C81" t="s">
        <v>133</v>
      </c>
    </row>
    <row r="82" spans="1:3" x14ac:dyDescent="0.35">
      <c r="A82">
        <v>43</v>
      </c>
      <c r="B82" t="s">
        <v>125</v>
      </c>
      <c r="C82" t="s">
        <v>133</v>
      </c>
    </row>
    <row r="83" spans="1:3" x14ac:dyDescent="0.35">
      <c r="A83">
        <v>50</v>
      </c>
      <c r="B83" t="s">
        <v>125</v>
      </c>
      <c r="C83" t="s">
        <v>133</v>
      </c>
    </row>
  </sheetData>
  <autoFilter ref="A1:C83" xr:uid="{00000000-0009-0000-0000-000001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39</v>
      </c>
      <c r="B1" s="23" t="s">
        <v>40</v>
      </c>
      <c r="C1" s="24" t="s">
        <v>43</v>
      </c>
      <c r="D1" s="25" t="s">
        <v>44</v>
      </c>
      <c r="E1" s="22" t="s">
        <v>45</v>
      </c>
      <c r="F1" s="23" t="s">
        <v>46</v>
      </c>
      <c r="G1" s="24" t="s">
        <v>41</v>
      </c>
      <c r="H1" s="25" t="s">
        <v>42</v>
      </c>
      <c r="I1" s="22" t="s">
        <v>48</v>
      </c>
      <c r="J1" s="23" t="s">
        <v>49</v>
      </c>
      <c r="K1" s="24" t="s">
        <v>50</v>
      </c>
      <c r="L1" s="25" t="s">
        <v>47</v>
      </c>
      <c r="M1" s="22" t="s">
        <v>141</v>
      </c>
      <c r="N1" s="23" t="s">
        <v>143</v>
      </c>
      <c r="O1" s="24" t="s">
        <v>144</v>
      </c>
      <c r="P1" s="25" t="s">
        <v>145</v>
      </c>
      <c r="Q1" s="22" t="s">
        <v>146</v>
      </c>
      <c r="R1" s="23" t="s">
        <v>142</v>
      </c>
      <c r="S1" s="24" t="s">
        <v>147</v>
      </c>
      <c r="T1" s="25" t="s">
        <v>148</v>
      </c>
    </row>
    <row r="2" spans="1:20" ht="25.5" customHeight="1" x14ac:dyDescent="0.35">
      <c r="A2" s="26">
        <v>10</v>
      </c>
      <c r="B2" s="3" t="s">
        <v>5</v>
      </c>
      <c r="C2" s="2">
        <v>1</v>
      </c>
      <c r="D2" s="27" t="s">
        <v>26</v>
      </c>
      <c r="E2" s="26">
        <v>9</v>
      </c>
      <c r="F2" s="3" t="s">
        <v>15</v>
      </c>
      <c r="G2" s="2">
        <v>1</v>
      </c>
      <c r="H2" s="27" t="s">
        <v>36</v>
      </c>
      <c r="I2" s="26">
        <v>8</v>
      </c>
      <c r="J2" s="3" t="s">
        <v>152</v>
      </c>
      <c r="K2" s="2">
        <v>3</v>
      </c>
      <c r="L2" s="27" t="s">
        <v>140</v>
      </c>
    </row>
    <row r="3" spans="1:20" ht="25.5" customHeight="1" x14ac:dyDescent="0.35">
      <c r="A3" s="26">
        <v>10</v>
      </c>
      <c r="B3" s="3" t="s">
        <v>5</v>
      </c>
      <c r="C3" s="2">
        <v>1</v>
      </c>
      <c r="D3" s="27" t="s">
        <v>26</v>
      </c>
      <c r="E3" s="26">
        <v>9</v>
      </c>
      <c r="F3" s="3" t="s">
        <v>15</v>
      </c>
      <c r="G3" s="2">
        <v>2</v>
      </c>
      <c r="H3" s="27" t="s">
        <v>35</v>
      </c>
      <c r="I3" s="26">
        <v>8</v>
      </c>
      <c r="J3" s="3" t="s">
        <v>152</v>
      </c>
      <c r="K3" s="2">
        <v>2</v>
      </c>
      <c r="L3" s="27" t="s">
        <v>139</v>
      </c>
    </row>
    <row r="4" spans="1:20" ht="25.5" customHeight="1" x14ac:dyDescent="0.35">
      <c r="A4" s="26">
        <v>10</v>
      </c>
      <c r="B4" s="3" t="s">
        <v>5</v>
      </c>
      <c r="C4" s="2">
        <v>1</v>
      </c>
      <c r="D4" s="27" t="s">
        <v>26</v>
      </c>
      <c r="E4" s="26">
        <v>9</v>
      </c>
      <c r="F4" s="3" t="s">
        <v>15</v>
      </c>
      <c r="G4" s="2">
        <v>2</v>
      </c>
      <c r="H4" s="27" t="s">
        <v>35</v>
      </c>
      <c r="I4" s="26">
        <v>8</v>
      </c>
      <c r="J4" s="3" t="s">
        <v>152</v>
      </c>
      <c r="K4" s="2">
        <v>3</v>
      </c>
      <c r="L4" s="27" t="s">
        <v>140</v>
      </c>
    </row>
    <row r="5" spans="1:20" ht="25.5" customHeight="1" x14ac:dyDescent="0.35">
      <c r="A5" s="26">
        <v>10</v>
      </c>
      <c r="B5" s="3" t="s">
        <v>5</v>
      </c>
      <c r="C5" s="2">
        <v>1</v>
      </c>
      <c r="D5" s="27" t="s">
        <v>26</v>
      </c>
      <c r="E5" s="26">
        <v>9</v>
      </c>
      <c r="F5" s="3" t="s">
        <v>15</v>
      </c>
      <c r="G5" s="2">
        <v>3</v>
      </c>
      <c r="H5" s="27" t="s">
        <v>32</v>
      </c>
      <c r="I5" s="26">
        <v>8</v>
      </c>
      <c r="J5" s="3" t="s">
        <v>152</v>
      </c>
      <c r="K5" s="2">
        <v>1</v>
      </c>
      <c r="L5" s="27" t="s">
        <v>138</v>
      </c>
    </row>
    <row r="6" spans="1:20" ht="25.5" customHeight="1" x14ac:dyDescent="0.35">
      <c r="A6" s="26">
        <v>10</v>
      </c>
      <c r="B6" s="3" t="s">
        <v>5</v>
      </c>
      <c r="C6" s="2">
        <v>1</v>
      </c>
      <c r="D6" s="27" t="s">
        <v>26</v>
      </c>
      <c r="E6" s="26">
        <v>9</v>
      </c>
      <c r="F6" s="3" t="s">
        <v>15</v>
      </c>
      <c r="G6" s="2">
        <v>3</v>
      </c>
      <c r="H6" s="27" t="s">
        <v>32</v>
      </c>
      <c r="I6" s="26">
        <v>8</v>
      </c>
      <c r="J6" s="3" t="s">
        <v>152</v>
      </c>
      <c r="K6" s="2">
        <v>2</v>
      </c>
      <c r="L6" s="27" t="s">
        <v>139</v>
      </c>
    </row>
    <row r="7" spans="1:20" ht="25.5" customHeight="1" x14ac:dyDescent="0.35">
      <c r="A7" s="26">
        <v>10</v>
      </c>
      <c r="B7" s="3" t="s">
        <v>5</v>
      </c>
      <c r="C7" s="2">
        <v>1</v>
      </c>
      <c r="D7" s="27" t="s">
        <v>26</v>
      </c>
      <c r="E7" s="26">
        <v>9</v>
      </c>
      <c r="F7" s="3" t="s">
        <v>15</v>
      </c>
      <c r="G7" s="2">
        <v>3</v>
      </c>
      <c r="H7" s="27" t="s">
        <v>32</v>
      </c>
      <c r="I7" s="26">
        <v>8</v>
      </c>
      <c r="J7" s="3" t="s">
        <v>152</v>
      </c>
      <c r="K7" s="2">
        <v>3</v>
      </c>
      <c r="L7" s="27" t="s">
        <v>140</v>
      </c>
    </row>
    <row r="8" spans="1:20" ht="25.5" customHeight="1" x14ac:dyDescent="0.35">
      <c r="A8" s="26">
        <v>10</v>
      </c>
      <c r="B8" s="3" t="s">
        <v>5</v>
      </c>
      <c r="C8" s="2">
        <v>1</v>
      </c>
      <c r="D8" s="27" t="s">
        <v>26</v>
      </c>
      <c r="E8" s="26">
        <v>9</v>
      </c>
      <c r="F8" s="3" t="s">
        <v>15</v>
      </c>
      <c r="G8" s="2">
        <v>4</v>
      </c>
      <c r="H8" s="27" t="s">
        <v>27</v>
      </c>
      <c r="I8" s="26">
        <v>8</v>
      </c>
      <c r="J8" s="3" t="s">
        <v>152</v>
      </c>
      <c r="K8" s="2">
        <v>1</v>
      </c>
      <c r="L8" s="27" t="s">
        <v>138</v>
      </c>
    </row>
    <row r="9" spans="1:20" ht="25.5" customHeight="1" x14ac:dyDescent="0.35">
      <c r="A9" s="26">
        <v>10</v>
      </c>
      <c r="B9" s="3" t="s">
        <v>5</v>
      </c>
      <c r="C9" s="2">
        <v>1</v>
      </c>
      <c r="D9" s="27" t="s">
        <v>26</v>
      </c>
      <c r="E9" s="26">
        <v>9</v>
      </c>
      <c r="F9" s="3" t="s">
        <v>15</v>
      </c>
      <c r="G9" s="2">
        <v>4</v>
      </c>
      <c r="H9" s="27" t="s">
        <v>27</v>
      </c>
      <c r="I9" s="26">
        <v>8</v>
      </c>
      <c r="J9" s="3" t="s">
        <v>152</v>
      </c>
      <c r="K9" s="2">
        <v>2</v>
      </c>
      <c r="L9" s="27" t="s">
        <v>139</v>
      </c>
    </row>
    <row r="10" spans="1:20" ht="25.5" customHeight="1" x14ac:dyDescent="0.35">
      <c r="A10" s="26">
        <v>10</v>
      </c>
      <c r="B10" s="3" t="s">
        <v>5</v>
      </c>
      <c r="C10" s="2">
        <v>1</v>
      </c>
      <c r="D10" s="27" t="s">
        <v>26</v>
      </c>
      <c r="E10" s="26">
        <v>9</v>
      </c>
      <c r="F10" s="3" t="s">
        <v>15</v>
      </c>
      <c r="G10" s="2">
        <v>4</v>
      </c>
      <c r="H10" s="27" t="s">
        <v>27</v>
      </c>
      <c r="I10" s="26">
        <v>8</v>
      </c>
      <c r="J10" s="3" t="s">
        <v>152</v>
      </c>
      <c r="K10" s="2">
        <v>3</v>
      </c>
      <c r="L10" s="27" t="s">
        <v>140</v>
      </c>
    </row>
    <row r="11" spans="1:20" ht="25.5" customHeight="1" x14ac:dyDescent="0.35">
      <c r="A11" s="26">
        <v>10</v>
      </c>
      <c r="B11" s="3" t="s">
        <v>5</v>
      </c>
      <c r="C11" s="2">
        <v>1</v>
      </c>
      <c r="D11" s="27" t="s">
        <v>26</v>
      </c>
      <c r="E11" s="26">
        <v>9</v>
      </c>
      <c r="F11" s="3" t="s">
        <v>15</v>
      </c>
      <c r="G11" s="2">
        <v>5</v>
      </c>
      <c r="H11" s="27" t="s">
        <v>34</v>
      </c>
      <c r="I11" s="26">
        <v>8</v>
      </c>
      <c r="J11" s="3" t="s">
        <v>152</v>
      </c>
      <c r="K11" s="2">
        <v>1</v>
      </c>
      <c r="L11" s="27" t="s">
        <v>138</v>
      </c>
    </row>
    <row r="12" spans="1:20" ht="25.5" customHeight="1" x14ac:dyDescent="0.35">
      <c r="A12" s="26">
        <v>10</v>
      </c>
      <c r="B12" s="3" t="s">
        <v>5</v>
      </c>
      <c r="C12" s="2">
        <v>1</v>
      </c>
      <c r="D12" s="27" t="s">
        <v>26</v>
      </c>
      <c r="E12" s="26">
        <v>9</v>
      </c>
      <c r="F12" s="3" t="s">
        <v>15</v>
      </c>
      <c r="G12" s="2">
        <v>5</v>
      </c>
      <c r="H12" s="27" t="s">
        <v>34</v>
      </c>
      <c r="I12" s="26">
        <v>8</v>
      </c>
      <c r="J12" s="3" t="s">
        <v>152</v>
      </c>
      <c r="K12" s="2">
        <v>2</v>
      </c>
      <c r="L12" s="27" t="s">
        <v>139</v>
      </c>
    </row>
    <row r="13" spans="1:20" ht="25.5" customHeight="1" x14ac:dyDescent="0.35">
      <c r="A13" s="26">
        <v>10</v>
      </c>
      <c r="B13" s="3" t="s">
        <v>5</v>
      </c>
      <c r="C13" s="2">
        <v>1</v>
      </c>
      <c r="D13" s="27" t="s">
        <v>26</v>
      </c>
      <c r="E13" s="26">
        <v>9</v>
      </c>
      <c r="F13" s="3" t="s">
        <v>15</v>
      </c>
      <c r="G13" s="2">
        <v>5</v>
      </c>
      <c r="H13" s="27" t="s">
        <v>34</v>
      </c>
      <c r="I13" s="26">
        <v>8</v>
      </c>
      <c r="J13" s="3" t="s">
        <v>152</v>
      </c>
      <c r="K13" s="2">
        <v>3</v>
      </c>
      <c r="L13" s="27" t="s">
        <v>140</v>
      </c>
    </row>
    <row r="14" spans="1:20" ht="25.5" customHeight="1" x14ac:dyDescent="0.35">
      <c r="A14" s="26">
        <v>10</v>
      </c>
      <c r="B14" s="3" t="s">
        <v>5</v>
      </c>
      <c r="C14" s="2">
        <v>2</v>
      </c>
      <c r="D14" s="27" t="s">
        <v>28</v>
      </c>
      <c r="E14" s="26">
        <v>9</v>
      </c>
      <c r="F14" s="3" t="s">
        <v>15</v>
      </c>
      <c r="G14" s="2">
        <v>1</v>
      </c>
      <c r="H14" s="27" t="s">
        <v>36</v>
      </c>
      <c r="I14" s="26">
        <v>8</v>
      </c>
      <c r="J14" s="3" t="s">
        <v>152</v>
      </c>
      <c r="K14" s="2">
        <v>3</v>
      </c>
      <c r="L14" s="27" t="s">
        <v>140</v>
      </c>
    </row>
    <row r="15" spans="1:20" ht="25.5" customHeight="1" x14ac:dyDescent="0.35">
      <c r="A15" s="26">
        <v>10</v>
      </c>
      <c r="B15" s="3" t="s">
        <v>5</v>
      </c>
      <c r="C15" s="2">
        <v>2</v>
      </c>
      <c r="D15" s="27" t="s">
        <v>28</v>
      </c>
      <c r="E15" s="26">
        <v>9</v>
      </c>
      <c r="F15" s="3" t="s">
        <v>15</v>
      </c>
      <c r="G15" s="2">
        <v>3</v>
      </c>
      <c r="H15" s="27" t="s">
        <v>32</v>
      </c>
      <c r="I15" s="26">
        <v>8</v>
      </c>
      <c r="J15" s="3" t="s">
        <v>152</v>
      </c>
      <c r="K15" s="2">
        <v>1</v>
      </c>
      <c r="L15" s="27" t="s">
        <v>138</v>
      </c>
    </row>
    <row r="16" spans="1:20" ht="25.5" customHeight="1" x14ac:dyDescent="0.35">
      <c r="A16" s="26">
        <v>10</v>
      </c>
      <c r="B16" s="3" t="s">
        <v>5</v>
      </c>
      <c r="C16" s="2">
        <v>2</v>
      </c>
      <c r="D16" s="27" t="s">
        <v>28</v>
      </c>
      <c r="E16" s="26">
        <v>9</v>
      </c>
      <c r="F16" s="3" t="s">
        <v>15</v>
      </c>
      <c r="G16" s="2">
        <v>3</v>
      </c>
      <c r="H16" s="27" t="s">
        <v>32</v>
      </c>
      <c r="I16" s="26">
        <v>8</v>
      </c>
      <c r="J16" s="3" t="s">
        <v>152</v>
      </c>
      <c r="K16" s="2">
        <v>2</v>
      </c>
      <c r="L16" s="27" t="s">
        <v>139</v>
      </c>
    </row>
    <row r="17" spans="1:12" ht="25.5" customHeight="1" x14ac:dyDescent="0.35">
      <c r="A17" s="26">
        <v>10</v>
      </c>
      <c r="B17" s="3" t="s">
        <v>5</v>
      </c>
      <c r="C17" s="2">
        <v>2</v>
      </c>
      <c r="D17" s="27" t="s">
        <v>28</v>
      </c>
      <c r="E17" s="26">
        <v>9</v>
      </c>
      <c r="F17" s="3" t="s">
        <v>15</v>
      </c>
      <c r="G17" s="2">
        <v>3</v>
      </c>
      <c r="H17" s="27" t="s">
        <v>32</v>
      </c>
      <c r="I17" s="26">
        <v>8</v>
      </c>
      <c r="J17" s="3" t="s">
        <v>152</v>
      </c>
      <c r="K17" s="2">
        <v>3</v>
      </c>
      <c r="L17" s="27" t="s">
        <v>140</v>
      </c>
    </row>
    <row r="18" spans="1:12" ht="25.5" customHeight="1" x14ac:dyDescent="0.35">
      <c r="A18" s="26">
        <v>10</v>
      </c>
      <c r="B18" s="3" t="s">
        <v>5</v>
      </c>
      <c r="C18" s="2">
        <v>2</v>
      </c>
      <c r="D18" s="27" t="s">
        <v>28</v>
      </c>
      <c r="E18" s="26">
        <v>9</v>
      </c>
      <c r="F18" s="3" t="s">
        <v>15</v>
      </c>
      <c r="G18" s="2">
        <v>4</v>
      </c>
      <c r="H18" s="27" t="s">
        <v>27</v>
      </c>
      <c r="I18" s="26">
        <v>8</v>
      </c>
      <c r="J18" s="3" t="s">
        <v>152</v>
      </c>
      <c r="K18" s="2">
        <v>1</v>
      </c>
      <c r="L18" s="27" t="s">
        <v>138</v>
      </c>
    </row>
    <row r="19" spans="1:12" ht="25.5" customHeight="1" x14ac:dyDescent="0.35">
      <c r="A19" s="26">
        <v>10</v>
      </c>
      <c r="B19" s="3" t="s">
        <v>5</v>
      </c>
      <c r="C19" s="2">
        <v>2</v>
      </c>
      <c r="D19" s="27" t="s">
        <v>28</v>
      </c>
      <c r="E19" s="26">
        <v>9</v>
      </c>
      <c r="F19" s="3" t="s">
        <v>15</v>
      </c>
      <c r="G19" s="2">
        <v>4</v>
      </c>
      <c r="H19" s="27" t="s">
        <v>27</v>
      </c>
      <c r="I19" s="26">
        <v>8</v>
      </c>
      <c r="J19" s="3" t="s">
        <v>152</v>
      </c>
      <c r="K19" s="2">
        <v>2</v>
      </c>
      <c r="L19" s="27" t="s">
        <v>139</v>
      </c>
    </row>
    <row r="20" spans="1:12" ht="25.5" customHeight="1" x14ac:dyDescent="0.35">
      <c r="A20" s="26">
        <v>10</v>
      </c>
      <c r="B20" s="3" t="s">
        <v>5</v>
      </c>
      <c r="C20" s="2">
        <v>2</v>
      </c>
      <c r="D20" s="27" t="s">
        <v>28</v>
      </c>
      <c r="E20" s="26">
        <v>9</v>
      </c>
      <c r="F20" s="3" t="s">
        <v>15</v>
      </c>
      <c r="G20" s="2">
        <v>4</v>
      </c>
      <c r="H20" s="27" t="s">
        <v>27</v>
      </c>
      <c r="I20" s="26">
        <v>8</v>
      </c>
      <c r="J20" s="3" t="s">
        <v>152</v>
      </c>
      <c r="K20" s="2">
        <v>3</v>
      </c>
      <c r="L20" s="27" t="s">
        <v>140</v>
      </c>
    </row>
    <row r="21" spans="1:12" ht="25.5" customHeight="1" x14ac:dyDescent="0.35">
      <c r="A21" s="26">
        <v>10</v>
      </c>
      <c r="B21" s="3" t="s">
        <v>5</v>
      </c>
      <c r="C21" s="2">
        <v>2</v>
      </c>
      <c r="D21" s="27" t="s">
        <v>28</v>
      </c>
      <c r="E21" s="26">
        <v>9</v>
      </c>
      <c r="F21" s="3" t="s">
        <v>15</v>
      </c>
      <c r="G21" s="2">
        <v>5</v>
      </c>
      <c r="H21" s="27" t="s">
        <v>34</v>
      </c>
      <c r="I21" s="26">
        <v>8</v>
      </c>
      <c r="J21" s="3" t="s">
        <v>152</v>
      </c>
      <c r="K21" s="2">
        <v>1</v>
      </c>
      <c r="L21" s="27" t="s">
        <v>138</v>
      </c>
    </row>
    <row r="22" spans="1:12" ht="25.5" customHeight="1" x14ac:dyDescent="0.35">
      <c r="A22" s="26">
        <v>10</v>
      </c>
      <c r="B22" s="3" t="s">
        <v>5</v>
      </c>
      <c r="C22" s="2">
        <v>2</v>
      </c>
      <c r="D22" s="27" t="s">
        <v>28</v>
      </c>
      <c r="E22" s="26">
        <v>9</v>
      </c>
      <c r="F22" s="3" t="s">
        <v>15</v>
      </c>
      <c r="G22" s="2">
        <v>5</v>
      </c>
      <c r="H22" s="27" t="s">
        <v>34</v>
      </c>
      <c r="I22" s="26">
        <v>8</v>
      </c>
      <c r="J22" s="3" t="s">
        <v>152</v>
      </c>
      <c r="K22" s="2">
        <v>2</v>
      </c>
      <c r="L22" s="27" t="s">
        <v>139</v>
      </c>
    </row>
    <row r="23" spans="1:12" ht="25.5" customHeight="1" x14ac:dyDescent="0.35">
      <c r="A23" s="26">
        <v>10</v>
      </c>
      <c r="B23" s="3" t="s">
        <v>5</v>
      </c>
      <c r="C23" s="2">
        <v>2</v>
      </c>
      <c r="D23" s="27" t="s">
        <v>28</v>
      </c>
      <c r="E23" s="26">
        <v>9</v>
      </c>
      <c r="F23" s="3" t="s">
        <v>15</v>
      </c>
      <c r="G23" s="2">
        <v>5</v>
      </c>
      <c r="H23" s="27" t="s">
        <v>34</v>
      </c>
      <c r="I23" s="26">
        <v>8</v>
      </c>
      <c r="J23" s="3" t="s">
        <v>152</v>
      </c>
      <c r="K23" s="2">
        <v>3</v>
      </c>
      <c r="L23" s="27" t="s">
        <v>140</v>
      </c>
    </row>
    <row r="24" spans="1:12" ht="25.5" customHeight="1" x14ac:dyDescent="0.35">
      <c r="A24" s="26">
        <v>10</v>
      </c>
      <c r="B24" s="3" t="s">
        <v>5</v>
      </c>
      <c r="C24" s="2">
        <v>3</v>
      </c>
      <c r="D24" s="27" t="s">
        <v>29</v>
      </c>
      <c r="E24" s="26">
        <v>9</v>
      </c>
      <c r="F24" s="3" t="s">
        <v>15</v>
      </c>
      <c r="G24" s="2">
        <v>1</v>
      </c>
      <c r="H24" s="27" t="s">
        <v>36</v>
      </c>
      <c r="I24" s="26">
        <v>8</v>
      </c>
      <c r="J24" s="3" t="s">
        <v>152</v>
      </c>
      <c r="K24" s="2">
        <v>3</v>
      </c>
      <c r="L24" s="27" t="s">
        <v>140</v>
      </c>
    </row>
    <row r="25" spans="1:12" ht="25.5" customHeight="1" x14ac:dyDescent="0.35">
      <c r="A25" s="26">
        <v>10</v>
      </c>
      <c r="B25" s="3" t="s">
        <v>5</v>
      </c>
      <c r="C25" s="2">
        <v>3</v>
      </c>
      <c r="D25" s="27" t="s">
        <v>29</v>
      </c>
      <c r="E25" s="26">
        <v>9</v>
      </c>
      <c r="F25" s="3" t="s">
        <v>15</v>
      </c>
      <c r="G25" s="2">
        <v>3</v>
      </c>
      <c r="H25" s="27" t="s">
        <v>32</v>
      </c>
      <c r="I25" s="26">
        <v>8</v>
      </c>
      <c r="J25" s="3" t="s">
        <v>152</v>
      </c>
      <c r="K25" s="2">
        <v>1</v>
      </c>
      <c r="L25" s="27" t="s">
        <v>138</v>
      </c>
    </row>
    <row r="26" spans="1:12" ht="25.5" customHeight="1" x14ac:dyDescent="0.35">
      <c r="A26" s="26">
        <v>10</v>
      </c>
      <c r="B26" s="3" t="s">
        <v>5</v>
      </c>
      <c r="C26" s="2">
        <v>3</v>
      </c>
      <c r="D26" s="27" t="s">
        <v>29</v>
      </c>
      <c r="E26" s="26">
        <v>9</v>
      </c>
      <c r="F26" s="3" t="s">
        <v>15</v>
      </c>
      <c r="G26" s="2">
        <v>3</v>
      </c>
      <c r="H26" s="27" t="s">
        <v>32</v>
      </c>
      <c r="I26" s="26">
        <v>8</v>
      </c>
      <c r="J26" s="3" t="s">
        <v>152</v>
      </c>
      <c r="K26" s="2">
        <v>2</v>
      </c>
      <c r="L26" s="27" t="s">
        <v>139</v>
      </c>
    </row>
    <row r="27" spans="1:12" ht="25.5" customHeight="1" x14ac:dyDescent="0.35">
      <c r="A27" s="26">
        <v>10</v>
      </c>
      <c r="B27" s="3" t="s">
        <v>5</v>
      </c>
      <c r="C27" s="2">
        <v>3</v>
      </c>
      <c r="D27" s="27" t="s">
        <v>29</v>
      </c>
      <c r="E27" s="26">
        <v>9</v>
      </c>
      <c r="F27" s="3" t="s">
        <v>15</v>
      </c>
      <c r="G27" s="2">
        <v>3</v>
      </c>
      <c r="H27" s="27" t="s">
        <v>32</v>
      </c>
      <c r="I27" s="26">
        <v>8</v>
      </c>
      <c r="J27" s="3" t="s">
        <v>152</v>
      </c>
      <c r="K27" s="2">
        <v>3</v>
      </c>
      <c r="L27" s="27" t="s">
        <v>140</v>
      </c>
    </row>
    <row r="28" spans="1:12" ht="25.5" customHeight="1" x14ac:dyDescent="0.35">
      <c r="A28" s="26">
        <v>10</v>
      </c>
      <c r="B28" s="3" t="s">
        <v>5</v>
      </c>
      <c r="C28" s="2">
        <v>3</v>
      </c>
      <c r="D28" s="27" t="s">
        <v>29</v>
      </c>
      <c r="E28" s="26">
        <v>9</v>
      </c>
      <c r="F28" s="3" t="s">
        <v>15</v>
      </c>
      <c r="G28" s="2">
        <v>4</v>
      </c>
      <c r="H28" s="27" t="s">
        <v>27</v>
      </c>
      <c r="I28" s="26">
        <v>8</v>
      </c>
      <c r="J28" s="3" t="s">
        <v>152</v>
      </c>
      <c r="K28" s="2">
        <v>1</v>
      </c>
      <c r="L28" s="27" t="s">
        <v>138</v>
      </c>
    </row>
    <row r="29" spans="1:12" ht="25.5" customHeight="1" x14ac:dyDescent="0.35">
      <c r="A29" s="26">
        <v>10</v>
      </c>
      <c r="B29" s="3" t="s">
        <v>5</v>
      </c>
      <c r="C29" s="2">
        <v>3</v>
      </c>
      <c r="D29" s="27" t="s">
        <v>29</v>
      </c>
      <c r="E29" s="26">
        <v>9</v>
      </c>
      <c r="F29" s="3" t="s">
        <v>15</v>
      </c>
      <c r="G29" s="2">
        <v>4</v>
      </c>
      <c r="H29" s="27" t="s">
        <v>27</v>
      </c>
      <c r="I29" s="26">
        <v>8</v>
      </c>
      <c r="J29" s="3" t="s">
        <v>152</v>
      </c>
      <c r="K29" s="2">
        <v>2</v>
      </c>
      <c r="L29" s="27" t="s">
        <v>139</v>
      </c>
    </row>
    <row r="30" spans="1:12" ht="25.5" customHeight="1" x14ac:dyDescent="0.35">
      <c r="A30" s="26">
        <v>10</v>
      </c>
      <c r="B30" s="3" t="s">
        <v>5</v>
      </c>
      <c r="C30" s="2">
        <v>3</v>
      </c>
      <c r="D30" s="27" t="s">
        <v>29</v>
      </c>
      <c r="E30" s="26">
        <v>9</v>
      </c>
      <c r="F30" s="3" t="s">
        <v>15</v>
      </c>
      <c r="G30" s="2">
        <v>4</v>
      </c>
      <c r="H30" s="27" t="s">
        <v>27</v>
      </c>
      <c r="I30" s="26">
        <v>8</v>
      </c>
      <c r="J30" s="3" t="s">
        <v>152</v>
      </c>
      <c r="K30" s="2">
        <v>3</v>
      </c>
      <c r="L30" s="27" t="s">
        <v>140</v>
      </c>
    </row>
    <row r="31" spans="1:12" ht="25.5" customHeight="1" x14ac:dyDescent="0.35">
      <c r="A31" s="26">
        <v>10</v>
      </c>
      <c r="B31" s="3" t="s">
        <v>5</v>
      </c>
      <c r="C31" s="2">
        <v>3</v>
      </c>
      <c r="D31" s="27" t="s">
        <v>29</v>
      </c>
      <c r="E31" s="26">
        <v>9</v>
      </c>
      <c r="F31" s="3" t="s">
        <v>15</v>
      </c>
      <c r="G31" s="2">
        <v>5</v>
      </c>
      <c r="H31" s="27" t="s">
        <v>34</v>
      </c>
      <c r="I31" s="26">
        <v>8</v>
      </c>
      <c r="J31" s="3" t="s">
        <v>152</v>
      </c>
      <c r="K31" s="2">
        <v>1</v>
      </c>
      <c r="L31" s="27" t="s">
        <v>138</v>
      </c>
    </row>
    <row r="32" spans="1:12" ht="25.5" customHeight="1" x14ac:dyDescent="0.35">
      <c r="A32" s="26">
        <v>10</v>
      </c>
      <c r="B32" s="3" t="s">
        <v>5</v>
      </c>
      <c r="C32" s="2">
        <v>3</v>
      </c>
      <c r="D32" s="27" t="s">
        <v>29</v>
      </c>
      <c r="E32" s="26">
        <v>9</v>
      </c>
      <c r="F32" s="3" t="s">
        <v>15</v>
      </c>
      <c r="G32" s="2">
        <v>5</v>
      </c>
      <c r="H32" s="27" t="s">
        <v>34</v>
      </c>
      <c r="I32" s="26">
        <v>8</v>
      </c>
      <c r="J32" s="3" t="s">
        <v>152</v>
      </c>
      <c r="K32" s="2">
        <v>2</v>
      </c>
      <c r="L32" s="27" t="s">
        <v>139</v>
      </c>
    </row>
    <row r="33" spans="1:12" ht="25.5" customHeight="1" x14ac:dyDescent="0.35">
      <c r="A33" s="26">
        <v>10</v>
      </c>
      <c r="B33" s="3" t="s">
        <v>5</v>
      </c>
      <c r="C33" s="2">
        <v>3</v>
      </c>
      <c r="D33" s="27" t="s">
        <v>29</v>
      </c>
      <c r="E33" s="26">
        <v>9</v>
      </c>
      <c r="F33" s="3" t="s">
        <v>15</v>
      </c>
      <c r="G33" s="2">
        <v>5</v>
      </c>
      <c r="H33" s="27" t="s">
        <v>34</v>
      </c>
      <c r="I33" s="26">
        <v>8</v>
      </c>
      <c r="J33" s="3" t="s">
        <v>152</v>
      </c>
      <c r="K33" s="2">
        <v>3</v>
      </c>
      <c r="L33" s="27" t="s">
        <v>140</v>
      </c>
    </row>
    <row r="34" spans="1:12" ht="25.5" customHeight="1" x14ac:dyDescent="0.35">
      <c r="A34" s="26">
        <v>10</v>
      </c>
      <c r="B34" s="3" t="s">
        <v>5</v>
      </c>
      <c r="C34" s="2">
        <v>4</v>
      </c>
      <c r="D34" s="27" t="s">
        <v>30</v>
      </c>
      <c r="E34" s="26">
        <v>9</v>
      </c>
      <c r="F34" s="3" t="s">
        <v>15</v>
      </c>
      <c r="G34" s="2">
        <v>1</v>
      </c>
      <c r="H34" s="27" t="s">
        <v>36</v>
      </c>
      <c r="I34" s="26">
        <v>8</v>
      </c>
      <c r="J34" s="3" t="s">
        <v>152</v>
      </c>
      <c r="K34" s="2">
        <v>2</v>
      </c>
      <c r="L34" s="27" t="s">
        <v>139</v>
      </c>
    </row>
    <row r="35" spans="1:12" ht="25.5" customHeight="1" x14ac:dyDescent="0.35">
      <c r="A35" s="26">
        <v>10</v>
      </c>
      <c r="B35" s="3" t="s">
        <v>5</v>
      </c>
      <c r="C35" s="2">
        <v>4</v>
      </c>
      <c r="D35" s="27" t="s">
        <v>30</v>
      </c>
      <c r="E35" s="26">
        <v>9</v>
      </c>
      <c r="F35" s="3" t="s">
        <v>15</v>
      </c>
      <c r="G35" s="2">
        <v>1</v>
      </c>
      <c r="H35" s="27" t="s">
        <v>36</v>
      </c>
      <c r="I35" s="26">
        <v>8</v>
      </c>
      <c r="J35" s="3" t="s">
        <v>152</v>
      </c>
      <c r="K35" s="2">
        <v>3</v>
      </c>
      <c r="L35" s="27" t="s">
        <v>140</v>
      </c>
    </row>
    <row r="36" spans="1:12" ht="25.5" customHeight="1" x14ac:dyDescent="0.35">
      <c r="A36" s="26">
        <v>10</v>
      </c>
      <c r="B36" s="3" t="s">
        <v>5</v>
      </c>
      <c r="C36" s="2">
        <v>4</v>
      </c>
      <c r="D36" s="27" t="s">
        <v>30</v>
      </c>
      <c r="E36" s="26">
        <v>9</v>
      </c>
      <c r="F36" s="3" t="s">
        <v>15</v>
      </c>
      <c r="G36" s="2">
        <v>3</v>
      </c>
      <c r="H36" s="27" t="s">
        <v>32</v>
      </c>
      <c r="I36" s="26">
        <v>8</v>
      </c>
      <c r="J36" s="3" t="s">
        <v>152</v>
      </c>
      <c r="K36" s="2">
        <v>1</v>
      </c>
      <c r="L36" s="27" t="s">
        <v>138</v>
      </c>
    </row>
    <row r="37" spans="1:12" ht="25.5" customHeight="1" x14ac:dyDescent="0.35">
      <c r="A37" s="26">
        <v>10</v>
      </c>
      <c r="B37" s="3" t="s">
        <v>5</v>
      </c>
      <c r="C37" s="2">
        <v>4</v>
      </c>
      <c r="D37" s="27" t="s">
        <v>30</v>
      </c>
      <c r="E37" s="26">
        <v>9</v>
      </c>
      <c r="F37" s="3" t="s">
        <v>15</v>
      </c>
      <c r="G37" s="2">
        <v>4</v>
      </c>
      <c r="H37" s="27" t="s">
        <v>27</v>
      </c>
      <c r="I37" s="26">
        <v>8</v>
      </c>
      <c r="J37" s="3" t="s">
        <v>152</v>
      </c>
      <c r="K37" s="2">
        <v>1</v>
      </c>
      <c r="L37" s="27" t="s">
        <v>138</v>
      </c>
    </row>
    <row r="38" spans="1:12" ht="25.5" customHeight="1" x14ac:dyDescent="0.35">
      <c r="A38" s="26">
        <v>10</v>
      </c>
      <c r="B38" s="3" t="s">
        <v>5</v>
      </c>
      <c r="C38" s="2">
        <v>4</v>
      </c>
      <c r="D38" s="27" t="s">
        <v>30</v>
      </c>
      <c r="E38" s="26">
        <v>9</v>
      </c>
      <c r="F38" s="3" t="s">
        <v>15</v>
      </c>
      <c r="G38" s="2">
        <v>4</v>
      </c>
      <c r="H38" s="27" t="s">
        <v>27</v>
      </c>
      <c r="I38" s="26">
        <v>8</v>
      </c>
      <c r="J38" s="3" t="s">
        <v>152</v>
      </c>
      <c r="K38" s="2">
        <v>2</v>
      </c>
      <c r="L38" s="27" t="s">
        <v>139</v>
      </c>
    </row>
    <row r="39" spans="1:12" ht="25.5" customHeight="1" x14ac:dyDescent="0.35">
      <c r="A39" s="26">
        <v>10</v>
      </c>
      <c r="B39" s="3" t="s">
        <v>5</v>
      </c>
      <c r="C39" s="2">
        <v>4</v>
      </c>
      <c r="D39" s="27" t="s">
        <v>30</v>
      </c>
      <c r="E39" s="26">
        <v>9</v>
      </c>
      <c r="F39" s="3" t="s">
        <v>15</v>
      </c>
      <c r="G39" s="2">
        <v>4</v>
      </c>
      <c r="H39" s="27" t="s">
        <v>27</v>
      </c>
      <c r="I39" s="26">
        <v>8</v>
      </c>
      <c r="J39" s="3" t="s">
        <v>152</v>
      </c>
      <c r="K39" s="2">
        <v>3</v>
      </c>
      <c r="L39" s="27" t="s">
        <v>140</v>
      </c>
    </row>
    <row r="40" spans="1:12" ht="25.5" customHeight="1" x14ac:dyDescent="0.35">
      <c r="A40" s="26">
        <v>10</v>
      </c>
      <c r="B40" s="3" t="s">
        <v>5</v>
      </c>
      <c r="C40" s="2">
        <v>4</v>
      </c>
      <c r="D40" s="27" t="s">
        <v>30</v>
      </c>
      <c r="E40" s="26">
        <v>9</v>
      </c>
      <c r="F40" s="3" t="s">
        <v>15</v>
      </c>
      <c r="G40" s="2">
        <v>5</v>
      </c>
      <c r="H40" s="27" t="s">
        <v>34</v>
      </c>
      <c r="I40" s="26">
        <v>8</v>
      </c>
      <c r="J40" s="3" t="s">
        <v>152</v>
      </c>
      <c r="K40" s="2">
        <v>1</v>
      </c>
      <c r="L40" s="27" t="s">
        <v>138</v>
      </c>
    </row>
    <row r="41" spans="1:12" ht="25.5" customHeight="1" x14ac:dyDescent="0.35">
      <c r="A41" s="26">
        <v>10</v>
      </c>
      <c r="B41" s="3" t="s">
        <v>5</v>
      </c>
      <c r="C41" s="2">
        <v>4</v>
      </c>
      <c r="D41" s="27" t="s">
        <v>30</v>
      </c>
      <c r="E41" s="26">
        <v>9</v>
      </c>
      <c r="F41" s="3" t="s">
        <v>15</v>
      </c>
      <c r="G41" s="2">
        <v>5</v>
      </c>
      <c r="H41" s="27" t="s">
        <v>34</v>
      </c>
      <c r="I41" s="26">
        <v>8</v>
      </c>
      <c r="J41" s="3" t="s">
        <v>152</v>
      </c>
      <c r="K41" s="2">
        <v>2</v>
      </c>
      <c r="L41" s="27" t="s">
        <v>139</v>
      </c>
    </row>
    <row r="42" spans="1:12" ht="25.5" customHeight="1" x14ac:dyDescent="0.35">
      <c r="A42" s="26">
        <v>10</v>
      </c>
      <c r="B42" s="3" t="s">
        <v>5</v>
      </c>
      <c r="C42" s="2">
        <v>4</v>
      </c>
      <c r="D42" s="27" t="s">
        <v>30</v>
      </c>
      <c r="E42" s="26">
        <v>9</v>
      </c>
      <c r="F42" s="3" t="s">
        <v>15</v>
      </c>
      <c r="G42" s="2">
        <v>5</v>
      </c>
      <c r="H42" s="27" t="s">
        <v>34</v>
      </c>
      <c r="I42" s="26">
        <v>8</v>
      </c>
      <c r="J42" s="3" t="s">
        <v>152</v>
      </c>
      <c r="K42" s="2">
        <v>3</v>
      </c>
      <c r="L42" s="27" t="s">
        <v>140</v>
      </c>
    </row>
    <row r="43" spans="1:12" ht="25.5" customHeight="1" x14ac:dyDescent="0.35">
      <c r="A43" s="26">
        <v>10</v>
      </c>
      <c r="B43" s="3" t="s">
        <v>5</v>
      </c>
      <c r="C43" s="2">
        <v>5</v>
      </c>
      <c r="D43" s="27" t="s">
        <v>31</v>
      </c>
      <c r="E43" s="26">
        <v>9</v>
      </c>
      <c r="F43" s="3" t="s">
        <v>15</v>
      </c>
      <c r="G43" s="2">
        <v>1</v>
      </c>
      <c r="H43" s="27" t="s">
        <v>36</v>
      </c>
      <c r="I43" s="26">
        <v>8</v>
      </c>
      <c r="J43" s="3" t="s">
        <v>152</v>
      </c>
      <c r="K43" s="2">
        <v>1</v>
      </c>
      <c r="L43" s="27" t="s">
        <v>138</v>
      </c>
    </row>
    <row r="44" spans="1:12" ht="25.5" customHeight="1" x14ac:dyDescent="0.35">
      <c r="A44" s="26">
        <v>10</v>
      </c>
      <c r="B44" s="3" t="s">
        <v>5</v>
      </c>
      <c r="C44" s="2">
        <v>5</v>
      </c>
      <c r="D44" s="27" t="s">
        <v>31</v>
      </c>
      <c r="E44" s="26">
        <v>9</v>
      </c>
      <c r="F44" s="3" t="s">
        <v>15</v>
      </c>
      <c r="G44" s="2">
        <v>1</v>
      </c>
      <c r="H44" s="27" t="s">
        <v>36</v>
      </c>
      <c r="I44" s="26">
        <v>8</v>
      </c>
      <c r="J44" s="3" t="s">
        <v>152</v>
      </c>
      <c r="K44" s="2">
        <v>2</v>
      </c>
      <c r="L44" s="27" t="s">
        <v>139</v>
      </c>
    </row>
    <row r="45" spans="1:12" ht="25.5" customHeight="1" x14ac:dyDescent="0.35">
      <c r="A45" s="26">
        <v>10</v>
      </c>
      <c r="B45" s="3" t="s">
        <v>5</v>
      </c>
      <c r="C45" s="2">
        <v>5</v>
      </c>
      <c r="D45" s="27" t="s">
        <v>31</v>
      </c>
      <c r="E45" s="26">
        <v>9</v>
      </c>
      <c r="F45" s="3" t="s">
        <v>15</v>
      </c>
      <c r="G45" s="2">
        <v>1</v>
      </c>
      <c r="H45" s="27" t="s">
        <v>36</v>
      </c>
      <c r="I45" s="26">
        <v>8</v>
      </c>
      <c r="J45" s="3" t="s">
        <v>152</v>
      </c>
      <c r="K45" s="2">
        <v>3</v>
      </c>
      <c r="L45" s="27" t="s">
        <v>140</v>
      </c>
    </row>
    <row r="46" spans="1:12" ht="25.5" customHeight="1" x14ac:dyDescent="0.35">
      <c r="A46" s="26">
        <v>10</v>
      </c>
      <c r="B46" s="3" t="s">
        <v>5</v>
      </c>
      <c r="C46" s="2">
        <v>5</v>
      </c>
      <c r="D46" s="27" t="s">
        <v>31</v>
      </c>
      <c r="E46" s="26">
        <v>9</v>
      </c>
      <c r="F46" s="3" t="s">
        <v>15</v>
      </c>
      <c r="G46" s="2">
        <v>4</v>
      </c>
      <c r="H46" s="27" t="s">
        <v>27</v>
      </c>
      <c r="I46" s="26">
        <v>8</v>
      </c>
      <c r="J46" s="3" t="s">
        <v>152</v>
      </c>
      <c r="K46" s="2">
        <v>1</v>
      </c>
      <c r="L46" s="27" t="s">
        <v>138</v>
      </c>
    </row>
    <row r="47" spans="1:12" ht="25.5" customHeight="1" x14ac:dyDescent="0.35">
      <c r="A47" s="26">
        <v>10</v>
      </c>
      <c r="B47" s="3" t="s">
        <v>5</v>
      </c>
      <c r="C47" s="2">
        <v>5</v>
      </c>
      <c r="D47" s="27" t="s">
        <v>31</v>
      </c>
      <c r="E47" s="26">
        <v>9</v>
      </c>
      <c r="F47" s="3" t="s">
        <v>15</v>
      </c>
      <c r="G47" s="2">
        <v>4</v>
      </c>
      <c r="H47" s="27" t="s">
        <v>27</v>
      </c>
      <c r="I47" s="26">
        <v>8</v>
      </c>
      <c r="J47" s="3" t="s">
        <v>152</v>
      </c>
      <c r="K47" s="2">
        <v>2</v>
      </c>
      <c r="L47" s="27" t="s">
        <v>139</v>
      </c>
    </row>
    <row r="48" spans="1:12" ht="25.5" customHeight="1" x14ac:dyDescent="0.35">
      <c r="A48" s="26">
        <v>10</v>
      </c>
      <c r="B48" s="3" t="s">
        <v>5</v>
      </c>
      <c r="C48" s="2">
        <v>5</v>
      </c>
      <c r="D48" s="27" t="s">
        <v>31</v>
      </c>
      <c r="E48" s="26">
        <v>9</v>
      </c>
      <c r="F48" s="3" t="s">
        <v>15</v>
      </c>
      <c r="G48" s="2">
        <v>4</v>
      </c>
      <c r="H48" s="27" t="s">
        <v>27</v>
      </c>
      <c r="I48" s="26">
        <v>8</v>
      </c>
      <c r="J48" s="3" t="s">
        <v>152</v>
      </c>
      <c r="K48" s="2">
        <v>3</v>
      </c>
      <c r="L48" s="27" t="s">
        <v>140</v>
      </c>
    </row>
    <row r="49" spans="1:12" ht="25.5" customHeight="1" x14ac:dyDescent="0.35">
      <c r="A49" s="26">
        <v>10</v>
      </c>
      <c r="B49" s="3" t="s">
        <v>5</v>
      </c>
      <c r="C49" s="2">
        <v>5</v>
      </c>
      <c r="D49" s="27" t="s">
        <v>31</v>
      </c>
      <c r="E49" s="26">
        <v>9</v>
      </c>
      <c r="F49" s="3" t="s">
        <v>15</v>
      </c>
      <c r="G49" s="2">
        <v>5</v>
      </c>
      <c r="H49" s="27" t="s">
        <v>34</v>
      </c>
      <c r="I49" s="26">
        <v>8</v>
      </c>
      <c r="J49" s="3" t="s">
        <v>152</v>
      </c>
      <c r="K49" s="2">
        <v>1</v>
      </c>
      <c r="L49" s="27" t="s">
        <v>138</v>
      </c>
    </row>
    <row r="50" spans="1:12" ht="25.5" customHeight="1" x14ac:dyDescent="0.35">
      <c r="A50" s="26">
        <v>10</v>
      </c>
      <c r="B50" s="3" t="s">
        <v>5</v>
      </c>
      <c r="C50" s="2">
        <v>5</v>
      </c>
      <c r="D50" s="27" t="s">
        <v>31</v>
      </c>
      <c r="E50" s="26">
        <v>9</v>
      </c>
      <c r="F50" s="3" t="s">
        <v>15</v>
      </c>
      <c r="G50" s="2">
        <v>5</v>
      </c>
      <c r="H50" s="27" t="s">
        <v>34</v>
      </c>
      <c r="I50" s="26">
        <v>8</v>
      </c>
      <c r="J50" s="3" t="s">
        <v>152</v>
      </c>
      <c r="K50" s="2">
        <v>2</v>
      </c>
      <c r="L50" s="27" t="s">
        <v>139</v>
      </c>
    </row>
    <row r="51" spans="1:12" ht="25.5" customHeight="1" x14ac:dyDescent="0.35">
      <c r="A51" s="26">
        <v>10</v>
      </c>
      <c r="B51" s="3" t="s">
        <v>5</v>
      </c>
      <c r="C51" s="2">
        <v>5</v>
      </c>
      <c r="D51" s="27" t="s">
        <v>31</v>
      </c>
      <c r="E51" s="26">
        <v>9</v>
      </c>
      <c r="F51" s="3" t="s">
        <v>15</v>
      </c>
      <c r="G51" s="2">
        <v>5</v>
      </c>
      <c r="H51" s="27" t="s">
        <v>34</v>
      </c>
      <c r="I51" s="26">
        <v>8</v>
      </c>
      <c r="J51" s="3" t="s">
        <v>152</v>
      </c>
      <c r="K51" s="2">
        <v>3</v>
      </c>
      <c r="L51" s="27" t="s">
        <v>140</v>
      </c>
    </row>
    <row r="52" spans="1:12" ht="25.5" customHeight="1" x14ac:dyDescent="0.35">
      <c r="A52" s="26">
        <v>10</v>
      </c>
      <c r="B52" s="3" t="s">
        <v>5</v>
      </c>
      <c r="C52" s="2">
        <v>6</v>
      </c>
      <c r="D52" s="27" t="s">
        <v>37</v>
      </c>
      <c r="E52" s="26">
        <v>9</v>
      </c>
      <c r="F52" s="3" t="s">
        <v>15</v>
      </c>
      <c r="G52" s="2">
        <v>1</v>
      </c>
      <c r="H52" s="27" t="s">
        <v>36</v>
      </c>
      <c r="I52" s="26">
        <v>8</v>
      </c>
      <c r="J52" s="3" t="s">
        <v>152</v>
      </c>
      <c r="K52" s="2">
        <v>1</v>
      </c>
      <c r="L52" s="27" t="s">
        <v>138</v>
      </c>
    </row>
    <row r="53" spans="1:12" ht="25.5" customHeight="1" x14ac:dyDescent="0.35">
      <c r="A53" s="26">
        <v>10</v>
      </c>
      <c r="B53" s="3" t="s">
        <v>5</v>
      </c>
      <c r="C53" s="2">
        <v>6</v>
      </c>
      <c r="D53" s="27" t="s">
        <v>37</v>
      </c>
      <c r="E53" s="26">
        <v>9</v>
      </c>
      <c r="F53" s="3" t="s">
        <v>15</v>
      </c>
      <c r="G53" s="2">
        <v>1</v>
      </c>
      <c r="H53" s="27" t="s">
        <v>36</v>
      </c>
      <c r="I53" s="26">
        <v>8</v>
      </c>
      <c r="J53" s="3" t="s">
        <v>152</v>
      </c>
      <c r="K53" s="2">
        <v>2</v>
      </c>
      <c r="L53" s="27" t="s">
        <v>139</v>
      </c>
    </row>
    <row r="54" spans="1:12" ht="25.5" customHeight="1" x14ac:dyDescent="0.35">
      <c r="A54" s="26">
        <v>10</v>
      </c>
      <c r="B54" s="3" t="s">
        <v>5</v>
      </c>
      <c r="C54" s="2">
        <v>6</v>
      </c>
      <c r="D54" s="27" t="s">
        <v>37</v>
      </c>
      <c r="E54" s="26">
        <v>9</v>
      </c>
      <c r="F54" s="3" t="s">
        <v>15</v>
      </c>
      <c r="G54" s="2">
        <v>1</v>
      </c>
      <c r="H54" s="27" t="s">
        <v>36</v>
      </c>
      <c r="I54" s="26">
        <v>8</v>
      </c>
      <c r="J54" s="3" t="s">
        <v>152</v>
      </c>
      <c r="K54" s="2">
        <v>3</v>
      </c>
      <c r="L54" s="27" t="s">
        <v>140</v>
      </c>
    </row>
    <row r="55" spans="1:12" ht="25.5" customHeight="1" x14ac:dyDescent="0.35">
      <c r="A55" s="26">
        <v>10</v>
      </c>
      <c r="B55" s="3" t="s">
        <v>5</v>
      </c>
      <c r="C55" s="2">
        <v>6</v>
      </c>
      <c r="D55" s="27" t="s">
        <v>37</v>
      </c>
      <c r="E55" s="26">
        <v>9</v>
      </c>
      <c r="F55" s="3" t="s">
        <v>15</v>
      </c>
      <c r="G55" s="2">
        <v>4</v>
      </c>
      <c r="H55" s="27" t="s">
        <v>27</v>
      </c>
      <c r="I55" s="26">
        <v>8</v>
      </c>
      <c r="J55" s="3" t="s">
        <v>152</v>
      </c>
      <c r="K55" s="2">
        <v>1</v>
      </c>
      <c r="L55" s="27" t="s">
        <v>138</v>
      </c>
    </row>
    <row r="56" spans="1:12" ht="25.5" customHeight="1" x14ac:dyDescent="0.35">
      <c r="A56" s="26">
        <v>10</v>
      </c>
      <c r="B56" s="3" t="s">
        <v>5</v>
      </c>
      <c r="C56" s="2">
        <v>6</v>
      </c>
      <c r="D56" s="27" t="s">
        <v>37</v>
      </c>
      <c r="E56" s="26">
        <v>9</v>
      </c>
      <c r="F56" s="3" t="s">
        <v>15</v>
      </c>
      <c r="G56" s="2">
        <v>5</v>
      </c>
      <c r="H56" s="27" t="s">
        <v>34</v>
      </c>
      <c r="I56" s="26">
        <v>8</v>
      </c>
      <c r="J56" s="3" t="s">
        <v>152</v>
      </c>
      <c r="K56" s="2">
        <v>1</v>
      </c>
      <c r="L56" s="27" t="s">
        <v>138</v>
      </c>
    </row>
    <row r="57" spans="1:12" ht="25.5" customHeight="1" x14ac:dyDescent="0.35">
      <c r="A57" s="26">
        <v>10</v>
      </c>
      <c r="B57" s="3" t="s">
        <v>5</v>
      </c>
      <c r="C57" s="2">
        <v>6</v>
      </c>
      <c r="D57" s="27" t="s">
        <v>37</v>
      </c>
      <c r="E57" s="26">
        <v>9</v>
      </c>
      <c r="F57" s="3" t="s">
        <v>15</v>
      </c>
      <c r="G57" s="2">
        <v>5</v>
      </c>
      <c r="H57" s="27" t="s">
        <v>34</v>
      </c>
      <c r="I57" s="26">
        <v>8</v>
      </c>
      <c r="J57" s="3" t="s">
        <v>152</v>
      </c>
      <c r="K57" s="2">
        <v>2</v>
      </c>
      <c r="L57" s="27" t="s">
        <v>139</v>
      </c>
    </row>
    <row r="58" spans="1:12" ht="25.5" customHeight="1" x14ac:dyDescent="0.35">
      <c r="A58" s="26">
        <v>10</v>
      </c>
      <c r="B58" s="3" t="s">
        <v>5</v>
      </c>
      <c r="C58" s="2">
        <v>7</v>
      </c>
      <c r="D58" s="27" t="s">
        <v>38</v>
      </c>
      <c r="E58" s="26">
        <v>9</v>
      </c>
      <c r="F58" s="3" t="s">
        <v>15</v>
      </c>
      <c r="G58" s="2">
        <v>1</v>
      </c>
      <c r="H58" s="27" t="s">
        <v>36</v>
      </c>
      <c r="I58" s="26">
        <v>8</v>
      </c>
      <c r="J58" s="3" t="s">
        <v>152</v>
      </c>
      <c r="K58" s="2">
        <v>1</v>
      </c>
      <c r="L58" s="27" t="s">
        <v>138</v>
      </c>
    </row>
    <row r="59" spans="1:12" ht="25.5" customHeight="1" x14ac:dyDescent="0.35">
      <c r="A59" s="26">
        <v>10</v>
      </c>
      <c r="B59" s="3" t="s">
        <v>5</v>
      </c>
      <c r="C59" s="2">
        <v>7</v>
      </c>
      <c r="D59" s="27" t="s">
        <v>38</v>
      </c>
      <c r="E59" s="26">
        <v>9</v>
      </c>
      <c r="F59" s="3" t="s">
        <v>15</v>
      </c>
      <c r="G59" s="2">
        <v>1</v>
      </c>
      <c r="H59" s="27" t="s">
        <v>36</v>
      </c>
      <c r="I59" s="26">
        <v>8</v>
      </c>
      <c r="J59" s="3" t="s">
        <v>152</v>
      </c>
      <c r="K59" s="2">
        <v>2</v>
      </c>
      <c r="L59" s="27" t="s">
        <v>139</v>
      </c>
    </row>
    <row r="60" spans="1:12" ht="25.5" customHeight="1" x14ac:dyDescent="0.35">
      <c r="A60" s="26">
        <v>10</v>
      </c>
      <c r="B60" s="3" t="s">
        <v>5</v>
      </c>
      <c r="C60" s="2">
        <v>7</v>
      </c>
      <c r="D60" s="27" t="s">
        <v>38</v>
      </c>
      <c r="E60" s="26">
        <v>9</v>
      </c>
      <c r="F60" s="3" t="s">
        <v>15</v>
      </c>
      <c r="G60" s="2">
        <v>1</v>
      </c>
      <c r="H60" s="27" t="s">
        <v>36</v>
      </c>
      <c r="I60" s="26">
        <v>8</v>
      </c>
      <c r="J60" s="3" t="s">
        <v>152</v>
      </c>
      <c r="K60" s="2">
        <v>3</v>
      </c>
      <c r="L60" s="27" t="s">
        <v>140</v>
      </c>
    </row>
    <row r="61" spans="1:12" ht="25.5" customHeight="1" x14ac:dyDescent="0.35">
      <c r="A61" s="26">
        <v>10</v>
      </c>
      <c r="B61" s="3" t="s">
        <v>5</v>
      </c>
      <c r="C61" s="2">
        <v>7</v>
      </c>
      <c r="D61" s="27" t="s">
        <v>38</v>
      </c>
      <c r="E61" s="26">
        <v>9</v>
      </c>
      <c r="F61" s="3" t="s">
        <v>15</v>
      </c>
      <c r="G61" s="2">
        <v>4</v>
      </c>
      <c r="H61" s="27" t="s">
        <v>27</v>
      </c>
      <c r="I61" s="26">
        <v>8</v>
      </c>
      <c r="J61" s="3" t="s">
        <v>152</v>
      </c>
      <c r="K61" s="2">
        <v>1</v>
      </c>
      <c r="L61" s="27" t="s">
        <v>138</v>
      </c>
    </row>
    <row r="62" spans="1:12" ht="25.5" customHeight="1" x14ac:dyDescent="0.35">
      <c r="A62" s="26">
        <v>10</v>
      </c>
      <c r="B62" s="3" t="s">
        <v>5</v>
      </c>
      <c r="C62" s="2">
        <v>7</v>
      </c>
      <c r="D62" s="27" t="s">
        <v>38</v>
      </c>
      <c r="E62" s="26">
        <v>9</v>
      </c>
      <c r="F62" s="3" t="s">
        <v>15</v>
      </c>
      <c r="G62" s="2">
        <v>5</v>
      </c>
      <c r="H62" s="27" t="s">
        <v>34</v>
      </c>
      <c r="I62" s="26">
        <v>8</v>
      </c>
      <c r="J62" s="3" t="s">
        <v>152</v>
      </c>
      <c r="K62" s="2">
        <v>1</v>
      </c>
      <c r="L62" s="27" t="s">
        <v>138</v>
      </c>
    </row>
    <row r="63" spans="1:12" ht="25.5" customHeight="1" x14ac:dyDescent="0.35">
      <c r="A63" s="26">
        <v>10</v>
      </c>
      <c r="B63" s="3" t="s">
        <v>5</v>
      </c>
      <c r="C63" s="2">
        <v>7</v>
      </c>
      <c r="D63" s="27" t="s">
        <v>38</v>
      </c>
      <c r="E63" s="26">
        <v>9</v>
      </c>
      <c r="F63" s="3" t="s">
        <v>15</v>
      </c>
      <c r="G63" s="2">
        <v>5</v>
      </c>
      <c r="H63" s="27" t="s">
        <v>34</v>
      </c>
      <c r="I63" s="26">
        <v>8</v>
      </c>
      <c r="J63" s="3" t="s">
        <v>152</v>
      </c>
      <c r="K63" s="2">
        <v>2</v>
      </c>
      <c r="L63" s="27" t="s">
        <v>139</v>
      </c>
    </row>
    <row r="64" spans="1:12" ht="25.5" customHeight="1" x14ac:dyDescent="0.35">
      <c r="A64" s="26">
        <v>10</v>
      </c>
      <c r="B64" s="3" t="s">
        <v>5</v>
      </c>
      <c r="C64" s="2">
        <v>8</v>
      </c>
      <c r="D64" s="27" t="s">
        <v>33</v>
      </c>
      <c r="E64" s="26">
        <v>9</v>
      </c>
      <c r="F64" s="3" t="s">
        <v>15</v>
      </c>
      <c r="G64" s="2">
        <v>1</v>
      </c>
      <c r="H64" s="27" t="s">
        <v>36</v>
      </c>
      <c r="I64" s="26">
        <v>8</v>
      </c>
      <c r="J64" s="3" t="s">
        <v>152</v>
      </c>
      <c r="K64" s="2">
        <v>1</v>
      </c>
      <c r="L64" s="27" t="s">
        <v>138</v>
      </c>
    </row>
    <row r="65" spans="1:12" ht="25.5" customHeight="1" x14ac:dyDescent="0.35">
      <c r="A65" s="26">
        <v>10</v>
      </c>
      <c r="B65" s="3" t="s">
        <v>5</v>
      </c>
      <c r="C65" s="2">
        <v>8</v>
      </c>
      <c r="D65" s="27" t="s">
        <v>33</v>
      </c>
      <c r="E65" s="26">
        <v>9</v>
      </c>
      <c r="F65" s="3" t="s">
        <v>15</v>
      </c>
      <c r="G65" s="2">
        <v>1</v>
      </c>
      <c r="H65" s="27" t="s">
        <v>36</v>
      </c>
      <c r="I65" s="26">
        <v>8</v>
      </c>
      <c r="J65" s="3" t="s">
        <v>152</v>
      </c>
      <c r="K65" s="2">
        <v>2</v>
      </c>
      <c r="L65" s="27" t="s">
        <v>139</v>
      </c>
    </row>
    <row r="66" spans="1:12" ht="25.5" customHeight="1" x14ac:dyDescent="0.35">
      <c r="A66" s="26">
        <v>10</v>
      </c>
      <c r="B66" s="3" t="s">
        <v>5</v>
      </c>
      <c r="C66" s="2">
        <v>8</v>
      </c>
      <c r="D66" s="27" t="s">
        <v>33</v>
      </c>
      <c r="E66" s="26">
        <v>9</v>
      </c>
      <c r="F66" s="3" t="s">
        <v>15</v>
      </c>
      <c r="G66" s="2">
        <v>1</v>
      </c>
      <c r="H66" s="27" t="s">
        <v>36</v>
      </c>
      <c r="I66" s="26">
        <v>8</v>
      </c>
      <c r="J66" s="3" t="s">
        <v>152</v>
      </c>
      <c r="K66" s="2">
        <v>3</v>
      </c>
      <c r="L66" s="27" t="s">
        <v>140</v>
      </c>
    </row>
    <row r="67" spans="1:12" ht="25.5" customHeight="1" x14ac:dyDescent="0.35">
      <c r="A67" s="26">
        <v>10</v>
      </c>
      <c r="B67" s="3" t="s">
        <v>5</v>
      </c>
      <c r="C67" s="2">
        <v>8</v>
      </c>
      <c r="D67" s="27" t="s">
        <v>33</v>
      </c>
      <c r="E67" s="26">
        <v>9</v>
      </c>
      <c r="F67" s="3" t="s">
        <v>15</v>
      </c>
      <c r="G67" s="2">
        <v>4</v>
      </c>
      <c r="H67" s="27" t="s">
        <v>27</v>
      </c>
      <c r="I67" s="26">
        <v>8</v>
      </c>
      <c r="J67" s="3" t="s">
        <v>152</v>
      </c>
      <c r="K67" s="2">
        <v>1</v>
      </c>
      <c r="L67" s="27" t="s">
        <v>138</v>
      </c>
    </row>
    <row r="68" spans="1:12" ht="25.5" customHeight="1" x14ac:dyDescent="0.35">
      <c r="A68" s="26">
        <v>10</v>
      </c>
      <c r="B68" s="3" t="s">
        <v>5</v>
      </c>
      <c r="C68" s="2">
        <v>8</v>
      </c>
      <c r="D68" s="27" t="s">
        <v>33</v>
      </c>
      <c r="E68" s="26">
        <v>9</v>
      </c>
      <c r="F68" s="3" t="s">
        <v>15</v>
      </c>
      <c r="G68" s="2">
        <v>5</v>
      </c>
      <c r="H68" s="27" t="s">
        <v>34</v>
      </c>
      <c r="I68" s="26">
        <v>8</v>
      </c>
      <c r="J68" s="3" t="s">
        <v>152</v>
      </c>
      <c r="K68" s="2">
        <v>1</v>
      </c>
      <c r="L68" s="27" t="s">
        <v>138</v>
      </c>
    </row>
    <row r="69" spans="1:12" ht="25.5" customHeight="1" x14ac:dyDescent="0.35">
      <c r="A69" s="26">
        <v>10</v>
      </c>
      <c r="B69" s="3" t="s">
        <v>5</v>
      </c>
      <c r="C69" s="2">
        <v>8</v>
      </c>
      <c r="D69" s="27" t="s">
        <v>33</v>
      </c>
      <c r="E69" s="26">
        <v>9</v>
      </c>
      <c r="F69" s="3" t="s">
        <v>15</v>
      </c>
      <c r="G69" s="2">
        <v>5</v>
      </c>
      <c r="H69" s="27" t="s">
        <v>34</v>
      </c>
      <c r="I69" s="26">
        <v>8</v>
      </c>
      <c r="J69" s="3" t="s">
        <v>152</v>
      </c>
      <c r="K69" s="2">
        <v>2</v>
      </c>
      <c r="L69" s="27" t="s">
        <v>139</v>
      </c>
    </row>
    <row r="70" spans="1:12" ht="25.5" customHeight="1" x14ac:dyDescent="0.35">
      <c r="A70" s="26">
        <v>10</v>
      </c>
      <c r="B70" s="3" t="s">
        <v>5</v>
      </c>
      <c r="C70" s="2">
        <v>8</v>
      </c>
      <c r="D70" s="27" t="s">
        <v>33</v>
      </c>
      <c r="E70" s="26">
        <v>9</v>
      </c>
      <c r="F70" s="3" t="s">
        <v>15</v>
      </c>
      <c r="G70" s="2">
        <v>5</v>
      </c>
      <c r="H70" s="27" t="s">
        <v>34</v>
      </c>
      <c r="I70" s="26">
        <v>8</v>
      </c>
      <c r="J70" s="3" t="s">
        <v>152</v>
      </c>
      <c r="K70" s="2">
        <v>3</v>
      </c>
      <c r="L70" s="27" t="s">
        <v>140</v>
      </c>
    </row>
    <row r="71" spans="1:12" ht="29.5" customHeight="1" x14ac:dyDescent="0.35">
      <c r="A71" s="26">
        <v>16</v>
      </c>
      <c r="B71" s="3" t="s">
        <v>20</v>
      </c>
      <c r="C71" s="2">
        <v>1</v>
      </c>
      <c r="D71" s="27" t="s">
        <v>154</v>
      </c>
      <c r="E71" s="26">
        <v>13</v>
      </c>
      <c r="F71" s="3" t="s">
        <v>12</v>
      </c>
      <c r="G71" s="2">
        <v>1</v>
      </c>
      <c r="H71" s="27" t="s">
        <v>162</v>
      </c>
      <c r="I71" s="26">
        <v>15</v>
      </c>
      <c r="J71" s="3" t="s">
        <v>17</v>
      </c>
      <c r="K71" s="2">
        <v>4</v>
      </c>
      <c r="L71" s="27" t="s">
        <v>166</v>
      </c>
    </row>
    <row r="72" spans="1:12" ht="29.5" customHeight="1" x14ac:dyDescent="0.35">
      <c r="A72" s="26">
        <v>16</v>
      </c>
      <c r="B72" s="3" t="s">
        <v>20</v>
      </c>
      <c r="C72" s="2">
        <v>1</v>
      </c>
      <c r="D72" s="27" t="s">
        <v>154</v>
      </c>
      <c r="E72" s="26">
        <v>13</v>
      </c>
      <c r="F72" s="3" t="s">
        <v>12</v>
      </c>
      <c r="G72" s="2">
        <v>1</v>
      </c>
      <c r="H72" s="27" t="s">
        <v>162</v>
      </c>
      <c r="I72" s="26">
        <v>15</v>
      </c>
      <c r="J72" s="3" t="s">
        <v>17</v>
      </c>
      <c r="K72" s="2">
        <v>5</v>
      </c>
      <c r="L72" s="27" t="s">
        <v>167</v>
      </c>
    </row>
    <row r="73" spans="1:12" ht="29.5" customHeight="1" x14ac:dyDescent="0.35">
      <c r="A73" s="26">
        <v>16</v>
      </c>
      <c r="B73" s="3" t="s">
        <v>20</v>
      </c>
      <c r="C73" s="2">
        <v>1</v>
      </c>
      <c r="D73" s="27" t="s">
        <v>154</v>
      </c>
      <c r="E73" s="26">
        <v>13</v>
      </c>
      <c r="F73" s="3" t="s">
        <v>12</v>
      </c>
      <c r="G73" s="2">
        <v>1</v>
      </c>
      <c r="H73" s="27" t="s">
        <v>162</v>
      </c>
      <c r="I73" s="26">
        <v>15</v>
      </c>
      <c r="J73" s="3" t="s">
        <v>17</v>
      </c>
      <c r="K73" s="2">
        <v>6</v>
      </c>
      <c r="L73" s="27" t="s">
        <v>168</v>
      </c>
    </row>
    <row r="74" spans="1:12" ht="29.5" customHeight="1" x14ac:dyDescent="0.35">
      <c r="A74" s="26">
        <v>16</v>
      </c>
      <c r="B74" s="3" t="s">
        <v>20</v>
      </c>
      <c r="C74" s="2">
        <v>2</v>
      </c>
      <c r="D74" s="27" t="s">
        <v>155</v>
      </c>
      <c r="E74" s="26">
        <v>13</v>
      </c>
      <c r="F74" s="3" t="s">
        <v>12</v>
      </c>
      <c r="G74" s="2">
        <v>1</v>
      </c>
      <c r="H74" s="27" t="s">
        <v>162</v>
      </c>
      <c r="I74" s="26">
        <v>15</v>
      </c>
      <c r="J74" s="3" t="s">
        <v>17</v>
      </c>
      <c r="K74" s="2">
        <v>5</v>
      </c>
      <c r="L74" s="27" t="s">
        <v>167</v>
      </c>
    </row>
    <row r="75" spans="1:12" ht="29.5" customHeight="1" x14ac:dyDescent="0.35">
      <c r="A75" s="26">
        <v>16</v>
      </c>
      <c r="B75" s="3" t="s">
        <v>20</v>
      </c>
      <c r="C75" s="2">
        <v>2</v>
      </c>
      <c r="D75" s="27" t="s">
        <v>155</v>
      </c>
      <c r="E75" s="26">
        <v>13</v>
      </c>
      <c r="F75" s="3" t="s">
        <v>12</v>
      </c>
      <c r="G75" s="2">
        <v>1</v>
      </c>
      <c r="H75" s="27" t="s">
        <v>162</v>
      </c>
      <c r="I75" s="26">
        <v>15</v>
      </c>
      <c r="J75" s="3" t="s">
        <v>17</v>
      </c>
      <c r="K75" s="2">
        <v>6</v>
      </c>
      <c r="L75" s="27" t="s">
        <v>168</v>
      </c>
    </row>
    <row r="76" spans="1:12" ht="29.5" customHeight="1" x14ac:dyDescent="0.35">
      <c r="A76" s="26">
        <v>16</v>
      </c>
      <c r="B76" s="3" t="s">
        <v>20</v>
      </c>
      <c r="C76" s="2">
        <v>3</v>
      </c>
      <c r="D76" s="27" t="s">
        <v>156</v>
      </c>
      <c r="E76" s="26">
        <v>13</v>
      </c>
      <c r="F76" s="3" t="s">
        <v>12</v>
      </c>
      <c r="G76" s="2">
        <v>1</v>
      </c>
      <c r="H76" s="27" t="s">
        <v>162</v>
      </c>
      <c r="I76" s="26">
        <v>15</v>
      </c>
      <c r="J76" s="3" t="s">
        <v>17</v>
      </c>
      <c r="K76" s="2">
        <v>1</v>
      </c>
      <c r="L76" s="27" t="s">
        <v>163</v>
      </c>
    </row>
    <row r="77" spans="1:12" ht="29.5" customHeight="1" x14ac:dyDescent="0.35">
      <c r="A77" s="26">
        <v>16</v>
      </c>
      <c r="B77" s="3" t="s">
        <v>20</v>
      </c>
      <c r="C77" s="2">
        <v>3</v>
      </c>
      <c r="D77" s="27" t="s">
        <v>156</v>
      </c>
      <c r="E77" s="26">
        <v>13</v>
      </c>
      <c r="F77" s="3" t="s">
        <v>12</v>
      </c>
      <c r="G77" s="2">
        <v>1</v>
      </c>
      <c r="H77" s="27" t="s">
        <v>162</v>
      </c>
      <c r="I77" s="26">
        <v>15</v>
      </c>
      <c r="J77" s="3" t="s">
        <v>17</v>
      </c>
      <c r="K77" s="2">
        <v>6</v>
      </c>
      <c r="L77" s="27" t="s">
        <v>168</v>
      </c>
    </row>
    <row r="78" spans="1:12" ht="29.5" customHeight="1" x14ac:dyDescent="0.35">
      <c r="A78" s="26">
        <v>16</v>
      </c>
      <c r="B78" s="3" t="s">
        <v>20</v>
      </c>
      <c r="C78" s="2">
        <v>4</v>
      </c>
      <c r="D78" s="27" t="s">
        <v>157</v>
      </c>
      <c r="E78" s="26">
        <v>13</v>
      </c>
      <c r="F78" s="3" t="s">
        <v>12</v>
      </c>
      <c r="G78" s="2">
        <v>1</v>
      </c>
      <c r="H78" s="27" t="s">
        <v>162</v>
      </c>
      <c r="I78" s="26">
        <v>15</v>
      </c>
      <c r="J78" s="3" t="s">
        <v>17</v>
      </c>
      <c r="K78" s="2">
        <v>1</v>
      </c>
      <c r="L78" s="27" t="s">
        <v>163</v>
      </c>
    </row>
    <row r="79" spans="1:12" ht="29.5" customHeight="1" x14ac:dyDescent="0.35">
      <c r="A79" s="26">
        <v>16</v>
      </c>
      <c r="B79" s="3" t="s">
        <v>20</v>
      </c>
      <c r="C79" s="2">
        <v>4</v>
      </c>
      <c r="D79" s="27" t="s">
        <v>157</v>
      </c>
      <c r="E79" s="26">
        <v>13</v>
      </c>
      <c r="F79" s="3" t="s">
        <v>12</v>
      </c>
      <c r="G79" s="2">
        <v>1</v>
      </c>
      <c r="H79" s="27" t="s">
        <v>162</v>
      </c>
      <c r="I79" s="26">
        <v>15</v>
      </c>
      <c r="J79" s="3" t="s">
        <v>17</v>
      </c>
      <c r="K79" s="2">
        <v>2</v>
      </c>
      <c r="L79" s="27" t="s">
        <v>164</v>
      </c>
    </row>
    <row r="80" spans="1:12" ht="29.5" customHeight="1" x14ac:dyDescent="0.35">
      <c r="A80" s="26">
        <v>16</v>
      </c>
      <c r="B80" s="3" t="s">
        <v>20</v>
      </c>
      <c r="C80" s="2">
        <v>5</v>
      </c>
      <c r="D80" s="27" t="s">
        <v>158</v>
      </c>
      <c r="E80" s="26">
        <v>13</v>
      </c>
      <c r="F80" s="3" t="s">
        <v>12</v>
      </c>
      <c r="G80" s="2">
        <v>1</v>
      </c>
      <c r="H80" s="27" t="s">
        <v>162</v>
      </c>
      <c r="I80" s="26">
        <v>15</v>
      </c>
      <c r="J80" s="3" t="s">
        <v>17</v>
      </c>
      <c r="K80" s="2">
        <v>1</v>
      </c>
      <c r="L80" s="27" t="s">
        <v>163</v>
      </c>
    </row>
    <row r="81" spans="1:12" ht="29.5" customHeight="1" x14ac:dyDescent="0.35">
      <c r="A81" s="26">
        <v>16</v>
      </c>
      <c r="B81" s="3" t="s">
        <v>20</v>
      </c>
      <c r="C81" s="2">
        <v>5</v>
      </c>
      <c r="D81" s="27" t="s">
        <v>158</v>
      </c>
      <c r="E81" s="26">
        <v>13</v>
      </c>
      <c r="F81" s="3" t="s">
        <v>12</v>
      </c>
      <c r="G81" s="2">
        <v>1</v>
      </c>
      <c r="H81" s="27" t="s">
        <v>162</v>
      </c>
      <c r="I81" s="26">
        <v>15</v>
      </c>
      <c r="J81" s="3" t="s">
        <v>17</v>
      </c>
      <c r="K81" s="2">
        <v>2</v>
      </c>
      <c r="L81" s="27" t="s">
        <v>164</v>
      </c>
    </row>
    <row r="82" spans="1:12" ht="29.5" customHeight="1" x14ac:dyDescent="0.35">
      <c r="A82" s="26">
        <v>16</v>
      </c>
      <c r="B82" s="3" t="s">
        <v>20</v>
      </c>
      <c r="C82" s="2">
        <v>5</v>
      </c>
      <c r="D82" s="27" t="s">
        <v>158</v>
      </c>
      <c r="E82" s="26">
        <v>13</v>
      </c>
      <c r="F82" s="3" t="s">
        <v>12</v>
      </c>
      <c r="G82" s="2">
        <v>1</v>
      </c>
      <c r="H82" s="27" t="s">
        <v>162</v>
      </c>
      <c r="I82" s="26">
        <v>15</v>
      </c>
      <c r="J82" s="3" t="s">
        <v>17</v>
      </c>
      <c r="K82" s="2">
        <v>3</v>
      </c>
      <c r="L82" s="27" t="s">
        <v>165</v>
      </c>
    </row>
    <row r="83" spans="1:12" ht="29.5" customHeight="1" x14ac:dyDescent="0.35">
      <c r="A83" s="26">
        <v>16</v>
      </c>
      <c r="B83" s="3" t="s">
        <v>20</v>
      </c>
      <c r="C83" s="2">
        <v>6</v>
      </c>
      <c r="D83" s="27" t="s">
        <v>159</v>
      </c>
      <c r="E83" s="26">
        <v>13</v>
      </c>
      <c r="F83" s="3" t="s">
        <v>12</v>
      </c>
      <c r="G83" s="2">
        <v>1</v>
      </c>
      <c r="H83" s="27" t="s">
        <v>162</v>
      </c>
      <c r="I83" s="26">
        <v>15</v>
      </c>
      <c r="J83" s="3" t="s">
        <v>17</v>
      </c>
      <c r="K83" s="2">
        <v>1</v>
      </c>
      <c r="L83" s="27" t="s">
        <v>163</v>
      </c>
    </row>
    <row r="84" spans="1:12" ht="29.5" customHeight="1" x14ac:dyDescent="0.35">
      <c r="A84" s="26">
        <v>16</v>
      </c>
      <c r="B84" s="3" t="s">
        <v>20</v>
      </c>
      <c r="C84" s="2">
        <v>6</v>
      </c>
      <c r="D84" s="27" t="s">
        <v>159</v>
      </c>
      <c r="E84" s="26">
        <v>13</v>
      </c>
      <c r="F84" s="3" t="s">
        <v>12</v>
      </c>
      <c r="G84" s="2">
        <v>1</v>
      </c>
      <c r="H84" s="27" t="s">
        <v>162</v>
      </c>
      <c r="I84" s="26">
        <v>15</v>
      </c>
      <c r="J84" s="3" t="s">
        <v>17</v>
      </c>
      <c r="K84" s="2">
        <v>2</v>
      </c>
      <c r="L84" s="27" t="s">
        <v>164</v>
      </c>
    </row>
    <row r="85" spans="1:12" ht="29.5" customHeight="1" x14ac:dyDescent="0.35">
      <c r="A85" s="26">
        <v>16</v>
      </c>
      <c r="B85" s="3" t="s">
        <v>20</v>
      </c>
      <c r="C85" s="2">
        <v>6</v>
      </c>
      <c r="D85" s="27" t="s">
        <v>159</v>
      </c>
      <c r="E85" s="26">
        <v>13</v>
      </c>
      <c r="F85" s="3" t="s">
        <v>12</v>
      </c>
      <c r="G85" s="2">
        <v>1</v>
      </c>
      <c r="H85" s="27" t="s">
        <v>162</v>
      </c>
      <c r="I85" s="26">
        <v>15</v>
      </c>
      <c r="J85" s="3" t="s">
        <v>17</v>
      </c>
      <c r="K85" s="2">
        <v>3</v>
      </c>
      <c r="L85" s="27" t="s">
        <v>165</v>
      </c>
    </row>
    <row r="86" spans="1:12" ht="29.5" customHeight="1" x14ac:dyDescent="0.35">
      <c r="A86" s="26">
        <v>16</v>
      </c>
      <c r="B86" s="3" t="s">
        <v>20</v>
      </c>
      <c r="C86" s="2">
        <v>6</v>
      </c>
      <c r="D86" s="27" t="s">
        <v>159</v>
      </c>
      <c r="E86" s="26">
        <v>13</v>
      </c>
      <c r="F86" s="3" t="s">
        <v>12</v>
      </c>
      <c r="G86" s="2">
        <v>1</v>
      </c>
      <c r="H86" s="27" t="s">
        <v>162</v>
      </c>
      <c r="I86" s="26">
        <v>15</v>
      </c>
      <c r="J86" s="3" t="s">
        <v>17</v>
      </c>
      <c r="K86" s="2">
        <v>4</v>
      </c>
      <c r="L86" s="27" t="s">
        <v>166</v>
      </c>
    </row>
    <row r="87" spans="1:12" ht="29.5" customHeight="1" x14ac:dyDescent="0.35">
      <c r="A87" s="26">
        <v>16</v>
      </c>
      <c r="B87" s="3" t="s">
        <v>20</v>
      </c>
      <c r="C87" s="2">
        <v>6</v>
      </c>
      <c r="D87" s="27" t="s">
        <v>159</v>
      </c>
      <c r="E87" s="26">
        <v>13</v>
      </c>
      <c r="F87" s="3" t="s">
        <v>12</v>
      </c>
      <c r="G87" s="2">
        <v>1</v>
      </c>
      <c r="H87" s="27" t="s">
        <v>162</v>
      </c>
      <c r="I87" s="26">
        <v>15</v>
      </c>
      <c r="J87" s="3" t="s">
        <v>17</v>
      </c>
      <c r="K87" s="2">
        <v>5</v>
      </c>
      <c r="L87" s="27" t="s">
        <v>167</v>
      </c>
    </row>
    <row r="88" spans="1:12" ht="29.5" customHeight="1" x14ac:dyDescent="0.35">
      <c r="A88" s="26">
        <v>16</v>
      </c>
      <c r="B88" s="3" t="s">
        <v>20</v>
      </c>
      <c r="C88" s="2">
        <v>6</v>
      </c>
      <c r="D88" s="27" t="s">
        <v>159</v>
      </c>
      <c r="E88" s="26">
        <v>13</v>
      </c>
      <c r="F88" s="3" t="s">
        <v>12</v>
      </c>
      <c r="G88" s="2">
        <v>1</v>
      </c>
      <c r="H88" s="27" t="s">
        <v>162</v>
      </c>
      <c r="I88" s="26">
        <v>15</v>
      </c>
      <c r="J88" s="3" t="s">
        <v>17</v>
      </c>
      <c r="K88" s="2">
        <v>6</v>
      </c>
      <c r="L88" s="27" t="s">
        <v>168</v>
      </c>
    </row>
    <row r="89" spans="1:12" ht="29.5" customHeight="1" x14ac:dyDescent="0.35">
      <c r="A89" s="26">
        <v>16</v>
      </c>
      <c r="B89" s="3" t="s">
        <v>20</v>
      </c>
      <c r="C89" s="2">
        <v>7</v>
      </c>
      <c r="D89" s="27" t="s">
        <v>160</v>
      </c>
      <c r="E89" s="26">
        <v>13</v>
      </c>
      <c r="F89" s="3" t="s">
        <v>12</v>
      </c>
      <c r="G89" s="2">
        <v>1</v>
      </c>
      <c r="H89" s="27" t="s">
        <v>162</v>
      </c>
      <c r="I89" s="26">
        <v>15</v>
      </c>
      <c r="J89" s="3" t="s">
        <v>17</v>
      </c>
      <c r="K89" s="2">
        <v>1</v>
      </c>
      <c r="L89" s="27" t="s">
        <v>163</v>
      </c>
    </row>
    <row r="90" spans="1:12" ht="29.5" customHeight="1" x14ac:dyDescent="0.35">
      <c r="A90" s="26">
        <v>16</v>
      </c>
      <c r="B90" s="3" t="s">
        <v>20</v>
      </c>
      <c r="C90" s="2">
        <v>7</v>
      </c>
      <c r="D90" s="27" t="s">
        <v>160</v>
      </c>
      <c r="E90" s="26">
        <v>13</v>
      </c>
      <c r="F90" s="3" t="s">
        <v>12</v>
      </c>
      <c r="G90" s="2">
        <v>1</v>
      </c>
      <c r="H90" s="27" t="s">
        <v>162</v>
      </c>
      <c r="I90" s="26">
        <v>15</v>
      </c>
      <c r="J90" s="3" t="s">
        <v>17</v>
      </c>
      <c r="K90" s="2">
        <v>2</v>
      </c>
      <c r="L90" s="27" t="s">
        <v>164</v>
      </c>
    </row>
    <row r="91" spans="1:12" ht="29.5" customHeight="1" x14ac:dyDescent="0.35">
      <c r="A91" s="26">
        <v>16</v>
      </c>
      <c r="B91" s="3" t="s">
        <v>20</v>
      </c>
      <c r="C91" s="2">
        <v>7</v>
      </c>
      <c r="D91" s="27" t="s">
        <v>160</v>
      </c>
      <c r="E91" s="26">
        <v>13</v>
      </c>
      <c r="F91" s="3" t="s">
        <v>12</v>
      </c>
      <c r="G91" s="2">
        <v>1</v>
      </c>
      <c r="H91" s="27" t="s">
        <v>162</v>
      </c>
      <c r="I91" s="26">
        <v>15</v>
      </c>
      <c r="J91" s="3" t="s">
        <v>17</v>
      </c>
      <c r="K91" s="2">
        <v>3</v>
      </c>
      <c r="L91" s="27" t="s">
        <v>165</v>
      </c>
    </row>
    <row r="92" spans="1:12" ht="29.5" customHeight="1" x14ac:dyDescent="0.35">
      <c r="A92" s="26">
        <v>16</v>
      </c>
      <c r="B92" s="3" t="s">
        <v>20</v>
      </c>
      <c r="C92" s="2">
        <v>7</v>
      </c>
      <c r="D92" s="27" t="s">
        <v>160</v>
      </c>
      <c r="E92" s="26">
        <v>13</v>
      </c>
      <c r="F92" s="3" t="s">
        <v>12</v>
      </c>
      <c r="G92" s="2">
        <v>1</v>
      </c>
      <c r="H92" s="27" t="s">
        <v>162</v>
      </c>
      <c r="I92" s="26">
        <v>15</v>
      </c>
      <c r="J92" s="3" t="s">
        <v>17</v>
      </c>
      <c r="K92" s="2">
        <v>4</v>
      </c>
      <c r="L92" s="27" t="s">
        <v>166</v>
      </c>
    </row>
    <row r="93" spans="1:12" ht="29.5" customHeight="1" x14ac:dyDescent="0.35">
      <c r="A93" s="26">
        <v>16</v>
      </c>
      <c r="B93" s="3" t="s">
        <v>20</v>
      </c>
      <c r="C93" s="2">
        <v>7</v>
      </c>
      <c r="D93" s="27" t="s">
        <v>160</v>
      </c>
      <c r="E93" s="26">
        <v>13</v>
      </c>
      <c r="F93" s="3" t="s">
        <v>12</v>
      </c>
      <c r="G93" s="2">
        <v>1</v>
      </c>
      <c r="H93" s="27" t="s">
        <v>162</v>
      </c>
      <c r="I93" s="26">
        <v>15</v>
      </c>
      <c r="J93" s="3" t="s">
        <v>17</v>
      </c>
      <c r="K93" s="2">
        <v>5</v>
      </c>
      <c r="L93" s="27" t="s">
        <v>167</v>
      </c>
    </row>
    <row r="94" spans="1:12" ht="29.5" customHeight="1" x14ac:dyDescent="0.35">
      <c r="A94" s="26">
        <v>16</v>
      </c>
      <c r="B94" s="3" t="s">
        <v>20</v>
      </c>
      <c r="C94" s="2">
        <v>7</v>
      </c>
      <c r="D94" s="27" t="s">
        <v>160</v>
      </c>
      <c r="E94" s="26">
        <v>13</v>
      </c>
      <c r="F94" s="3" t="s">
        <v>12</v>
      </c>
      <c r="G94" s="2">
        <v>1</v>
      </c>
      <c r="H94" s="27" t="s">
        <v>162</v>
      </c>
      <c r="I94" s="26">
        <v>15</v>
      </c>
      <c r="J94" s="3" t="s">
        <v>17</v>
      </c>
      <c r="K94" s="2">
        <v>6</v>
      </c>
      <c r="L94" s="27" t="s">
        <v>168</v>
      </c>
    </row>
    <row r="95" spans="1:12" ht="29.5" customHeight="1" x14ac:dyDescent="0.35">
      <c r="A95" s="26">
        <v>16</v>
      </c>
      <c r="B95" s="3" t="s">
        <v>20</v>
      </c>
      <c r="C95" s="2">
        <v>8</v>
      </c>
      <c r="D95" s="27" t="s">
        <v>161</v>
      </c>
      <c r="E95" s="26">
        <v>13</v>
      </c>
      <c r="F95" s="3" t="s">
        <v>12</v>
      </c>
      <c r="G95" s="2">
        <v>1</v>
      </c>
      <c r="H95" s="27" t="s">
        <v>162</v>
      </c>
      <c r="I95" s="26">
        <v>15</v>
      </c>
      <c r="J95" s="3" t="s">
        <v>17</v>
      </c>
      <c r="K95" s="2">
        <v>1</v>
      </c>
      <c r="L95" s="27" t="s">
        <v>163</v>
      </c>
    </row>
    <row r="96" spans="1:12" ht="29.5" customHeight="1" x14ac:dyDescent="0.35">
      <c r="A96" s="26">
        <v>16</v>
      </c>
      <c r="B96" s="3" t="s">
        <v>20</v>
      </c>
      <c r="C96" s="2">
        <v>8</v>
      </c>
      <c r="D96" s="27" t="s">
        <v>161</v>
      </c>
      <c r="E96" s="26">
        <v>13</v>
      </c>
      <c r="F96" s="3" t="s">
        <v>12</v>
      </c>
      <c r="G96" s="2">
        <v>1</v>
      </c>
      <c r="H96" s="27" t="s">
        <v>162</v>
      </c>
      <c r="I96" s="26">
        <v>15</v>
      </c>
      <c r="J96" s="3" t="s">
        <v>17</v>
      </c>
      <c r="K96" s="2">
        <v>2</v>
      </c>
      <c r="L96" s="27" t="s">
        <v>164</v>
      </c>
    </row>
    <row r="97" spans="1:12" ht="29.5" customHeight="1" x14ac:dyDescent="0.35">
      <c r="A97" s="26">
        <v>16</v>
      </c>
      <c r="B97" s="3" t="s">
        <v>20</v>
      </c>
      <c r="C97" s="2">
        <v>8</v>
      </c>
      <c r="D97" s="27" t="s">
        <v>161</v>
      </c>
      <c r="E97" s="26">
        <v>13</v>
      </c>
      <c r="F97" s="3" t="s">
        <v>12</v>
      </c>
      <c r="G97" s="2">
        <v>1</v>
      </c>
      <c r="H97" s="27" t="s">
        <v>162</v>
      </c>
      <c r="I97" s="26">
        <v>15</v>
      </c>
      <c r="J97" s="3" t="s">
        <v>17</v>
      </c>
      <c r="K97" s="2">
        <v>3</v>
      </c>
      <c r="L97" s="27" t="s">
        <v>165</v>
      </c>
    </row>
    <row r="98" spans="1:12" ht="29.5" customHeight="1" x14ac:dyDescent="0.35">
      <c r="A98" s="26">
        <v>16</v>
      </c>
      <c r="B98" s="3" t="s">
        <v>20</v>
      </c>
      <c r="C98" s="2">
        <v>8</v>
      </c>
      <c r="D98" s="27" t="s">
        <v>161</v>
      </c>
      <c r="E98" s="26">
        <v>13</v>
      </c>
      <c r="F98" s="3" t="s">
        <v>12</v>
      </c>
      <c r="G98" s="2">
        <v>1</v>
      </c>
      <c r="H98" s="27" t="s">
        <v>162</v>
      </c>
      <c r="I98" s="26">
        <v>15</v>
      </c>
      <c r="J98" s="3" t="s">
        <v>17</v>
      </c>
      <c r="K98" s="2">
        <v>4</v>
      </c>
      <c r="L98" s="27" t="s">
        <v>166</v>
      </c>
    </row>
    <row r="99" spans="1:12" ht="29.5" customHeight="1" x14ac:dyDescent="0.35">
      <c r="A99" s="26">
        <v>16</v>
      </c>
      <c r="B99" s="3" t="s">
        <v>20</v>
      </c>
      <c r="C99" s="2">
        <v>8</v>
      </c>
      <c r="D99" s="27" t="s">
        <v>161</v>
      </c>
      <c r="E99" s="26">
        <v>13</v>
      </c>
      <c r="F99" s="3" t="s">
        <v>12</v>
      </c>
      <c r="G99" s="2">
        <v>1</v>
      </c>
      <c r="H99" s="27" t="s">
        <v>162</v>
      </c>
      <c r="I99" s="26">
        <v>15</v>
      </c>
      <c r="J99" s="3" t="s">
        <v>17</v>
      </c>
      <c r="K99" s="2">
        <v>5</v>
      </c>
      <c r="L99" s="27" t="s">
        <v>167</v>
      </c>
    </row>
    <row r="100" spans="1:12" ht="29.5" customHeight="1" x14ac:dyDescent="0.35">
      <c r="A100" s="26">
        <v>16</v>
      </c>
      <c r="B100" s="3" t="s">
        <v>20</v>
      </c>
      <c r="C100" s="2">
        <v>8</v>
      </c>
      <c r="D100" s="27" t="s">
        <v>161</v>
      </c>
      <c r="E100" s="26">
        <v>13</v>
      </c>
      <c r="F100" s="3" t="s">
        <v>12</v>
      </c>
      <c r="G100" s="2">
        <v>1</v>
      </c>
      <c r="H100" s="27" t="s">
        <v>162</v>
      </c>
      <c r="I100" s="26">
        <v>15</v>
      </c>
      <c r="J100" s="3" t="s">
        <v>17</v>
      </c>
      <c r="K100" s="2">
        <v>6</v>
      </c>
      <c r="L100" s="27" t="s">
        <v>168</v>
      </c>
    </row>
  </sheetData>
  <autoFilter ref="A1:L100" xr:uid="{00000000-0009-0000-0000-000004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115</v>
      </c>
      <c r="D1" s="8" t="s">
        <v>51</v>
      </c>
      <c r="E1" s="8" t="s">
        <v>114</v>
      </c>
      <c r="K1" s="12"/>
      <c r="L1" s="16" t="s">
        <v>97</v>
      </c>
      <c r="M1" s="16" t="s">
        <v>98</v>
      </c>
      <c r="N1" s="16" t="s">
        <v>99</v>
      </c>
      <c r="O1" s="16" t="s">
        <v>100</v>
      </c>
      <c r="P1" s="16" t="s">
        <v>101</v>
      </c>
      <c r="Q1" s="16" t="s">
        <v>102</v>
      </c>
      <c r="R1" s="16" t="s">
        <v>103</v>
      </c>
      <c r="S1" s="16" t="s">
        <v>104</v>
      </c>
      <c r="T1" s="16" t="s">
        <v>105</v>
      </c>
      <c r="U1" s="16" t="s">
        <v>106</v>
      </c>
      <c r="V1" s="16" t="s">
        <v>107</v>
      </c>
      <c r="W1" s="16" t="s">
        <v>108</v>
      </c>
      <c r="X1" s="16" t="s">
        <v>109</v>
      </c>
      <c r="Y1" s="16" t="s">
        <v>110</v>
      </c>
      <c r="Z1" s="16" t="s">
        <v>111</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76</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77</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78</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79</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80</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81</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82</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83</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vt:i4>
      </vt:variant>
    </vt:vector>
  </HeadingPairs>
  <TitlesOfParts>
    <vt:vector size="19" baseType="lpstr">
      <vt:lpstr>questions</vt:lpstr>
      <vt:lpstr>intro</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2025-10-30T08:59:24Z</dcterms:modified>
</cp:coreProperties>
</file>