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ReportKisser\src\main\resources\ProviderFiles\HRV\"/>
    </mc:Choice>
  </mc:AlternateContent>
  <xr:revisionPtr revIDLastSave="0" documentId="13_ncr:1_{4DDA24AD-40A6-4D21-AF91-9A955ED3E49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RV Racefields" sheetId="1" r:id="rId1"/>
  </sheets>
  <definedNames>
    <definedName name="_xlnm.Print_Area" localSheetId="0">'HRV Racefields'!$A$1:$K$29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D20" i="1" s="1"/>
  <c r="B15" i="1"/>
  <c r="H10" i="1"/>
  <c r="D18" i="1" l="1"/>
  <c r="F20" i="1"/>
  <c r="I20" i="1" s="1"/>
  <c r="I22" i="1" s="1"/>
  <c r="E20" i="1"/>
  <c r="D19" i="1"/>
  <c r="J20" i="1" l="1"/>
  <c r="F19" i="1"/>
  <c r="H19" i="1" s="1"/>
  <c r="H22" i="1" s="1"/>
  <c r="E19" i="1"/>
  <c r="F18" i="1"/>
  <c r="D22" i="1"/>
  <c r="E18" i="1"/>
  <c r="J19" i="1" l="1"/>
  <c r="E22" i="1"/>
  <c r="F22" i="1"/>
  <c r="G18" i="1"/>
  <c r="G22" i="1" s="1"/>
  <c r="J18" i="1" l="1"/>
  <c r="J22" i="1" s="1"/>
  <c r="J24" i="1" s="1"/>
  <c r="J26" i="1" s="1"/>
  <c r="J28" i="1" s="1"/>
</calcChain>
</file>

<file path=xl/sharedStrings.xml><?xml version="1.0" encoding="utf-8"?>
<sst xmlns="http://schemas.openxmlformats.org/spreadsheetml/2006/main" count="31" uniqueCount="29">
  <si>
    <t>Recipient Created Tax Invoice</t>
  </si>
  <si>
    <t>To: Harness Racing Victoria</t>
  </si>
  <si>
    <t>ABN: 22 764 910 853</t>
  </si>
  <si>
    <t>February</t>
  </si>
  <si>
    <t>PO Box 184</t>
  </si>
  <si>
    <t>Moonee Ponds VIC 3039</t>
  </si>
  <si>
    <t>Email: finance.racefields@hrv.org.au</t>
  </si>
  <si>
    <t>July</t>
  </si>
  <si>
    <t>August</t>
  </si>
  <si>
    <t>September</t>
  </si>
  <si>
    <t>October</t>
  </si>
  <si>
    <t>November</t>
  </si>
  <si>
    <t>December</t>
  </si>
  <si>
    <t>January</t>
  </si>
  <si>
    <t>March</t>
  </si>
  <si>
    <t>April</t>
  </si>
  <si>
    <t>May</t>
  </si>
  <si>
    <t>June</t>
  </si>
  <si>
    <t>Pari-mutuel Turnover</t>
  </si>
  <si>
    <t>Fixed Odds Turnover</t>
  </si>
  <si>
    <t>Tote Derivative Turnover</t>
  </si>
  <si>
    <t>Total Turnover</t>
  </si>
  <si>
    <t>Turnover &lt; $100K</t>
  </si>
  <si>
    <t>Fee on Turnover</t>
  </si>
  <si>
    <t>Turnover &gt; $100K</t>
  </si>
  <si>
    <t>Total Fee</t>
  </si>
  <si>
    <t>Total Excl. GST</t>
  </si>
  <si>
    <t>Total Inc. GST</t>
  </si>
  <si>
    <t>Plus 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</si>
</sst>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/>
      <right style="medium">
        <color theme="0" tint="-0.14999847407452621"/>
      </right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/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/>
  </cellStyleXfs>
  <cellXfs count="77">
    <xf numFmtId="0" fontId="0" fillId="0" borderId="0" xfId="0"/>
    <xf numFmtId="0" fontId="6" fillId="2" borderId="0" xfId="0" applyFont="1" applyFill="1" applyAlignment="1" applyProtection="1">
      <alignment horizontal="center"/>
      <protection locked="0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5" xfId="0" applyBorder="1"/>
    <xf numFmtId="0" fontId="2" fillId="3" borderId="1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0" fontId="2" fillId="3" borderId="12" xfId="0" applyNumberFormat="1" applyFont="1" applyFill="1" applyBorder="1" applyAlignment="1">
      <alignment horizontal="center" vertical="center"/>
    </xf>
    <xf numFmtId="10" fontId="2" fillId="4" borderId="14" xfId="0" applyNumberFormat="1" applyFont="1" applyFill="1" applyBorder="1" applyAlignment="1">
      <alignment horizontal="center" vertical="center"/>
    </xf>
    <xf numFmtId="10" fontId="2" fillId="4" borderId="12" xfId="0" applyNumberFormat="1" applyFont="1" applyFill="1" applyBorder="1" applyAlignment="1">
      <alignment horizontal="center" vertical="center"/>
    </xf>
    <xf numFmtId="44" fontId="8" fillId="0" borderId="3" xfId="2" applyFont="1" applyFill="1" applyBorder="1" applyProtection="1"/>
    <xf numFmtId="44" fontId="8" fillId="0" borderId="11" xfId="2" applyFont="1" applyFill="1" applyBorder="1" applyProtection="1"/>
    <xf numFmtId="44" fontId="8" fillId="0" borderId="3" xfId="2" applyFont="1" applyFill="1" applyBorder="1" applyAlignment="1" applyProtection="1">
      <alignment horizontal="center"/>
    </xf>
    <xf numFmtId="43" fontId="0" fillId="0" borderId="0" xfId="1" applyFont="1" applyFill="1" applyBorder="1" applyAlignment="1" applyProtection="1">
      <alignment horizontal="center"/>
    </xf>
    <xf numFmtId="165" fontId="2" fillId="0" borderId="4" xfId="0" applyNumberFormat="1" applyFont="1" applyBorder="1" applyAlignment="1">
      <alignment horizontal="center"/>
    </xf>
    <xf numFmtId="0" fontId="7" fillId="0" borderId="15" xfId="0" applyFont="1" applyBorder="1" applyAlignment="1">
      <alignment vertical="center"/>
    </xf>
    <xf numFmtId="44" fontId="7" fillId="0" borderId="10" xfId="2" applyFont="1" applyBorder="1" applyAlignment="1" applyProtection="1">
      <alignment vertical="center"/>
    </xf>
    <xf numFmtId="44" fontId="10" fillId="0" borderId="15" xfId="2" applyFont="1" applyFill="1" applyBorder="1" applyAlignment="1" applyProtection="1">
      <alignment vertical="center"/>
    </xf>
    <xf numFmtId="44" fontId="9" fillId="0" borderId="9" xfId="2" applyFont="1" applyFill="1" applyBorder="1" applyAlignment="1" applyProtection="1">
      <alignment vertical="center"/>
    </xf>
    <xf numFmtId="165" fontId="9" fillId="0" borderId="10" xfId="0" applyNumberFormat="1" applyFont="1" applyBorder="1" applyAlignment="1">
      <alignment vertical="center"/>
    </xf>
    <xf numFmtId="165" fontId="9" fillId="0" borderId="9" xfId="0" applyNumberFormat="1" applyFont="1" applyBorder="1" applyAlignment="1">
      <alignment vertical="center"/>
    </xf>
    <xf numFmtId="44" fontId="10" fillId="0" borderId="8" xfId="2" applyFont="1" applyFill="1" applyBorder="1" applyAlignment="1" applyProtection="1">
      <alignment vertical="center"/>
    </xf>
    <xf numFmtId="0" fontId="9" fillId="0" borderId="0" xfId="0" applyFont="1" applyAlignment="1">
      <alignment vertical="center"/>
    </xf>
    <xf numFmtId="0" fontId="11" fillId="0" borderId="16" xfId="0" applyFont="1" applyBorder="1"/>
    <xf numFmtId="164" fontId="11" fillId="0" borderId="17" xfId="0" applyNumberFormat="1" applyFont="1" applyBorder="1"/>
    <xf numFmtId="0" fontId="0" fillId="0" borderId="20" xfId="0" applyBorder="1"/>
    <xf numFmtId="0" fontId="0" fillId="0" borderId="22" xfId="0" applyBorder="1"/>
    <xf numFmtId="0" fontId="0" fillId="0" borderId="21" xfId="0" applyBorder="1"/>
    <xf numFmtId="0" fontId="0" fillId="0" borderId="22" xfId="0" applyBorder="1" applyAlignment="1">
      <alignment vertical="center"/>
    </xf>
    <xf numFmtId="0" fontId="9" fillId="0" borderId="22" xfId="0" applyFont="1" applyBorder="1" applyAlignment="1">
      <alignment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3" fillId="0" borderId="0" xfId="0" applyFont="1"/>
    <xf numFmtId="0" fontId="0" fillId="0" borderId="18" xfId="0" applyBorder="1"/>
    <xf numFmtId="0" fontId="0" fillId="0" borderId="19" xfId="0" applyBorder="1"/>
    <xf numFmtId="9" fontId="0" fillId="0" borderId="0" xfId="0" applyNumberFormat="1" applyAlignment="1">
      <alignment horizontal="center"/>
    </xf>
    <xf numFmtId="0" fontId="0" fillId="0" borderId="2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4" xfId="0" applyBorder="1" applyAlignment="1">
      <alignment vertical="center"/>
    </xf>
    <xf numFmtId="0" fontId="8" fillId="0" borderId="3" xfId="0" applyFont="1" applyBorder="1"/>
    <xf numFmtId="0" fontId="0" fillId="0" borderId="11" xfId="0" applyBorder="1"/>
    <xf numFmtId="0" fontId="8" fillId="0" borderId="1" xfId="0" applyFont="1" applyBorder="1"/>
    <xf numFmtId="0" fontId="0" fillId="0" borderId="2" xfId="0" applyBorder="1"/>
    <xf numFmtId="0" fontId="0" fillId="0" borderId="13" xfId="0" applyBorder="1"/>
    <xf numFmtId="0" fontId="2" fillId="0" borderId="7" xfId="0" applyFont="1" applyBorder="1"/>
    <xf numFmtId="43" fontId="0" fillId="0" borderId="0" xfId="1" applyFont="1" applyFill="1" applyBorder="1" applyProtection="1"/>
    <xf numFmtId="43" fontId="0" fillId="0" borderId="11" xfId="1" applyFont="1" applyFill="1" applyBorder="1" applyProtection="1"/>
    <xf numFmtId="0" fontId="0" fillId="0" borderId="14" xfId="0" applyBorder="1"/>
    <xf numFmtId="44" fontId="8" fillId="0" borderId="5" xfId="2" applyFont="1" applyFill="1" applyBorder="1" applyProtection="1"/>
    <xf numFmtId="0" fontId="0" fillId="0" borderId="12" xfId="0" applyBorder="1"/>
    <xf numFmtId="165" fontId="2" fillId="0" borderId="4" xfId="0" applyNumberFormat="1" applyFont="1" applyBorder="1"/>
    <xf numFmtId="0" fontId="9" fillId="0" borderId="21" xfId="0" applyFont="1" applyBorder="1" applyAlignment="1">
      <alignment vertical="center"/>
    </xf>
    <xf numFmtId="44" fontId="0" fillId="0" borderId="0" xfId="2" applyFont="1" applyBorder="1" applyProtection="1"/>
    <xf numFmtId="164" fontId="0" fillId="0" borderId="0" xfId="0" applyNumberFormat="1"/>
    <xf numFmtId="44" fontId="0" fillId="2" borderId="11" xfId="2" applyFont="1" applyFill="1" applyBorder="1" applyProtection="1">
      <protection locked="0"/>
    </xf>
    <xf numFmtId="0" fontId="0" fillId="5" borderId="21" xfId="0" applyFill="1" applyBorder="1" applyProtection="1">
      <protection locked="0"/>
    </xf>
    <xf numFmtId="0" fontId="0" fillId="5" borderId="0" xfId="0" applyFill="1" applyProtection="1">
      <protection locked="0"/>
    </xf>
    <xf numFmtId="0" fontId="0" fillId="5" borderId="0" xfId="0" applyFill="1" applyAlignment="1" applyProtection="1">
      <alignment horizontal="right"/>
      <protection locked="0"/>
    </xf>
    <xf numFmtId="0" fontId="11" fillId="0" borderId="24" xfId="0" applyFont="1" applyBorder="1"/>
    <xf numFmtId="164" fontId="11" fillId="0" borderId="24" xfId="0" applyNumberFormat="1" applyFont="1" applyBorder="1"/>
    <xf numFmtId="44" fontId="11" fillId="0" borderId="0" xfId="0" applyNumberFormat="1" applyFont="1"/>
    <xf numFmtId="0" fontId="11" fillId="0" borderId="0" xfId="0" applyFont="1"/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5" borderId="21" xfId="0" applyFont="1" applyFill="1" applyBorder="1" applyAlignment="1" applyProtection="1">
      <alignment horizontal="center"/>
      <protection locked="0"/>
    </xf>
    <xf numFmtId="0" fontId="4" fillId="5" borderId="0" xfId="0" applyFont="1" applyFill="1" applyAlignment="1" applyProtection="1">
      <alignment horizontal="center"/>
      <protection locked="0"/>
    </xf>
    <xf numFmtId="0" fontId="5" fillId="0" borderId="2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29"/>
  <sheetViews>
    <sheetView tabSelected="1" topLeftCell="A6" zoomScale="70" zoomScaleNormal="70" workbookViewId="0">
      <selection activeCell="C21" sqref="C21"/>
    </sheetView>
  </sheetViews>
  <sheetFormatPr defaultColWidth="9.109375" defaultRowHeight="14.4" x14ac:dyDescent="0.3"/>
  <cols>
    <col min="1" max="1" width="2.33203125" customWidth="1"/>
    <col min="2" max="2" width="23.44140625" bestFit="1" customWidth="1"/>
    <col min="3" max="3" width="23.44140625" customWidth="1"/>
    <col min="4" max="5" width="21.88671875" customWidth="1"/>
    <col min="6" max="9" width="20.33203125" customWidth="1"/>
    <col min="10" max="10" width="22" customWidth="1"/>
  </cols>
  <sheetData>
    <row r="1" spans="1:19" x14ac:dyDescent="0.3">
      <c r="A1" s="34"/>
      <c r="B1" s="35"/>
      <c r="C1" s="35"/>
      <c r="D1" s="35"/>
      <c r="E1" s="35"/>
      <c r="F1" s="35"/>
      <c r="G1" s="35"/>
      <c r="H1" s="35"/>
      <c r="I1" s="35"/>
      <c r="J1" s="35"/>
      <c r="K1" s="25"/>
    </row>
    <row r="2" spans="1:19" ht="46.2" x14ac:dyDescent="0.85">
      <c r="A2" s="65"/>
      <c r="B2" s="66"/>
      <c r="C2" s="66"/>
      <c r="D2" s="66"/>
      <c r="E2" s="66"/>
      <c r="F2" s="66"/>
      <c r="G2" s="66"/>
      <c r="H2" s="66"/>
      <c r="I2" s="66"/>
      <c r="J2" s="66"/>
      <c r="K2" s="26"/>
    </row>
    <row r="3" spans="1:19" x14ac:dyDescent="0.3">
      <c r="A3" s="56"/>
      <c r="B3" s="57"/>
      <c r="C3" s="57"/>
      <c r="D3" s="57"/>
      <c r="E3" s="57"/>
      <c r="F3" s="57"/>
      <c r="G3" s="57"/>
      <c r="H3" s="57"/>
      <c r="I3" s="57"/>
      <c r="J3" s="58"/>
      <c r="K3" s="26"/>
    </row>
    <row r="4" spans="1:19" x14ac:dyDescent="0.3">
      <c r="A4" s="56"/>
      <c r="B4" s="57"/>
      <c r="C4" s="57"/>
      <c r="D4" s="57"/>
      <c r="E4" s="57"/>
      <c r="F4" s="57"/>
      <c r="G4" s="57"/>
      <c r="H4" s="57"/>
      <c r="I4" s="57"/>
      <c r="J4" s="57"/>
      <c r="K4" s="26"/>
    </row>
    <row r="5" spans="1:19" x14ac:dyDescent="0.3">
      <c r="A5" s="56"/>
      <c r="B5" s="57"/>
      <c r="C5" s="57"/>
      <c r="D5" s="57"/>
      <c r="E5" s="57"/>
      <c r="F5" s="57"/>
      <c r="G5" s="57"/>
      <c r="H5" s="57"/>
      <c r="I5" s="57"/>
      <c r="J5" s="57"/>
      <c r="K5" s="26"/>
    </row>
    <row r="6" spans="1:19" x14ac:dyDescent="0.3">
      <c r="A6" s="56"/>
      <c r="B6" s="57"/>
      <c r="C6" s="57"/>
      <c r="D6" s="57"/>
      <c r="E6" s="57"/>
      <c r="F6" s="57"/>
      <c r="G6" s="57"/>
      <c r="H6" s="57"/>
      <c r="I6" s="57"/>
      <c r="J6" s="57"/>
      <c r="K6" s="26"/>
      <c r="S6" s="33" t="s">
        <v>7</v>
      </c>
    </row>
    <row r="7" spans="1:19" ht="25.8" x14ac:dyDescent="0.5">
      <c r="A7" s="67" t="s">
        <v>0</v>
      </c>
      <c r="B7" s="68"/>
      <c r="C7" s="68"/>
      <c r="D7" s="68"/>
      <c r="E7" s="68"/>
      <c r="F7" s="68"/>
      <c r="G7" s="68"/>
      <c r="H7" s="68"/>
      <c r="I7" s="68"/>
      <c r="J7" s="68"/>
      <c r="K7" s="26"/>
      <c r="S7" s="33" t="s">
        <v>8</v>
      </c>
    </row>
    <row r="8" spans="1:19" x14ac:dyDescent="0.3">
      <c r="A8" s="27"/>
      <c r="K8" s="26"/>
      <c r="S8" s="33" t="s">
        <v>9</v>
      </c>
    </row>
    <row r="9" spans="1:19" x14ac:dyDescent="0.3">
      <c r="A9" s="27" t="s">
        <v>1</v>
      </c>
      <c r="K9" s="26"/>
      <c r="S9" s="33" t="s">
        <v>10</v>
      </c>
    </row>
    <row r="10" spans="1:19" ht="21" x14ac:dyDescent="0.4">
      <c r="A10" s="27" t="s">
        <v>2</v>
      </c>
      <c r="F10" s="33">
        <v>7</v>
      </c>
      <c r="G10" s="1" t="s">
        <v>16</v>
      </c>
      <c r="H10" s="2" t="str">
        <f>IF(F10&gt;6,"2023 Racefields","2011 Racefields")</f>
        <v>2023 Racefields</v>
      </c>
      <c r="K10" s="26"/>
      <c r="S10" s="33" t="s">
        <v>11</v>
      </c>
    </row>
    <row r="11" spans="1:19" x14ac:dyDescent="0.3">
      <c r="A11" s="27" t="s">
        <v>4</v>
      </c>
      <c r="F11" s="36"/>
      <c r="K11" s="26"/>
      <c r="S11" s="33" t="s">
        <v>12</v>
      </c>
    </row>
    <row r="12" spans="1:19" x14ac:dyDescent="0.3">
      <c r="A12" s="27" t="s">
        <v>5</v>
      </c>
      <c r="K12" s="26"/>
      <c r="S12" s="33" t="s">
        <v>13</v>
      </c>
    </row>
    <row r="13" spans="1:19" x14ac:dyDescent="0.3">
      <c r="A13" s="27" t="s">
        <v>6</v>
      </c>
      <c r="K13" s="26"/>
      <c r="S13" s="33" t="s">
        <v>3</v>
      </c>
    </row>
    <row r="14" spans="1:19" x14ac:dyDescent="0.3">
      <c r="A14" s="27"/>
      <c r="K14" s="26"/>
      <c r="S14" s="33" t="s">
        <v>14</v>
      </c>
    </row>
    <row r="15" spans="1:19" s="6" customFormat="1" ht="15" customHeight="1" x14ac:dyDescent="0.3">
      <c r="A15" s="37"/>
      <c r="B15" s="69" t="str">
        <f>CONCATENATE(G10," ",H10)</f>
        <v>May 2023 Racefields</v>
      </c>
      <c r="C15" s="70"/>
      <c r="D15" s="71" t="s">
        <v>22</v>
      </c>
      <c r="E15" s="5" t="s">
        <v>23</v>
      </c>
      <c r="F15" s="73" t="s">
        <v>24</v>
      </c>
      <c r="G15" s="75" t="s">
        <v>23</v>
      </c>
      <c r="H15" s="75"/>
      <c r="I15" s="76"/>
      <c r="J15" s="63" t="s">
        <v>25</v>
      </c>
      <c r="K15" s="28"/>
      <c r="S15" s="33" t="s">
        <v>15</v>
      </c>
    </row>
    <row r="16" spans="1:19" s="6" customFormat="1" ht="21.75" customHeight="1" x14ac:dyDescent="0.3">
      <c r="A16" s="37"/>
      <c r="B16" s="38"/>
      <c r="C16" s="39"/>
      <c r="D16" s="72"/>
      <c r="E16" s="7">
        <v>0.01</v>
      </c>
      <c r="F16" s="74"/>
      <c r="G16" s="8">
        <v>0.03</v>
      </c>
      <c r="H16" s="8">
        <v>2.75E-2</v>
      </c>
      <c r="I16" s="9">
        <v>3.2500000000000001E-2</v>
      </c>
      <c r="J16" s="64"/>
      <c r="K16" s="28"/>
      <c r="S16" s="33" t="s">
        <v>16</v>
      </c>
    </row>
    <row r="17" spans="1:19" x14ac:dyDescent="0.3">
      <c r="A17" s="27"/>
      <c r="B17" s="3"/>
      <c r="D17" s="40"/>
      <c r="E17" s="41"/>
      <c r="F17" s="42"/>
      <c r="G17" s="43"/>
      <c r="I17" s="44"/>
      <c r="J17" s="45"/>
      <c r="K17" s="26"/>
      <c r="S17" s="33" t="s">
        <v>17</v>
      </c>
    </row>
    <row r="18" spans="1:19" x14ac:dyDescent="0.3">
      <c r="A18" s="27"/>
      <c r="B18" s="3" t="s">
        <v>18</v>
      </c>
      <c r="C18" s="55">
        <v>0</v>
      </c>
      <c r="D18" s="10">
        <f>IF($C$22&lt;100000,C18,100000*(C18/$C$22))</f>
        <v>0</v>
      </c>
      <c r="E18" s="11">
        <f>+D18*$E$16</f>
        <v>0</v>
      </c>
      <c r="F18" s="12">
        <f>+C18-D18</f>
        <v>0</v>
      </c>
      <c r="G18" s="13">
        <f>+F18*$G$16</f>
        <v>0</v>
      </c>
      <c r="H18" s="46"/>
      <c r="I18" s="47"/>
      <c r="J18" s="14">
        <f>+E18+G18+H18+I18</f>
        <v>0</v>
      </c>
      <c r="K18" s="26"/>
    </row>
    <row r="19" spans="1:19" x14ac:dyDescent="0.3">
      <c r="A19" s="27"/>
      <c r="B19" s="3" t="s">
        <v>19</v>
      </c>
      <c r="C19" s="55"/>
      <c r="D19" s="10">
        <f>IF($C$22&lt;100000,C19,100000*(C19/$C$22))</f>
        <v>0</v>
      </c>
      <c r="E19" s="11">
        <f>+D19*$E$16</f>
        <v>0</v>
      </c>
      <c r="F19" s="12">
        <f>+C19-D19</f>
        <v>0</v>
      </c>
      <c r="G19" s="46"/>
      <c r="H19" s="13">
        <f>+F19*H16</f>
        <v>0</v>
      </c>
      <c r="I19" s="47"/>
      <c r="J19" s="14">
        <f>+E19+G19+H19+I19</f>
        <v>0</v>
      </c>
      <c r="K19" s="26"/>
    </row>
    <row r="20" spans="1:19" x14ac:dyDescent="0.3">
      <c r="A20" s="27"/>
      <c r="B20" s="3" t="s">
        <v>20</v>
      </c>
      <c r="C20" s="55"/>
      <c r="D20" s="10">
        <f>IF($C$22&lt;100000,C20,100000*(C20/$C$22))</f>
        <v>0</v>
      </c>
      <c r="E20" s="11">
        <f>+D20*$E$16</f>
        <v>0</v>
      </c>
      <c r="F20" s="12">
        <f>+C20-D20</f>
        <v>0</v>
      </c>
      <c r="G20" s="46"/>
      <c r="H20" s="46"/>
      <c r="I20" s="13">
        <f>+F20*I16</f>
        <v>0</v>
      </c>
      <c r="J20" s="14">
        <f>+E20+G20+H20+I20</f>
        <v>0</v>
      </c>
      <c r="K20" s="26"/>
    </row>
    <row r="21" spans="1:19" x14ac:dyDescent="0.3">
      <c r="A21" s="27"/>
      <c r="B21" s="4"/>
      <c r="C21" s="48"/>
      <c r="D21" s="40"/>
      <c r="E21" s="41"/>
      <c r="F21" s="49"/>
      <c r="G21" s="48"/>
      <c r="I21" s="50"/>
      <c r="J21" s="51"/>
      <c r="K21" s="26"/>
    </row>
    <row r="22" spans="1:19" s="22" customFormat="1" ht="23.25" customHeight="1" x14ac:dyDescent="0.3">
      <c r="A22" s="52"/>
      <c r="B22" s="15" t="s">
        <v>21</v>
      </c>
      <c r="C22" s="16">
        <f>+SUM(C18:C20)</f>
        <v>0</v>
      </c>
      <c r="D22" s="17">
        <f>SUM(D18:D21)</f>
        <v>0</v>
      </c>
      <c r="E22" s="18">
        <f t="shared" ref="E22:J22" si="0">SUM(E18:E21)</f>
        <v>0</v>
      </c>
      <c r="F22" s="17">
        <f t="shared" si="0"/>
        <v>0</v>
      </c>
      <c r="G22" s="19">
        <f>SUM(G18:G21)</f>
        <v>0</v>
      </c>
      <c r="H22" s="19">
        <f>SUM(H18:H21)</f>
        <v>0</v>
      </c>
      <c r="I22" s="20">
        <f>SUM(I18:I21)</f>
        <v>0</v>
      </c>
      <c r="J22" s="21">
        <f t="shared" si="0"/>
        <v>0</v>
      </c>
      <c r="K22" s="29"/>
    </row>
    <row r="23" spans="1:19" s="22" customFormat="1" ht="23.25" customHeight="1" thickBot="1" x14ac:dyDescent="0.35">
      <c r="A23" s="52"/>
      <c r="B23"/>
      <c r="C23"/>
      <c r="D23" s="53"/>
      <c r="E23" s="53"/>
      <c r="F23"/>
      <c r="G23"/>
      <c r="I23"/>
      <c r="K23" s="29"/>
    </row>
    <row r="24" spans="1:19" ht="18.600000000000001" thickBot="1" x14ac:dyDescent="0.4">
      <c r="A24" s="27"/>
      <c r="F24" s="54"/>
      <c r="I24" s="23" t="s">
        <v>26</v>
      </c>
      <c r="J24" s="24">
        <f>+J22</f>
        <v>0</v>
      </c>
      <c r="K24" s="26"/>
    </row>
    <row r="25" spans="1:19" ht="18.600000000000001" thickBot="1" x14ac:dyDescent="0.4">
      <c r="A25" s="27"/>
      <c r="F25" s="54"/>
      <c r="I25" s="59"/>
      <c r="J25" s="60"/>
      <c r="K25" s="26"/>
    </row>
    <row r="26" spans="1:19" ht="18.600000000000001" thickBot="1" x14ac:dyDescent="0.4">
      <c r="A26" s="27"/>
      <c r="F26" s="54"/>
      <c r="I26" s="23" t="s">
        <v>28</v>
      </c>
      <c r="J26" s="24">
        <f>+J24*0.1</f>
        <v>0</v>
      </c>
      <c r="K26" s="26"/>
    </row>
    <row r="27" spans="1:19" ht="18.600000000000001" thickBot="1" x14ac:dyDescent="0.4">
      <c r="A27" s="27"/>
      <c r="F27" s="54"/>
      <c r="I27" s="62"/>
      <c r="J27" s="61"/>
      <c r="K27" s="26"/>
    </row>
    <row r="28" spans="1:19" ht="18.600000000000001" thickBot="1" x14ac:dyDescent="0.4">
      <c r="A28" s="27"/>
      <c r="F28" s="54"/>
      <c r="I28" s="23" t="s">
        <v>27</v>
      </c>
      <c r="J28" s="24">
        <f>+J24+J26</f>
        <v>0</v>
      </c>
      <c r="K28" s="26"/>
    </row>
    <row r="29" spans="1:19" ht="15" thickBot="1" x14ac:dyDescent="0.35">
      <c r="A29" s="30"/>
      <c r="B29" s="31"/>
      <c r="C29" s="31"/>
      <c r="D29" s="31"/>
      <c r="E29" s="31"/>
      <c r="F29" s="31"/>
      <c r="G29" s="31"/>
      <c r="H29" s="31"/>
      <c r="I29" s="31"/>
      <c r="J29" s="31"/>
      <c r="K29" s="32"/>
    </row>
  </sheetData>
  <mergeCells count="7">
    <mergeCell ref="J15:J16"/>
    <mergeCell ref="A2:J2"/>
    <mergeCell ref="A7:J7"/>
    <mergeCell ref="B15:C15"/>
    <mergeCell ref="D15:D16"/>
    <mergeCell ref="F15:F16"/>
    <mergeCell ref="G15:I15"/>
  </mergeCells>
  <phoneticPr fontId="13" type="noConversion"/>
  <dataValidations count="1">
    <dataValidation type="list" allowBlank="1" showInputMessage="1" showErrorMessage="1" sqref="G10" xr:uid="{00000000-0002-0000-0000-000000000000}">
      <formula1>$S$6:$S$17</formula1>
    </dataValidation>
  </dataValidations>
  <pageMargins left="0.70866141732283472" right="0.70866141732283472" top="0.74803149606299213" bottom="0.74803149606299213" header="0.31496062992125984" footer="0.31496062992125984"/>
  <pageSetup paperSize="9" scale="64" orientation="landscape" horizontalDpi="1200" verticalDpi="1200" r:id="rId1"/>
  <headerFooter>
    <oddFooter>&amp;C&amp;1#&amp;"arial"&amp;9&amp;K008000C1 - Internal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05F7A6F39F6144B366789454E3AC72" ma:contentTypeVersion="12" ma:contentTypeDescription="Create a new document." ma:contentTypeScope="" ma:versionID="7b3bc03ce25bd98d0408fa6f4c223ae3">
  <xsd:schema xmlns:xsd="http://www.w3.org/2001/XMLSchema" xmlns:xs="http://www.w3.org/2001/XMLSchema" xmlns:p="http://schemas.microsoft.com/office/2006/metadata/properties" xmlns:ns3="33450450-8063-41a7-930e-2b7960be1731" xmlns:ns4="49ab8040-078f-4f8b-a32d-cb44d602eea9" targetNamespace="http://schemas.microsoft.com/office/2006/metadata/properties" ma:root="true" ma:fieldsID="8904d0a6cdbf637ff5f207e345af05c0" ns3:_="" ns4:_="">
    <xsd:import namespace="33450450-8063-41a7-930e-2b7960be1731"/>
    <xsd:import namespace="49ab8040-078f-4f8b-a32d-cb44d602eea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450450-8063-41a7-930e-2b7960be17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ab8040-078f-4f8b-a32d-cb44d602eea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3D2321D-FA74-406B-9926-D728A42F85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0CE480-09F6-4159-A233-905A89919D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450450-8063-41a7-930e-2b7960be1731"/>
    <ds:schemaRef ds:uri="49ab8040-078f-4f8b-a32d-cb44d602ee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E533D5-6B8C-4189-A398-992B19CA415A}">
  <ds:schemaRefs>
    <ds:schemaRef ds:uri="http://www.w3.org/XML/1998/namespace"/>
    <ds:schemaRef ds:uri="33450450-8063-41a7-930e-2b7960be1731"/>
    <ds:schemaRef ds:uri="http://schemas.microsoft.com/office/2006/documentManagement/types"/>
    <ds:schemaRef ds:uri="http://purl.org/dc/terms/"/>
    <ds:schemaRef ds:uri="http://schemas.microsoft.com/office/2006/metadata/properties"/>
    <ds:schemaRef ds:uri="49ab8040-078f-4f8b-a32d-cb44d602eea9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HRV Racefields</vt:lpstr>
      <vt:lpstr>'HRV Racefields'!Print_Area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Spano</dc:creator>
  <cp:lastModifiedBy>Gale, Jack</cp:lastModifiedBy>
  <cp:lastPrinted>2019-06-26T01:20:57Z</cp:lastPrinted>
  <dcterms:created xsi:type="dcterms:W3CDTF">2019-06-25T21:40:24Z</dcterms:created>
  <dcterms:modified xsi:type="dcterms:W3CDTF">2024-02-27T05:00:19Z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0x0101003705F7A6F39F6144B366789454E3AC72</vt:lpwstr>
  </property>
  <property fmtid="{D5CDD505-2E9C-101B-9397-08002B2CF9AE}" pid="3" name="MSIP_Label_f43b7177-c66c-4b22-a350-7ee86f9a1e74_Enabled">
    <vt:lpwstr>true</vt:lpwstr>
  </property>
  <property fmtid="{D5CDD505-2E9C-101B-9397-08002B2CF9AE}" pid="4" name="MSIP_Label_f43b7177-c66c-4b22-a350-7ee86f9a1e74_SetDate">
    <vt:lpwstr>2021-10-13T12:19:07Z</vt:lpwstr>
  </property>
  <property fmtid="{D5CDD505-2E9C-101B-9397-08002B2CF9AE}" pid="5" name="MSIP_Label_f43b7177-c66c-4b22-a350-7ee86f9a1e74_Method">
    <vt:lpwstr>Standard</vt:lpwstr>
  </property>
  <property fmtid="{D5CDD505-2E9C-101B-9397-08002B2CF9AE}" pid="6" name="MSIP_Label_f43b7177-c66c-4b22-a350-7ee86f9a1e74_Name">
    <vt:lpwstr>C1_Internal use</vt:lpwstr>
  </property>
  <property fmtid="{D5CDD505-2E9C-101B-9397-08002B2CF9AE}" pid="7" name="MSIP_Label_f43b7177-c66c-4b22-a350-7ee86f9a1e74_SiteId">
    <vt:lpwstr>e4e1abd9-eac7-4a71-ab52-da5c998aa7ba</vt:lpwstr>
  </property>
  <property fmtid="{D5CDD505-2E9C-101B-9397-08002B2CF9AE}" pid="8" name="MSIP_Label_f43b7177-c66c-4b22-a350-7ee86f9a1e74_ActionId">
    <vt:lpwstr>c4706071-c272-4267-96e0-7756baf69c6f</vt:lpwstr>
  </property>
  <property fmtid="{D5CDD505-2E9C-101B-9397-08002B2CF9AE}" pid="9" name="MSIP_Label_f43b7177-c66c-4b22-a350-7ee86f9a1e74_ContentBits">
    <vt:lpwstr>2</vt:lpwstr>
  </property>
</Properties>
</file>