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ллы" sheetId="1" r:id="rId4"/>
    <sheet state="visible" name="Теормины" sheetId="2" r:id="rId5"/>
    <sheet state="visible" name="Контрольные работы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При необходимости первый
коллоквиум можно пересдать во время экзамена, но получить за него можно будет максимум 12 баллов (вместо 15)
	-Vladimir Bogachev</t>
      </text>
    </comment>
  </commentList>
</comments>
</file>

<file path=xl/sharedStrings.xml><?xml version="1.0" encoding="utf-8"?>
<sst xmlns="http://schemas.openxmlformats.org/spreadsheetml/2006/main" count="368" uniqueCount="80">
  <si>
    <t>№</t>
  </si>
  <si>
    <t>Группа</t>
  </si>
  <si>
    <t>ИСУ</t>
  </si>
  <si>
    <t>ФИО</t>
  </si>
  <si>
    <r>
      <rPr>
        <rFont val="Arial"/>
        <b/>
        <color theme="1"/>
      </rPr>
      <t xml:space="preserve">ДЗ 1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</si>
  <si>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ТМ1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</si>
  <si>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КР1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</si>
  <si>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КЛК 1
</t>
    </r>
    <r>
      <rPr>
        <rFont val="Arial"/>
        <b val="0"/>
        <color theme="1"/>
      </rPr>
      <t>0-15</t>
    </r>
  </si>
  <si>
    <r>
      <rPr>
        <rFont val="Arial"/>
        <b/>
        <color theme="1"/>
      </rPr>
      <t xml:space="preserve">ДЗ 2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</si>
  <si>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ТМ2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</si>
  <si>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КР2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</si>
  <si>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ИТ
</t>
    </r>
    <r>
      <rPr>
        <rFont val="Arial"/>
        <b val="0"/>
        <color theme="1"/>
      </rPr>
      <t>0 / 10</t>
    </r>
  </si>
  <si>
    <r>
      <rPr>
        <rFont val="Arial"/>
        <b/>
        <color theme="1"/>
      </rPr>
      <t xml:space="preserve">КЛК 2
</t>
    </r>
    <r>
      <rPr>
        <rFont val="Arial"/>
        <b val="0"/>
        <color theme="1"/>
      </rPr>
      <t>0-15</t>
    </r>
  </si>
  <si>
    <t>Доп. баллы</t>
  </si>
  <si>
    <t>Итог</t>
  </si>
  <si>
    <r>
      <rPr>
        <rFont val="Arial"/>
        <b/>
        <color theme="1"/>
      </rPr>
      <t xml:space="preserve">Оценка
</t>
    </r>
    <r>
      <rPr>
        <rFont val="Arial"/>
        <b val="0"/>
        <color theme="1"/>
      </rPr>
      <t>(текущая)</t>
    </r>
  </si>
  <si>
    <t>P3132</t>
  </si>
  <si>
    <t>Абодерин Абдуллах Аболаде</t>
  </si>
  <si>
    <t>P3130</t>
  </si>
  <si>
    <t>Алвари Юсеф</t>
  </si>
  <si>
    <t>P3108</t>
  </si>
  <si>
    <t>Альшухайед Рами</t>
  </si>
  <si>
    <t>P3106</t>
  </si>
  <si>
    <t>Бен Шамех Абделазиз</t>
  </si>
  <si>
    <t>Горин Семён Дмитриевич</t>
  </si>
  <si>
    <t>Дубовец Дмитрий Александрович</t>
  </si>
  <si>
    <t>Ильичев Александр Игоревич</t>
  </si>
  <si>
    <t>P3109</t>
  </si>
  <si>
    <t>Калакин Ярослав Евгеньевич</t>
  </si>
  <si>
    <t>Корепина Ксения Ильинична</t>
  </si>
  <si>
    <t>Лернер Александра Владимировна</t>
  </si>
  <si>
    <t>T3132</t>
  </si>
  <si>
    <t>Лунгол Анна Ивановна</t>
  </si>
  <si>
    <t>P3123</t>
  </si>
  <si>
    <t>Махфод Али</t>
  </si>
  <si>
    <t>P3107</t>
  </si>
  <si>
    <t>Мучокочоко Этель Тиней</t>
  </si>
  <si>
    <t>P3111</t>
  </si>
  <si>
    <t>Наумов Мирослав</t>
  </si>
  <si>
    <t>Некрасов Александр</t>
  </si>
  <si>
    <t>U3110</t>
  </si>
  <si>
    <t>Нуньес Тайпе Александр Грегори Карлос</t>
  </si>
  <si>
    <t>P3119</t>
  </si>
  <si>
    <t>Пиляров Руслан Назирович</t>
  </si>
  <si>
    <t>Попов Кирилл Олегович</t>
  </si>
  <si>
    <t>Резк Ахмед Мохамед Хамза</t>
  </si>
  <si>
    <t>Решетников Сергей Евгеньевич</t>
  </si>
  <si>
    <t>Решетов Даниил Алексеевич</t>
  </si>
  <si>
    <t>P3131</t>
  </si>
  <si>
    <t>Рутман Роман Ильич</t>
  </si>
  <si>
    <t>Саллум Фажр</t>
  </si>
  <si>
    <t>J3102</t>
  </si>
  <si>
    <t>Свиридов Владислав Артемович</t>
  </si>
  <si>
    <t>Соколов Александр Алексеевич</t>
  </si>
  <si>
    <t>Су Лянхуа</t>
  </si>
  <si>
    <t>P3121</t>
  </si>
  <si>
    <t>Сюзен Керим</t>
  </si>
  <si>
    <t>Таустоб Глеб Витальевич</t>
  </si>
  <si>
    <t>Шкиптан Александр Олегович</t>
  </si>
  <si>
    <t>ТМ1</t>
  </si>
  <si>
    <t>ТМ2</t>
  </si>
  <si>
    <r>
      <rPr>
        <rFont val="Arial"/>
        <b/>
        <color theme="1"/>
      </rPr>
      <t xml:space="preserve">Попытка 1
</t>
    </r>
    <r>
      <rPr>
        <rFont val="Arial"/>
        <b val="0"/>
        <color theme="1"/>
      </rPr>
      <t>31.10.2024</t>
    </r>
  </si>
  <si>
    <r>
      <rPr>
        <rFont val="Arial"/>
        <b/>
        <color theme="1"/>
      </rPr>
      <t xml:space="preserve">Попытка 2
</t>
    </r>
    <r>
      <rPr>
        <rFont val="Arial"/>
        <b val="0"/>
        <color theme="1"/>
      </rPr>
      <t>21.11.2024</t>
    </r>
  </si>
  <si>
    <r>
      <rPr>
        <rFont val="Arial"/>
        <b/>
        <color theme="1"/>
      </rPr>
      <t xml:space="preserve">Попытка 3
</t>
    </r>
    <r>
      <rPr>
        <rFont val="Arial"/>
        <b val="0"/>
        <color theme="1"/>
      </rPr>
      <t>17.01.2025</t>
    </r>
  </si>
  <si>
    <r>
      <rPr>
        <rFont val="Arial"/>
        <b/>
        <color theme="1"/>
      </rPr>
      <t xml:space="preserve">Итог (БаРС)
</t>
    </r>
    <r>
      <rPr>
        <rFont val="Arial"/>
        <b val="0"/>
        <color theme="1"/>
      </rPr>
      <t>0 или 10</t>
    </r>
  </si>
  <si>
    <r>
      <rPr>
        <rFont val="Arial"/>
        <b/>
        <color theme="1"/>
      </rPr>
      <t xml:space="preserve">Попытка 1
</t>
    </r>
    <r>
      <rPr>
        <rFont val="Arial"/>
        <b val="0"/>
        <color theme="1"/>
      </rPr>
      <t>13.12.2024</t>
    </r>
  </si>
  <si>
    <r>
      <rPr>
        <rFont val="Arial"/>
        <b/>
        <color theme="1"/>
      </rPr>
      <t xml:space="preserve">Попытка 2
</t>
    </r>
    <r>
      <rPr>
        <rFont val="Arial"/>
        <b val="0"/>
        <color theme="1"/>
      </rPr>
      <t>10.01.2025</t>
    </r>
  </si>
  <si>
    <r>
      <rPr>
        <rFont val="Arial"/>
        <b/>
        <color theme="1"/>
      </rPr>
      <t xml:space="preserve">Попытка 3
</t>
    </r>
    <r>
      <rPr>
        <rFont val="Arial"/>
        <b val="0"/>
        <color theme="1"/>
      </rPr>
      <t>20.01.2025</t>
    </r>
  </si>
  <si>
    <r>
      <rPr>
        <rFont val="Arial"/>
        <b/>
        <color theme="1"/>
      </rPr>
      <t xml:space="preserve">Итог (БаРС)
</t>
    </r>
    <r>
      <rPr>
        <rFont val="Arial"/>
        <b val="0"/>
        <color theme="1"/>
      </rPr>
      <t>0 или 10</t>
    </r>
  </si>
  <si>
    <t>-</t>
  </si>
  <si>
    <t>КР1</t>
  </si>
  <si>
    <t>КР2</t>
  </si>
  <si>
    <r>
      <rPr>
        <rFont val="Arial"/>
        <b/>
        <color theme="1"/>
      </rPr>
      <t xml:space="preserve">Попытка 1
</t>
    </r>
    <r>
      <rPr>
        <rFont val="Arial"/>
        <b val="0"/>
        <color theme="1"/>
      </rPr>
      <t>07.11.2024</t>
    </r>
  </si>
  <si>
    <r>
      <rPr>
        <rFont val="Arial"/>
        <b/>
        <color theme="1"/>
      </rPr>
      <t xml:space="preserve">Попытка 2
</t>
    </r>
    <r>
      <rPr>
        <rFont val="Arial"/>
        <b val="0"/>
        <color theme="1"/>
      </rPr>
      <t>21.11.2024</t>
    </r>
  </si>
  <si>
    <r>
      <rPr>
        <rFont val="Arial"/>
        <b/>
        <color theme="1"/>
      </rPr>
      <t xml:space="preserve">Попытка 3
</t>
    </r>
    <r>
      <rPr>
        <rFont val="Arial"/>
        <b val="0"/>
        <color theme="1"/>
      </rPr>
      <t>17.01.2025</t>
    </r>
  </si>
  <si>
    <r>
      <rPr>
        <rFont val="Arial"/>
        <b/>
        <color theme="1"/>
      </rPr>
      <t xml:space="preserve">Итог (БаРС)
</t>
    </r>
    <r>
      <rPr>
        <rFont val="Arial"/>
        <b val="0"/>
        <color theme="1"/>
      </rPr>
      <t>0 или 10</t>
    </r>
  </si>
  <si>
    <r>
      <rPr>
        <rFont val="Arial"/>
        <b/>
        <color theme="1"/>
      </rPr>
      <t xml:space="preserve">Попытка 1
</t>
    </r>
    <r>
      <rPr>
        <rFont val="Arial"/>
        <b val="0"/>
        <color theme="1"/>
      </rPr>
      <t>24.12.2024</t>
    </r>
  </si>
  <si>
    <r>
      <rPr>
        <rFont val="Arial"/>
        <b/>
        <color theme="1"/>
      </rPr>
      <t xml:space="preserve">Попытка 2
</t>
    </r>
    <r>
      <rPr>
        <rFont val="Arial"/>
        <b val="0"/>
        <color theme="1"/>
      </rPr>
      <t>13.01.2025</t>
    </r>
  </si>
  <si>
    <r>
      <rPr>
        <rFont val="Arial"/>
        <b/>
        <color theme="1"/>
      </rPr>
      <t xml:space="preserve">Попытка 3
</t>
    </r>
    <r>
      <rPr>
        <rFont val="Arial"/>
        <b val="0"/>
        <color theme="1"/>
      </rPr>
      <t>20.01.2025</t>
    </r>
  </si>
  <si>
    <r>
      <rPr>
        <rFont val="Arial"/>
        <b/>
        <color theme="1"/>
      </rPr>
      <t xml:space="preserve">Итог (БаРС)
</t>
    </r>
    <r>
      <rPr>
        <rFont val="Arial"/>
        <b val="0"/>
        <color theme="1"/>
      </rPr>
      <t>0 или 10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</si>
</sst>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&quot;Open Sans&quot;"/>
    </font>
    <font>
      <color theme="1"/>
      <name val="&quot;Open Sans&quot;"/>
    </font>
    <font>
      <color theme="1"/>
      <name val="Roboto"/>
    </font>
    <font>
      <sz val="10.0"/>
      <color theme="1"/>
      <name val="Roboto"/>
    </font>
    <font>
      <color rgb="FF000000"/>
      <name val="Roboto"/>
    </font>
    <font/>
    <font>
      <sz val="10.0"/>
      <color theme="1"/>
      <name val="Arial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shrinkToFit="0" vertical="center" wrapText="1"/>
    </xf>
    <xf borderId="4" fillId="7" fontId="1" numFmtId="0" xfId="0" applyAlignment="1" applyBorder="1" applyFill="1" applyFont="1">
      <alignment horizontal="center" readingOrder="0" vertical="center"/>
    </xf>
    <xf borderId="5" fillId="7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vertical="top"/>
    </xf>
    <xf borderId="1" fillId="8" fontId="2" numFmtId="0" xfId="0" applyAlignment="1" applyBorder="1" applyFill="1" applyFont="1">
      <alignment horizontal="center" readingOrder="0" vertical="top"/>
    </xf>
    <xf borderId="1" fillId="0" fontId="3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" fillId="8" fontId="6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3" fillId="3" fontId="1" numFmtId="0" xfId="0" applyAlignment="1" applyBorder="1" applyFont="1">
      <alignment horizontal="center" readingOrder="0" vertical="center"/>
    </xf>
    <xf borderId="6" fillId="0" fontId="7" numFmtId="0" xfId="0" applyBorder="1" applyFont="1"/>
    <xf borderId="7" fillId="0" fontId="7" numFmtId="0" xfId="0" applyBorder="1" applyFont="1"/>
    <xf borderId="0" fillId="3" fontId="1" numFmtId="0" xfId="0" applyAlignment="1" applyFont="1">
      <alignment horizontal="center" readingOrder="0" vertical="center"/>
    </xf>
    <xf borderId="8" fillId="0" fontId="7" numFmtId="0" xfId="0" applyBorder="1" applyFont="1"/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readingOrder="0" vertical="top"/>
    </xf>
    <xf borderId="2" fillId="8" fontId="9" numFmtId="0" xfId="0" applyAlignment="1" applyBorder="1" applyFont="1">
      <alignment horizontal="center" readingOrder="0" vertical="top"/>
    </xf>
    <xf borderId="5" fillId="0" fontId="8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1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top"/>
    </xf>
    <xf borderId="3" fillId="4" fontId="1" numFmtId="0" xfId="0" applyAlignment="1" applyBorder="1" applyFont="1">
      <alignment horizontal="center" readingOrder="0" vertical="center"/>
    </xf>
    <xf borderId="9" fillId="0" fontId="7" numFmtId="0" xfId="0" applyBorder="1" applyFont="1"/>
    <xf borderId="13" fillId="4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 vertical="center"/>
    </xf>
    <xf borderId="4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center" readingOrder="0"/>
    </xf>
    <xf borderId="4" fillId="8" fontId="8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 readingOrder="0"/>
    </xf>
    <xf borderId="2" fillId="8" fontId="8" numFmtId="0" xfId="0" applyAlignment="1" applyBorder="1" applyFont="1">
      <alignment horizontal="center" readingOrder="0"/>
    </xf>
    <xf borderId="1" fillId="9" fontId="8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hidden="1" min="2" max="2" width="7.63"/>
    <col customWidth="1" min="3" max="3" width="7.63"/>
    <col customWidth="1" min="4" max="4" width="34.38"/>
    <col customWidth="1" min="5" max="5" width="6.38"/>
    <col customWidth="1" min="6" max="14" width="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4" t="s">
        <v>9</v>
      </c>
      <c r="K1" s="5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</row>
    <row r="2">
      <c r="A2" s="12">
        <v>1.0</v>
      </c>
      <c r="B2" s="13" t="s">
        <v>16</v>
      </c>
      <c r="C2" s="13">
        <v>464902.0</v>
      </c>
      <c r="D2" s="14" t="s">
        <v>17</v>
      </c>
      <c r="E2" s="15">
        <v>10.0</v>
      </c>
      <c r="F2" s="16">
        <f>VLOOKUP(A2, 'Теормины'!A3:F3, 6)</f>
        <v>0</v>
      </c>
      <c r="G2" s="16">
        <f>VLOOKUP(A2, 'Контрольные работы'!$A$3:$F$31, 6, FALSE)</f>
        <v>0</v>
      </c>
      <c r="H2" s="16">
        <v>0.0</v>
      </c>
      <c r="I2" s="16">
        <v>0.0</v>
      </c>
      <c r="J2" s="17">
        <f>VLOOKUP(A2, 'Теормины'!A3:J3, 10)</f>
        <v>0</v>
      </c>
      <c r="K2" s="16">
        <f>VLOOKUP(A2, 'Контрольные работы'!A$3:J$31, 10)</f>
        <v>0</v>
      </c>
      <c r="L2" s="17"/>
      <c r="M2" s="18"/>
      <c r="N2" s="19"/>
      <c r="O2" s="20">
        <f t="shared" ref="O2:O30" si="1">SUM(E2:N2)</f>
        <v>10</v>
      </c>
      <c r="P2" s="21" t="str">
        <f t="shared" ref="P2:P30" si="2">IFS(OR(E2&lt;10, F2&lt;10, G2&lt;10, I2&lt;10, J2&lt;10, K2&lt;10), "", O2&gt;90, 5, O2&gt;74, 4, O2&gt;=60, 3)</f>
        <v/>
      </c>
    </row>
    <row r="3">
      <c r="A3" s="12">
        <v>2.0</v>
      </c>
      <c r="B3" s="13" t="s">
        <v>18</v>
      </c>
      <c r="C3" s="13">
        <v>374856.0</v>
      </c>
      <c r="D3" s="14" t="s">
        <v>19</v>
      </c>
      <c r="E3" s="22">
        <v>0.0</v>
      </c>
      <c r="F3" s="16">
        <f>VLOOKUP(A3, 'Теормины'!A4:F4, 6)</f>
        <v>0</v>
      </c>
      <c r="G3" s="16">
        <f>VLOOKUP(A3, 'Контрольные работы'!$A$3:$F$31, 6, FALSE)</f>
        <v>0</v>
      </c>
      <c r="H3" s="16">
        <v>0.0</v>
      </c>
      <c r="I3" s="16">
        <v>0.0</v>
      </c>
      <c r="J3" s="17">
        <f>VLOOKUP(A3, 'Теормины'!A4:J4, 10)</f>
        <v>0</v>
      </c>
      <c r="K3" s="16">
        <f>VLOOKUP(A3, 'Контрольные работы'!A$3:J$31, 10)</f>
        <v>0</v>
      </c>
      <c r="L3" s="17"/>
      <c r="M3" s="18"/>
      <c r="N3" s="19"/>
      <c r="O3" s="20">
        <f t="shared" si="1"/>
        <v>0</v>
      </c>
      <c r="P3" s="21" t="str">
        <f t="shared" si="2"/>
        <v/>
      </c>
    </row>
    <row r="4">
      <c r="A4" s="12">
        <v>3.0</v>
      </c>
      <c r="B4" s="13" t="s">
        <v>20</v>
      </c>
      <c r="C4" s="13">
        <v>408027.0</v>
      </c>
      <c r="D4" s="14" t="s">
        <v>21</v>
      </c>
      <c r="E4" s="22">
        <v>10.0</v>
      </c>
      <c r="F4" s="16">
        <f>VLOOKUP(A4, 'Теормины'!A5:F5, 6)</f>
        <v>10</v>
      </c>
      <c r="G4" s="16">
        <f>VLOOKUP(A4, 'Контрольные работы'!$A$3:$F$31, 6, FALSE)</f>
        <v>10</v>
      </c>
      <c r="H4" s="16">
        <v>2.0</v>
      </c>
      <c r="I4" s="16">
        <v>10.0</v>
      </c>
      <c r="J4" s="17">
        <f>VLOOKUP(A4, 'Теормины'!A5:J5, 10)</f>
        <v>10</v>
      </c>
      <c r="K4" s="16">
        <f>VLOOKUP(A4, 'Контрольные работы'!A$3:J$31, 10)</f>
        <v>10</v>
      </c>
      <c r="L4" s="17"/>
      <c r="M4" s="18"/>
      <c r="N4" s="19"/>
      <c r="O4" s="20">
        <f t="shared" si="1"/>
        <v>62</v>
      </c>
      <c r="P4" s="21">
        <f t="shared" si="2"/>
        <v>3</v>
      </c>
    </row>
    <row r="5">
      <c r="A5" s="12">
        <v>4.0</v>
      </c>
      <c r="B5" s="13" t="s">
        <v>22</v>
      </c>
      <c r="C5" s="13">
        <v>408076.0</v>
      </c>
      <c r="D5" s="14" t="s">
        <v>23</v>
      </c>
      <c r="E5" s="22">
        <v>10.0</v>
      </c>
      <c r="F5" s="16">
        <f>VLOOKUP(A5, 'Теормины'!A6:F6, 6)</f>
        <v>10</v>
      </c>
      <c r="G5" s="16">
        <f>VLOOKUP(A5, 'Контрольные работы'!$A$3:$F$31, 6, FALSE)</f>
        <v>10</v>
      </c>
      <c r="H5" s="16">
        <v>3.0</v>
      </c>
      <c r="I5" s="16">
        <v>10.0</v>
      </c>
      <c r="J5" s="17">
        <f>VLOOKUP(A5, 'Теормины'!A6:J6, 10)</f>
        <v>10</v>
      </c>
      <c r="K5" s="16">
        <f>VLOOKUP(A5, 'Контрольные работы'!A$3:J$31, 10)</f>
        <v>10</v>
      </c>
      <c r="L5" s="17"/>
      <c r="M5" s="18"/>
      <c r="N5" s="19"/>
      <c r="O5" s="20">
        <f t="shared" si="1"/>
        <v>63</v>
      </c>
      <c r="P5" s="21">
        <f t="shared" si="2"/>
        <v>3</v>
      </c>
    </row>
    <row r="6">
      <c r="A6" s="12">
        <v>5.0</v>
      </c>
      <c r="B6" s="13" t="s">
        <v>20</v>
      </c>
      <c r="C6" s="13">
        <v>465592.0</v>
      </c>
      <c r="D6" s="14" t="s">
        <v>24</v>
      </c>
      <c r="E6" s="22">
        <v>10.0</v>
      </c>
      <c r="F6" s="16">
        <f>VLOOKUP(A6, 'Теормины'!A7:F7, 6)</f>
        <v>10</v>
      </c>
      <c r="G6" s="16">
        <f>VLOOKUP(A6, 'Контрольные работы'!$A$3:$F$31, 6, FALSE)</f>
        <v>10</v>
      </c>
      <c r="H6" s="16">
        <v>14.0</v>
      </c>
      <c r="I6" s="16">
        <v>10.0</v>
      </c>
      <c r="J6" s="17">
        <f>VLOOKUP(A6, 'Теормины'!A7:J7, 10)</f>
        <v>10</v>
      </c>
      <c r="K6" s="16">
        <f>VLOOKUP(A6, 'Контрольные работы'!A$3:J$31, 10)</f>
        <v>10</v>
      </c>
      <c r="L6" s="17"/>
      <c r="M6" s="18"/>
      <c r="N6" s="19">
        <v>2.0</v>
      </c>
      <c r="O6" s="20">
        <f t="shared" si="1"/>
        <v>76</v>
      </c>
      <c r="P6" s="21">
        <f t="shared" si="2"/>
        <v>4</v>
      </c>
    </row>
    <row r="7">
      <c r="A7" s="12">
        <v>6.0</v>
      </c>
      <c r="B7" s="13" t="s">
        <v>20</v>
      </c>
      <c r="C7" s="13">
        <v>465808.0</v>
      </c>
      <c r="D7" s="14" t="s">
        <v>25</v>
      </c>
      <c r="E7" s="22">
        <v>10.0</v>
      </c>
      <c r="F7" s="16">
        <f>VLOOKUP(A7, 'Теормины'!A8:F8, 6)</f>
        <v>10</v>
      </c>
      <c r="G7" s="16">
        <f>VLOOKUP(A7, 'Контрольные работы'!$A$3:$F$31, 6, FALSE)</f>
        <v>10</v>
      </c>
      <c r="H7" s="16">
        <v>8.0</v>
      </c>
      <c r="I7" s="16">
        <v>10.0</v>
      </c>
      <c r="J7" s="17">
        <f>VLOOKUP(A7, 'Теормины'!A8:J8, 10)</f>
        <v>10</v>
      </c>
      <c r="K7" s="16">
        <f>VLOOKUP(A7, 'Контрольные работы'!A$3:J$31, 10)</f>
        <v>10</v>
      </c>
      <c r="L7" s="17"/>
      <c r="M7" s="18"/>
      <c r="N7" s="19"/>
      <c r="O7" s="20">
        <f t="shared" si="1"/>
        <v>68</v>
      </c>
      <c r="P7" s="21">
        <f t="shared" si="2"/>
        <v>3</v>
      </c>
    </row>
    <row r="8">
      <c r="A8" s="12">
        <v>7.0</v>
      </c>
      <c r="B8" s="13" t="s">
        <v>20</v>
      </c>
      <c r="C8" s="13">
        <v>406492.0</v>
      </c>
      <c r="D8" s="14" t="s">
        <v>26</v>
      </c>
      <c r="E8" s="22">
        <v>10.0</v>
      </c>
      <c r="F8" s="16">
        <f>VLOOKUP(A8, 'Теормины'!A9:F9, 6)</f>
        <v>10</v>
      </c>
      <c r="G8" s="16">
        <f>VLOOKUP(A8, 'Контрольные работы'!$A$3:$F$31, 6, FALSE)</f>
        <v>10</v>
      </c>
      <c r="H8" s="16">
        <v>0.0</v>
      </c>
      <c r="I8" s="16">
        <v>10.0</v>
      </c>
      <c r="J8" s="17">
        <f>VLOOKUP(A8, 'Теормины'!A9:J9, 10)</f>
        <v>10</v>
      </c>
      <c r="K8" s="16">
        <f>VLOOKUP(A8, 'Контрольные работы'!A$3:J$31, 10)</f>
        <v>10</v>
      </c>
      <c r="L8" s="17"/>
      <c r="M8" s="18"/>
      <c r="N8" s="19">
        <v>1.0</v>
      </c>
      <c r="O8" s="20">
        <f t="shared" si="1"/>
        <v>61</v>
      </c>
      <c r="P8" s="21">
        <f t="shared" si="2"/>
        <v>3</v>
      </c>
    </row>
    <row r="9">
      <c r="A9" s="12">
        <v>8.0</v>
      </c>
      <c r="B9" s="13" t="s">
        <v>27</v>
      </c>
      <c r="C9" s="13">
        <v>466084.0</v>
      </c>
      <c r="D9" s="14" t="s">
        <v>28</v>
      </c>
      <c r="E9" s="22">
        <v>10.0</v>
      </c>
      <c r="F9" s="16">
        <f>VLOOKUP(A9, 'Теормины'!A10:F10, 6)</f>
        <v>10</v>
      </c>
      <c r="G9" s="16">
        <f>VLOOKUP(A9, 'Контрольные работы'!$A$3:$F$31, 6, FALSE)</f>
        <v>10</v>
      </c>
      <c r="H9" s="16">
        <v>2.0</v>
      </c>
      <c r="I9" s="16">
        <v>10.0</v>
      </c>
      <c r="J9" s="17">
        <f>VLOOKUP(A9, 'Теормины'!A10:J10, 10)</f>
        <v>10</v>
      </c>
      <c r="K9" s="16">
        <f>VLOOKUP(A9, 'Контрольные работы'!A$3:J$31, 10)</f>
        <v>10</v>
      </c>
      <c r="L9" s="17"/>
      <c r="M9" s="18"/>
      <c r="N9" s="19"/>
      <c r="O9" s="20">
        <f t="shared" si="1"/>
        <v>62</v>
      </c>
      <c r="P9" s="21">
        <f t="shared" si="2"/>
        <v>3</v>
      </c>
    </row>
    <row r="10">
      <c r="A10" s="12">
        <v>9.0</v>
      </c>
      <c r="B10" s="13" t="s">
        <v>20</v>
      </c>
      <c r="C10" s="13">
        <v>466273.0</v>
      </c>
      <c r="D10" s="14" t="s">
        <v>29</v>
      </c>
      <c r="E10" s="22">
        <v>10.0</v>
      </c>
      <c r="F10" s="16">
        <f>VLOOKUP(A10, 'Теормины'!A11:F11, 6)</f>
        <v>10</v>
      </c>
      <c r="G10" s="16">
        <f>VLOOKUP(A10, 'Контрольные работы'!$A$3:$F$31, 6, FALSE)</f>
        <v>10</v>
      </c>
      <c r="H10" s="16">
        <v>4.0</v>
      </c>
      <c r="I10" s="16">
        <v>10.0</v>
      </c>
      <c r="J10" s="17">
        <f>VLOOKUP(A10, 'Теормины'!A11:J11, 10)</f>
        <v>10</v>
      </c>
      <c r="K10" s="16">
        <f>VLOOKUP(A10, 'Контрольные работы'!A$3:J$31, 10)</f>
        <v>10</v>
      </c>
      <c r="L10" s="17"/>
      <c r="M10" s="18"/>
      <c r="N10" s="19"/>
      <c r="O10" s="20">
        <f t="shared" si="1"/>
        <v>64</v>
      </c>
      <c r="P10" s="21">
        <f t="shared" si="2"/>
        <v>3</v>
      </c>
    </row>
    <row r="11">
      <c r="A11" s="12">
        <v>10.0</v>
      </c>
      <c r="B11" s="13" t="s">
        <v>20</v>
      </c>
      <c r="C11" s="13">
        <v>472158.0</v>
      </c>
      <c r="D11" s="14" t="s">
        <v>30</v>
      </c>
      <c r="E11" s="22">
        <v>10.0</v>
      </c>
      <c r="F11" s="16">
        <f>VLOOKUP(A11, 'Теормины'!A12:F12, 6)</f>
        <v>10</v>
      </c>
      <c r="G11" s="16">
        <f>VLOOKUP(A11, 'Контрольные работы'!$A$3:$F$31, 6, FALSE)</f>
        <v>10</v>
      </c>
      <c r="H11" s="16">
        <v>0.0</v>
      </c>
      <c r="I11" s="16">
        <v>10.0</v>
      </c>
      <c r="J11" s="17">
        <f>VLOOKUP(A11, 'Теормины'!A12:J12, 10)</f>
        <v>0</v>
      </c>
      <c r="K11" s="16">
        <f>VLOOKUP(A11, 'Контрольные работы'!A$3:J$31, 10)</f>
        <v>10</v>
      </c>
      <c r="L11" s="17"/>
      <c r="M11" s="18"/>
      <c r="N11" s="19"/>
      <c r="O11" s="20">
        <f t="shared" si="1"/>
        <v>50</v>
      </c>
      <c r="P11" s="21" t="str">
        <f t="shared" si="2"/>
        <v/>
      </c>
    </row>
    <row r="12">
      <c r="A12" s="12">
        <v>11.0</v>
      </c>
      <c r="B12" s="13" t="s">
        <v>31</v>
      </c>
      <c r="C12" s="13">
        <v>466552.0</v>
      </c>
      <c r="D12" s="14" t="s">
        <v>32</v>
      </c>
      <c r="E12" s="22">
        <v>10.0</v>
      </c>
      <c r="F12" s="16">
        <f>VLOOKUP(A12, 'Теормины'!A13:F13, 6)</f>
        <v>10</v>
      </c>
      <c r="G12" s="16">
        <f>VLOOKUP(A12, 'Контрольные работы'!$A$3:$F$31, 6, FALSE)</f>
        <v>10</v>
      </c>
      <c r="H12" s="16">
        <v>0.0</v>
      </c>
      <c r="I12" s="16">
        <v>10.0</v>
      </c>
      <c r="J12" s="17">
        <f>VLOOKUP(A12, 'Теормины'!A13:J13, 10)</f>
        <v>10</v>
      </c>
      <c r="K12" s="16">
        <f>VLOOKUP(A12, 'Контрольные работы'!A$3:J$31, 10)</f>
        <v>10</v>
      </c>
      <c r="L12" s="17"/>
      <c r="M12" s="18"/>
      <c r="N12" s="19"/>
      <c r="O12" s="20">
        <f t="shared" si="1"/>
        <v>60</v>
      </c>
      <c r="P12" s="21">
        <f t="shared" si="2"/>
        <v>3</v>
      </c>
    </row>
    <row r="13">
      <c r="A13" s="12">
        <v>12.0</v>
      </c>
      <c r="B13" s="13" t="s">
        <v>33</v>
      </c>
      <c r="C13" s="13">
        <v>408048.0</v>
      </c>
      <c r="D13" s="14" t="s">
        <v>34</v>
      </c>
      <c r="E13" s="22">
        <v>10.0</v>
      </c>
      <c r="F13" s="16">
        <f>VLOOKUP(A13, 'Теормины'!A14:F14, 6)</f>
        <v>10</v>
      </c>
      <c r="G13" s="16">
        <f>VLOOKUP(A13, 'Контрольные работы'!$A$3:$F$31, 6, FALSE)</f>
        <v>10</v>
      </c>
      <c r="H13" s="16">
        <v>0.0</v>
      </c>
      <c r="I13" s="16">
        <v>10.0</v>
      </c>
      <c r="J13" s="17">
        <f>VLOOKUP(A13, 'Теормины'!A14:J14, 10)</f>
        <v>10</v>
      </c>
      <c r="K13" s="16">
        <f>VLOOKUP(A13, 'Контрольные работы'!A$3:J$31, 10)</f>
        <v>10</v>
      </c>
      <c r="L13" s="17"/>
      <c r="M13" s="18"/>
      <c r="N13" s="19"/>
      <c r="O13" s="20">
        <f t="shared" si="1"/>
        <v>60</v>
      </c>
      <c r="P13" s="21">
        <f t="shared" si="2"/>
        <v>3</v>
      </c>
    </row>
    <row r="14">
      <c r="A14" s="12">
        <v>13.0</v>
      </c>
      <c r="B14" s="13" t="s">
        <v>35</v>
      </c>
      <c r="C14" s="13">
        <v>463222.0</v>
      </c>
      <c r="D14" s="14" t="s">
        <v>36</v>
      </c>
      <c r="E14" s="22">
        <v>0.0</v>
      </c>
      <c r="F14" s="16">
        <f>VLOOKUP(A14, 'Теормины'!A15:F15, 6)</f>
        <v>0</v>
      </c>
      <c r="G14" s="16">
        <f>VLOOKUP(A14, 'Контрольные работы'!$A$3:$F$31, 6, FALSE)</f>
        <v>0</v>
      </c>
      <c r="H14" s="16">
        <v>0.0</v>
      </c>
      <c r="I14" s="16">
        <v>0.0</v>
      </c>
      <c r="J14" s="17">
        <f>VLOOKUP(A14, 'Теормины'!A15:J15, 10)</f>
        <v>0</v>
      </c>
      <c r="K14" s="16">
        <f>VLOOKUP(A14, 'Контрольные работы'!A$3:J$31, 10)</f>
        <v>0</v>
      </c>
      <c r="L14" s="17"/>
      <c r="M14" s="18"/>
      <c r="N14" s="19"/>
      <c r="O14" s="20">
        <f t="shared" si="1"/>
        <v>0</v>
      </c>
      <c r="P14" s="21" t="str">
        <f t="shared" si="2"/>
        <v/>
      </c>
    </row>
    <row r="15">
      <c r="A15" s="12">
        <v>14.0</v>
      </c>
      <c r="B15" s="13" t="s">
        <v>37</v>
      </c>
      <c r="C15" s="13">
        <v>419310.0</v>
      </c>
      <c r="D15" s="14" t="s">
        <v>38</v>
      </c>
      <c r="E15" s="22">
        <v>10.0</v>
      </c>
      <c r="F15" s="16">
        <f>VLOOKUP(A15, 'Теормины'!A16:F16, 6)</f>
        <v>10</v>
      </c>
      <c r="G15" s="16">
        <f>VLOOKUP(A15, 'Контрольные работы'!$A$3:$F$31, 6, FALSE)</f>
        <v>10</v>
      </c>
      <c r="H15" s="16">
        <v>15.0</v>
      </c>
      <c r="I15" s="16">
        <v>10.0</v>
      </c>
      <c r="J15" s="17">
        <f>VLOOKUP(A15, 'Теормины'!A16:J16, 10)</f>
        <v>10</v>
      </c>
      <c r="K15" s="16">
        <f>VLOOKUP(A15, 'Контрольные работы'!A$3:J$31, 10)</f>
        <v>10</v>
      </c>
      <c r="L15" s="17"/>
      <c r="M15" s="18"/>
      <c r="N15" s="19"/>
      <c r="O15" s="20">
        <f t="shared" si="1"/>
        <v>75</v>
      </c>
      <c r="P15" s="21">
        <f t="shared" si="2"/>
        <v>4</v>
      </c>
    </row>
    <row r="16">
      <c r="A16" s="12">
        <v>15.0</v>
      </c>
      <c r="B16" s="13" t="s">
        <v>35</v>
      </c>
      <c r="C16" s="13">
        <v>466852.0</v>
      </c>
      <c r="D16" s="14" t="s">
        <v>39</v>
      </c>
      <c r="E16" s="22">
        <v>10.0</v>
      </c>
      <c r="F16" s="16">
        <f>VLOOKUP(A16, 'Теормины'!A17:F17, 6)</f>
        <v>0</v>
      </c>
      <c r="G16" s="16">
        <f>VLOOKUP(A16, 'Контрольные работы'!$A$3:$F$31, 6, FALSE)</f>
        <v>0</v>
      </c>
      <c r="H16" s="16">
        <v>0.0</v>
      </c>
      <c r="I16" s="16">
        <v>10.0</v>
      </c>
      <c r="J16" s="17">
        <f>VLOOKUP(A16, 'Теормины'!A17:J17, 10)</f>
        <v>0</v>
      </c>
      <c r="K16" s="16">
        <f>VLOOKUP(A16, 'Контрольные работы'!A$3:J$31, 10)</f>
        <v>0</v>
      </c>
      <c r="L16" s="17"/>
      <c r="M16" s="18"/>
      <c r="N16" s="19"/>
      <c r="O16" s="20">
        <f t="shared" si="1"/>
        <v>20</v>
      </c>
      <c r="P16" s="21" t="str">
        <f t="shared" si="2"/>
        <v/>
      </c>
    </row>
    <row r="17">
      <c r="A17" s="12">
        <v>16.0</v>
      </c>
      <c r="B17" s="13" t="s">
        <v>40</v>
      </c>
      <c r="C17" s="13">
        <v>410497.0</v>
      </c>
      <c r="D17" s="14" t="s">
        <v>41</v>
      </c>
      <c r="E17" s="22">
        <v>0.0</v>
      </c>
      <c r="F17" s="16">
        <f>VLOOKUP(A17, 'Теормины'!A18:F18, 6)</f>
        <v>0</v>
      </c>
      <c r="G17" s="16">
        <f>VLOOKUP(A17, 'Контрольные работы'!$A$3:$F$31, 6, FALSE)</f>
        <v>0</v>
      </c>
      <c r="H17" s="16">
        <v>0.0</v>
      </c>
      <c r="I17" s="16">
        <v>0.0</v>
      </c>
      <c r="J17" s="17">
        <f>VLOOKUP(A17, 'Теормины'!A18:J18, 10)</f>
        <v>0</v>
      </c>
      <c r="K17" s="16">
        <f>VLOOKUP(A17, 'Контрольные работы'!A$3:J$31, 10)</f>
        <v>0</v>
      </c>
      <c r="L17" s="17"/>
      <c r="M17" s="18"/>
      <c r="N17" s="19"/>
      <c r="O17" s="20">
        <f t="shared" si="1"/>
        <v>0</v>
      </c>
      <c r="P17" s="21" t="str">
        <f t="shared" si="2"/>
        <v/>
      </c>
    </row>
    <row r="18">
      <c r="A18" s="12">
        <v>17.0</v>
      </c>
      <c r="B18" s="13" t="s">
        <v>42</v>
      </c>
      <c r="C18" s="13">
        <v>467088.0</v>
      </c>
      <c r="D18" s="14" t="s">
        <v>43</v>
      </c>
      <c r="E18" s="22">
        <v>10.0</v>
      </c>
      <c r="F18" s="16">
        <f>VLOOKUP(A18, 'Теормины'!A19:F19, 6)</f>
        <v>10</v>
      </c>
      <c r="G18" s="16">
        <f>VLOOKUP(A18, 'Контрольные работы'!$A$3:$F$31, 6, FALSE)</f>
        <v>10</v>
      </c>
      <c r="H18" s="16">
        <v>3.0</v>
      </c>
      <c r="I18" s="16">
        <v>10.0</v>
      </c>
      <c r="J18" s="17">
        <f>VLOOKUP(A18, 'Теормины'!A19:J19, 10)</f>
        <v>10</v>
      </c>
      <c r="K18" s="16">
        <f>VLOOKUP(A18, 'Контрольные работы'!A$3:J$31, 10)</f>
        <v>10</v>
      </c>
      <c r="L18" s="17"/>
      <c r="M18" s="18"/>
      <c r="N18" s="19"/>
      <c r="O18" s="20">
        <f t="shared" si="1"/>
        <v>63</v>
      </c>
      <c r="P18" s="21">
        <f t="shared" si="2"/>
        <v>3</v>
      </c>
    </row>
    <row r="19">
      <c r="A19" s="12">
        <v>18.0</v>
      </c>
      <c r="B19" s="13" t="s">
        <v>20</v>
      </c>
      <c r="C19" s="13">
        <v>467157.0</v>
      </c>
      <c r="D19" s="14" t="s">
        <v>44</v>
      </c>
      <c r="E19" s="22">
        <v>10.0</v>
      </c>
      <c r="F19" s="16">
        <f>VLOOKUP(A19, 'Теормины'!A20:F20, 6)</f>
        <v>10</v>
      </c>
      <c r="G19" s="16">
        <f>VLOOKUP(A19, 'Контрольные работы'!$A$3:$F$31, 6, FALSE)</f>
        <v>0</v>
      </c>
      <c r="H19" s="16">
        <v>4.0</v>
      </c>
      <c r="I19" s="16">
        <v>10.0</v>
      </c>
      <c r="J19" s="17">
        <f>VLOOKUP(A19, 'Теормины'!A20:J20, 10)</f>
        <v>10</v>
      </c>
      <c r="K19" s="16">
        <f>VLOOKUP(A19, 'Контрольные работы'!A$3:J$31, 10)</f>
        <v>0</v>
      </c>
      <c r="L19" s="17"/>
      <c r="M19" s="18"/>
      <c r="N19" s="19"/>
      <c r="O19" s="20">
        <f t="shared" si="1"/>
        <v>44</v>
      </c>
      <c r="P19" s="21" t="str">
        <f t="shared" si="2"/>
        <v/>
      </c>
    </row>
    <row r="20">
      <c r="A20" s="12">
        <v>19.0</v>
      </c>
      <c r="B20" s="13" t="s">
        <v>27</v>
      </c>
      <c r="C20" s="13">
        <v>414249.0</v>
      </c>
      <c r="D20" s="14" t="s">
        <v>45</v>
      </c>
      <c r="E20" s="22">
        <v>10.0</v>
      </c>
      <c r="F20" s="16">
        <f>VLOOKUP(A20, 'Теормины'!A21:F21, 6)</f>
        <v>10</v>
      </c>
      <c r="G20" s="16">
        <f>VLOOKUP(A20, 'Контрольные работы'!$A$3:$F$31, 6, FALSE)</f>
        <v>10</v>
      </c>
      <c r="H20" s="16">
        <v>0.0</v>
      </c>
      <c r="I20" s="16">
        <v>10.0</v>
      </c>
      <c r="J20" s="17">
        <f>VLOOKUP(A20, 'Теормины'!A21:J21, 10)</f>
        <v>10</v>
      </c>
      <c r="K20" s="16">
        <f>VLOOKUP(A20, 'Контрольные работы'!A$3:J$31, 10)</f>
        <v>10</v>
      </c>
      <c r="L20" s="17"/>
      <c r="M20" s="18"/>
      <c r="N20" s="19"/>
      <c r="O20" s="20">
        <f t="shared" si="1"/>
        <v>60</v>
      </c>
      <c r="P20" s="21">
        <f t="shared" si="2"/>
        <v>3</v>
      </c>
    </row>
    <row r="21">
      <c r="A21" s="12">
        <v>20.0</v>
      </c>
      <c r="B21" s="13" t="s">
        <v>20</v>
      </c>
      <c r="C21" s="13">
        <v>467233.0</v>
      </c>
      <c r="D21" s="14" t="s">
        <v>46</v>
      </c>
      <c r="E21" s="22">
        <v>10.0</v>
      </c>
      <c r="F21" s="16">
        <f>VLOOKUP(A21, 'Теормины'!A22:F22, 6)</f>
        <v>10</v>
      </c>
      <c r="G21" s="16">
        <f>VLOOKUP(A21, 'Контрольные работы'!$A$3:$F$31, 6, FALSE)</f>
        <v>10</v>
      </c>
      <c r="H21" s="16">
        <v>2.0</v>
      </c>
      <c r="I21" s="16">
        <v>10.0</v>
      </c>
      <c r="J21" s="17">
        <f>VLOOKUP(A21, 'Теормины'!A22:J22, 10)</f>
        <v>10</v>
      </c>
      <c r="K21" s="16">
        <f>VLOOKUP(A21, 'Контрольные работы'!A$3:J$31, 10)</f>
        <v>10</v>
      </c>
      <c r="L21" s="17"/>
      <c r="M21" s="18"/>
      <c r="N21" s="19"/>
      <c r="O21" s="20">
        <f t="shared" si="1"/>
        <v>62</v>
      </c>
      <c r="P21" s="21">
        <f t="shared" si="2"/>
        <v>3</v>
      </c>
    </row>
    <row r="22">
      <c r="A22" s="12">
        <v>21.0</v>
      </c>
      <c r="B22" s="13" t="s">
        <v>20</v>
      </c>
      <c r="C22" s="13">
        <v>467234.0</v>
      </c>
      <c r="D22" s="14" t="s">
        <v>47</v>
      </c>
      <c r="E22" s="22">
        <v>10.0</v>
      </c>
      <c r="F22" s="16">
        <f>VLOOKUP(A22, 'Теормины'!A23:F23, 6)</f>
        <v>10</v>
      </c>
      <c r="G22" s="16">
        <f>VLOOKUP(A22, 'Контрольные работы'!$A$3:$F$31, 6, FALSE)</f>
        <v>10</v>
      </c>
      <c r="H22" s="16">
        <v>0.0</v>
      </c>
      <c r="I22" s="16">
        <v>10.0</v>
      </c>
      <c r="J22" s="17">
        <f>VLOOKUP(A22, 'Теормины'!A23:J23, 10)</f>
        <v>10</v>
      </c>
      <c r="K22" s="16">
        <f>VLOOKUP(A22, 'Контрольные работы'!A$3:J$31, 10)</f>
        <v>10</v>
      </c>
      <c r="L22" s="17"/>
      <c r="M22" s="18"/>
      <c r="N22" s="19"/>
      <c r="O22" s="20">
        <f t="shared" si="1"/>
        <v>60</v>
      </c>
      <c r="P22" s="21">
        <f t="shared" si="2"/>
        <v>3</v>
      </c>
    </row>
    <row r="23">
      <c r="A23" s="12">
        <v>22.0</v>
      </c>
      <c r="B23" s="13" t="s">
        <v>48</v>
      </c>
      <c r="C23" s="13">
        <v>467288.0</v>
      </c>
      <c r="D23" s="14" t="s">
        <v>49</v>
      </c>
      <c r="E23" s="22">
        <v>10.0</v>
      </c>
      <c r="F23" s="16">
        <f>VLOOKUP(A23, 'Теормины'!A24:F24, 6)</f>
        <v>10</v>
      </c>
      <c r="G23" s="16">
        <f>VLOOKUP(A23, 'Контрольные работы'!$A$3:$F$31, 6, FALSE)</f>
        <v>10</v>
      </c>
      <c r="H23" s="16">
        <v>8.5</v>
      </c>
      <c r="I23" s="16">
        <v>10.0</v>
      </c>
      <c r="J23" s="17">
        <f>VLOOKUP(A23, 'Теормины'!A24:J24, 10)</f>
        <v>10</v>
      </c>
      <c r="K23" s="16">
        <f>VLOOKUP(A23, 'Контрольные работы'!A$3:J$31, 10)</f>
        <v>10</v>
      </c>
      <c r="L23" s="17"/>
      <c r="M23" s="18"/>
      <c r="N23" s="19">
        <v>2.0</v>
      </c>
      <c r="O23" s="20">
        <f t="shared" si="1"/>
        <v>70.5</v>
      </c>
      <c r="P23" s="21">
        <f t="shared" si="2"/>
        <v>3</v>
      </c>
    </row>
    <row r="24">
      <c r="A24" s="12">
        <v>23.0</v>
      </c>
      <c r="B24" s="13" t="s">
        <v>22</v>
      </c>
      <c r="C24" s="13">
        <v>372451.0</v>
      </c>
      <c r="D24" s="14" t="s">
        <v>50</v>
      </c>
      <c r="E24" s="22">
        <v>0.0</v>
      </c>
      <c r="F24" s="16">
        <f>VLOOKUP(A24, 'Теормины'!A25:F25, 6)</f>
        <v>0</v>
      </c>
      <c r="G24" s="16">
        <f>VLOOKUP(A24, 'Контрольные работы'!$A$3:$F$31, 6, FALSE)</f>
        <v>0</v>
      </c>
      <c r="H24" s="16">
        <v>0.0</v>
      </c>
      <c r="I24" s="16">
        <v>0.0</v>
      </c>
      <c r="J24" s="17">
        <f>VLOOKUP(A24, 'Теормины'!A25:J25, 10)</f>
        <v>0</v>
      </c>
      <c r="K24" s="16">
        <f>VLOOKUP(A24, 'Контрольные работы'!A$3:J$31, 10)</f>
        <v>0</v>
      </c>
      <c r="L24" s="17"/>
      <c r="M24" s="18"/>
      <c r="N24" s="19"/>
      <c r="O24" s="20">
        <f t="shared" si="1"/>
        <v>0</v>
      </c>
      <c r="P24" s="21" t="str">
        <f t="shared" si="2"/>
        <v/>
      </c>
    </row>
    <row r="25">
      <c r="A25" s="12">
        <v>24.0</v>
      </c>
      <c r="B25" s="13" t="s">
        <v>51</v>
      </c>
      <c r="C25" s="13">
        <v>368773.0</v>
      </c>
      <c r="D25" s="14" t="s">
        <v>52</v>
      </c>
      <c r="E25" s="22">
        <v>10.0</v>
      </c>
      <c r="F25" s="16">
        <f>VLOOKUP(A25, 'Теормины'!A26:F26, 6)</f>
        <v>0</v>
      </c>
      <c r="G25" s="16">
        <f>VLOOKUP(A25, 'Контрольные работы'!$A$3:$F$31, 6, FALSE)</f>
        <v>0</v>
      </c>
      <c r="H25" s="16">
        <v>0.0</v>
      </c>
      <c r="I25" s="16">
        <v>10.0</v>
      </c>
      <c r="J25" s="17">
        <f>VLOOKUP(A25, 'Теормины'!A26:J26, 10)</f>
        <v>0</v>
      </c>
      <c r="K25" s="16">
        <f>VLOOKUP(A25, 'Контрольные работы'!A$3:J$31, 10)</f>
        <v>0</v>
      </c>
      <c r="L25" s="17"/>
      <c r="M25" s="18"/>
      <c r="N25" s="19"/>
      <c r="O25" s="20">
        <f t="shared" si="1"/>
        <v>20</v>
      </c>
      <c r="P25" s="21" t="str">
        <f t="shared" si="2"/>
        <v/>
      </c>
    </row>
    <row r="26">
      <c r="A26" s="12">
        <v>25.0</v>
      </c>
      <c r="B26" s="13" t="s">
        <v>20</v>
      </c>
      <c r="C26" s="13">
        <v>467537.0</v>
      </c>
      <c r="D26" s="14" t="s">
        <v>53</v>
      </c>
      <c r="E26" s="22">
        <v>10.0</v>
      </c>
      <c r="F26" s="16">
        <f>VLOOKUP(A26, 'Теормины'!A27:F27, 6)</f>
        <v>10</v>
      </c>
      <c r="G26" s="16">
        <f>VLOOKUP(A26, 'Контрольные работы'!$A$3:$F$31, 6, FALSE)</f>
        <v>10</v>
      </c>
      <c r="H26" s="16">
        <v>4.0</v>
      </c>
      <c r="I26" s="16">
        <v>10.0</v>
      </c>
      <c r="J26" s="17">
        <f>VLOOKUP(A26, 'Теормины'!A27:J27, 10)</f>
        <v>10</v>
      </c>
      <c r="K26" s="16">
        <f>VLOOKUP(A26, 'Контрольные работы'!A$3:J$31, 10)</f>
        <v>10</v>
      </c>
      <c r="L26" s="17"/>
      <c r="M26" s="18"/>
      <c r="N26" s="19"/>
      <c r="O26" s="20">
        <f t="shared" si="1"/>
        <v>64</v>
      </c>
      <c r="P26" s="21">
        <f t="shared" si="2"/>
        <v>3</v>
      </c>
    </row>
    <row r="27">
      <c r="A27" s="12">
        <v>26.0</v>
      </c>
      <c r="B27" s="13" t="s">
        <v>20</v>
      </c>
      <c r="C27" s="13">
        <v>407956.0</v>
      </c>
      <c r="D27" s="14" t="s">
        <v>54</v>
      </c>
      <c r="E27" s="22">
        <v>10.0</v>
      </c>
      <c r="F27" s="16">
        <f>VLOOKUP(A27, 'Теормины'!A28:F28, 6)</f>
        <v>10</v>
      </c>
      <c r="G27" s="16">
        <f>VLOOKUP(A27, 'Контрольные работы'!$A$3:$F$31, 6, FALSE)</f>
        <v>10</v>
      </c>
      <c r="H27" s="16">
        <v>6.0</v>
      </c>
      <c r="I27" s="16">
        <v>10.0</v>
      </c>
      <c r="J27" s="17">
        <f>VLOOKUP(A27, 'Теормины'!A28:J28, 10)</f>
        <v>10</v>
      </c>
      <c r="K27" s="16">
        <f>VLOOKUP(A27, 'Контрольные работы'!A$3:J$31, 10)</f>
        <v>10</v>
      </c>
      <c r="L27" s="17"/>
      <c r="M27" s="18"/>
      <c r="N27" s="19"/>
      <c r="O27" s="20">
        <f t="shared" si="1"/>
        <v>66</v>
      </c>
      <c r="P27" s="21">
        <f t="shared" si="2"/>
        <v>3</v>
      </c>
    </row>
    <row r="28">
      <c r="A28" s="12">
        <v>27.0</v>
      </c>
      <c r="B28" s="13" t="s">
        <v>55</v>
      </c>
      <c r="C28" s="13">
        <v>374849.0</v>
      </c>
      <c r="D28" s="14" t="s">
        <v>56</v>
      </c>
      <c r="E28" s="22">
        <v>0.0</v>
      </c>
      <c r="F28" s="16">
        <f>VLOOKUP(A28, 'Теормины'!A29:F29, 6)</f>
        <v>0</v>
      </c>
      <c r="G28" s="16">
        <f>VLOOKUP(A28, 'Контрольные работы'!$A$3:$F$31, 6, FALSE)</f>
        <v>0</v>
      </c>
      <c r="H28" s="16">
        <v>0.0</v>
      </c>
      <c r="I28" s="16">
        <v>0.0</v>
      </c>
      <c r="J28" s="17">
        <f>VLOOKUP(A28, 'Теормины'!A29:J29, 10)</f>
        <v>0</v>
      </c>
      <c r="K28" s="16">
        <f>VLOOKUP(A28, 'Контрольные работы'!A$3:J$31, 10)</f>
        <v>0</v>
      </c>
      <c r="L28" s="17"/>
      <c r="M28" s="18"/>
      <c r="N28" s="19"/>
      <c r="O28" s="20">
        <f t="shared" si="1"/>
        <v>0</v>
      </c>
      <c r="P28" s="21" t="str">
        <f t="shared" si="2"/>
        <v/>
      </c>
    </row>
    <row r="29">
      <c r="A29" s="12">
        <v>28.0</v>
      </c>
      <c r="B29" s="13" t="s">
        <v>20</v>
      </c>
      <c r="C29" s="13">
        <v>372856.0</v>
      </c>
      <c r="D29" s="14" t="s">
        <v>57</v>
      </c>
      <c r="E29" s="22">
        <v>10.0</v>
      </c>
      <c r="F29" s="16">
        <f>VLOOKUP(A29, 'Теормины'!A30:F30, 6)</f>
        <v>10</v>
      </c>
      <c r="G29" s="16">
        <f>VLOOKUP(A29, 'Контрольные работы'!$A$3:$F$31, 6, FALSE)</f>
        <v>10</v>
      </c>
      <c r="H29" s="16">
        <v>2.0</v>
      </c>
      <c r="I29" s="16">
        <v>10.0</v>
      </c>
      <c r="J29" s="17">
        <f>VLOOKUP(A29, 'Теормины'!A30:J30, 10)</f>
        <v>10</v>
      </c>
      <c r="K29" s="16">
        <f>VLOOKUP(A29, 'Контрольные работы'!A$3:J$31, 10)</f>
        <v>10</v>
      </c>
      <c r="L29" s="17"/>
      <c r="M29" s="18"/>
      <c r="N29" s="19"/>
      <c r="O29" s="20">
        <f t="shared" si="1"/>
        <v>62</v>
      </c>
      <c r="P29" s="21">
        <f t="shared" si="2"/>
        <v>3</v>
      </c>
    </row>
    <row r="30">
      <c r="A30" s="12">
        <v>29.0</v>
      </c>
      <c r="B30" s="13" t="s">
        <v>20</v>
      </c>
      <c r="C30" s="13">
        <v>468105.0</v>
      </c>
      <c r="D30" s="14" t="s">
        <v>58</v>
      </c>
      <c r="E30" s="15">
        <v>10.0</v>
      </c>
      <c r="F30" s="16">
        <f>VLOOKUP(A30, 'Теормины'!A31:F31, 6)</f>
        <v>10</v>
      </c>
      <c r="G30" s="16">
        <f>VLOOKUP(A30, 'Контрольные работы'!$A$3:$F$31, 6, FALSE)</f>
        <v>10</v>
      </c>
      <c r="H30" s="16">
        <v>0.0</v>
      </c>
      <c r="I30" s="16">
        <v>10.0</v>
      </c>
      <c r="J30" s="17">
        <f>VLOOKUP(A30, 'Теормины'!A31:J31, 10)</f>
        <v>10</v>
      </c>
      <c r="K30" s="16">
        <f>VLOOKUP(A30, 'Контрольные работы'!A$3:J$31, 10)</f>
        <v>10</v>
      </c>
      <c r="L30" s="17"/>
      <c r="M30" s="18"/>
      <c r="N30" s="19"/>
      <c r="O30" s="20">
        <f t="shared" si="1"/>
        <v>60</v>
      </c>
      <c r="P30" s="21">
        <f t="shared" si="2"/>
        <v>3</v>
      </c>
    </row>
  </sheetData>
  <conditionalFormatting sqref="H2:H30 M2:M30">
    <cfRule type="cellIs" dxfId="0" priority="1" operator="greaterThan">
      <formula>0</formula>
    </cfRule>
  </conditionalFormatting>
  <conditionalFormatting sqref="H2:H30">
    <cfRule type="cellIs" dxfId="1" priority="2" operator="equal">
      <formula>0</formula>
    </cfRule>
  </conditionalFormatting>
  <conditionalFormatting sqref="E2:G30 I2:L30">
    <cfRule type="cellIs" dxfId="0" priority="3" operator="equal">
      <formula>10</formula>
    </cfRule>
  </conditionalFormatting>
  <conditionalFormatting sqref="E2:G30 I2:M30">
    <cfRule type="cellIs" dxfId="1" priority="4" operator="equal">
      <formula>0</formula>
    </cfRule>
  </conditionalFormatting>
  <conditionalFormatting sqref="P2:P30">
    <cfRule type="cellIs" dxfId="2" priority="5" operator="equal">
      <formula>3</formula>
    </cfRule>
  </conditionalFormatting>
  <conditionalFormatting sqref="P2:P30">
    <cfRule type="cellIs" dxfId="3" priority="6" operator="equal">
      <formula>4</formula>
    </cfRule>
  </conditionalFormatting>
  <conditionalFormatting sqref="P2:P30">
    <cfRule type="cellIs" dxfId="0" priority="7" operator="equal">
      <formula>5</formula>
    </cfRule>
  </conditionalFormatting>
  <conditionalFormatting sqref="P2:P30">
    <cfRule type="cellIs" dxfId="1" priority="8" operator="equal">
      <formula>2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4.38"/>
    <col customWidth="1" min="3" max="10" width="12.63"/>
  </cols>
  <sheetData>
    <row r="1">
      <c r="A1" s="23"/>
      <c r="B1" s="24"/>
      <c r="C1" s="25" t="s">
        <v>59</v>
      </c>
      <c r="D1" s="26"/>
      <c r="E1" s="26"/>
      <c r="F1" s="27"/>
      <c r="G1" s="28" t="s">
        <v>60</v>
      </c>
      <c r="J1" s="29"/>
    </row>
    <row r="2">
      <c r="A2" s="1" t="s">
        <v>0</v>
      </c>
      <c r="B2" s="2" t="s">
        <v>3</v>
      </c>
      <c r="C2" s="30" t="s">
        <v>61</v>
      </c>
      <c r="D2" s="4" t="s">
        <v>62</v>
      </c>
      <c r="E2" s="4" t="s">
        <v>63</v>
      </c>
      <c r="F2" s="31" t="s">
        <v>64</v>
      </c>
      <c r="G2" s="32" t="s">
        <v>65</v>
      </c>
      <c r="H2" s="4" t="s">
        <v>66</v>
      </c>
      <c r="I2" s="4" t="s">
        <v>67</v>
      </c>
      <c r="J2" s="31" t="s">
        <v>68</v>
      </c>
    </row>
    <row r="3">
      <c r="A3" s="13">
        <v>1.0</v>
      </c>
      <c r="B3" s="14" t="s">
        <v>17</v>
      </c>
      <c r="C3" s="33" t="s">
        <v>69</v>
      </c>
      <c r="D3" s="34" t="s">
        <v>69</v>
      </c>
      <c r="E3" s="35" t="s">
        <v>69</v>
      </c>
      <c r="F3" s="36">
        <f t="shared" ref="F3:F31" si="1">IF(AND(OR(C3="-", C3&lt;3),OR(D3="-", D3&lt;3), OR(E3="-", E3&lt;3)), 0, 10)</f>
        <v>0</v>
      </c>
      <c r="G3" s="37" t="s">
        <v>69</v>
      </c>
      <c r="H3" s="38" t="s">
        <v>69</v>
      </c>
      <c r="I3" s="39" t="s">
        <v>69</v>
      </c>
      <c r="J3" s="36">
        <f t="shared" ref="J3:J31" si="2">IF(AND(OR(G3="-", G3&lt;3),OR(H3="-", H3&lt;3), OR(I3="-", I3&lt;3)), 0, 10)</f>
        <v>0</v>
      </c>
    </row>
    <row r="4">
      <c r="A4" s="13">
        <v>2.0</v>
      </c>
      <c r="B4" s="14" t="s">
        <v>19</v>
      </c>
      <c r="C4" s="34" t="s">
        <v>69</v>
      </c>
      <c r="D4" s="34" t="s">
        <v>69</v>
      </c>
      <c r="E4" s="35" t="s">
        <v>69</v>
      </c>
      <c r="F4" s="36">
        <f t="shared" si="1"/>
        <v>0</v>
      </c>
      <c r="G4" s="40" t="s">
        <v>69</v>
      </c>
      <c r="H4" s="33" t="s">
        <v>69</v>
      </c>
      <c r="I4" s="41" t="s">
        <v>69</v>
      </c>
      <c r="J4" s="36">
        <f t="shared" si="2"/>
        <v>0</v>
      </c>
    </row>
    <row r="5">
      <c r="A5" s="13">
        <v>3.0</v>
      </c>
      <c r="B5" s="14" t="s">
        <v>21</v>
      </c>
      <c r="C5" s="34">
        <v>3.0</v>
      </c>
      <c r="D5" s="34" t="s">
        <v>69</v>
      </c>
      <c r="E5" s="35" t="s">
        <v>69</v>
      </c>
      <c r="F5" s="36">
        <f t="shared" si="1"/>
        <v>10</v>
      </c>
      <c r="G5" s="40">
        <v>3.0</v>
      </c>
      <c r="H5" s="33" t="s">
        <v>69</v>
      </c>
      <c r="I5" s="41" t="s">
        <v>69</v>
      </c>
      <c r="J5" s="36">
        <f t="shared" si="2"/>
        <v>10</v>
      </c>
    </row>
    <row r="6">
      <c r="A6" s="13">
        <v>4.0</v>
      </c>
      <c r="B6" s="14" t="s">
        <v>23</v>
      </c>
      <c r="C6" s="34">
        <v>2.0</v>
      </c>
      <c r="D6" s="34">
        <v>3.0</v>
      </c>
      <c r="E6" s="35" t="s">
        <v>69</v>
      </c>
      <c r="F6" s="36">
        <f t="shared" si="1"/>
        <v>10</v>
      </c>
      <c r="G6" s="40">
        <v>1.0</v>
      </c>
      <c r="H6" s="33">
        <v>3.0</v>
      </c>
      <c r="I6" s="41" t="s">
        <v>69</v>
      </c>
      <c r="J6" s="36">
        <f t="shared" si="2"/>
        <v>10</v>
      </c>
    </row>
    <row r="7">
      <c r="A7" s="13">
        <v>5.0</v>
      </c>
      <c r="B7" s="14" t="s">
        <v>24</v>
      </c>
      <c r="C7" s="34">
        <v>4.0</v>
      </c>
      <c r="D7" s="34" t="s">
        <v>69</v>
      </c>
      <c r="E7" s="35" t="s">
        <v>69</v>
      </c>
      <c r="F7" s="36">
        <f t="shared" si="1"/>
        <v>10</v>
      </c>
      <c r="G7" s="40">
        <v>3.5</v>
      </c>
      <c r="H7" s="33" t="s">
        <v>69</v>
      </c>
      <c r="I7" s="41" t="s">
        <v>69</v>
      </c>
      <c r="J7" s="36">
        <f t="shared" si="2"/>
        <v>10</v>
      </c>
    </row>
    <row r="8">
      <c r="A8" s="13">
        <v>6.0</v>
      </c>
      <c r="B8" s="14" t="s">
        <v>25</v>
      </c>
      <c r="C8" s="34">
        <v>3.5</v>
      </c>
      <c r="D8" s="34" t="s">
        <v>69</v>
      </c>
      <c r="E8" s="35" t="s">
        <v>69</v>
      </c>
      <c r="F8" s="36">
        <f t="shared" si="1"/>
        <v>10</v>
      </c>
      <c r="G8" s="40" t="s">
        <v>69</v>
      </c>
      <c r="H8" s="33">
        <v>3.0</v>
      </c>
      <c r="I8" s="41" t="s">
        <v>69</v>
      </c>
      <c r="J8" s="36">
        <f t="shared" si="2"/>
        <v>10</v>
      </c>
    </row>
    <row r="9">
      <c r="A9" s="13">
        <v>7.0</v>
      </c>
      <c r="B9" s="14" t="s">
        <v>26</v>
      </c>
      <c r="C9" s="34">
        <v>2.0</v>
      </c>
      <c r="D9" s="34">
        <v>3.0</v>
      </c>
      <c r="E9" s="35" t="s">
        <v>69</v>
      </c>
      <c r="F9" s="36">
        <f t="shared" si="1"/>
        <v>10</v>
      </c>
      <c r="G9" s="40">
        <v>3.0</v>
      </c>
      <c r="H9" s="33" t="s">
        <v>69</v>
      </c>
      <c r="I9" s="41" t="s">
        <v>69</v>
      </c>
      <c r="J9" s="36">
        <f t="shared" si="2"/>
        <v>10</v>
      </c>
    </row>
    <row r="10">
      <c r="A10" s="13">
        <v>8.0</v>
      </c>
      <c r="B10" s="14" t="s">
        <v>28</v>
      </c>
      <c r="C10" s="34">
        <v>3.5</v>
      </c>
      <c r="D10" s="34" t="s">
        <v>69</v>
      </c>
      <c r="E10" s="35" t="s">
        <v>69</v>
      </c>
      <c r="F10" s="36">
        <f t="shared" si="1"/>
        <v>10</v>
      </c>
      <c r="G10" s="40">
        <v>4.0</v>
      </c>
      <c r="H10" s="33" t="s">
        <v>69</v>
      </c>
      <c r="I10" s="41" t="s">
        <v>69</v>
      </c>
      <c r="J10" s="36">
        <f t="shared" si="2"/>
        <v>10</v>
      </c>
    </row>
    <row r="11">
      <c r="A11" s="13">
        <v>9.0</v>
      </c>
      <c r="B11" s="14" t="s">
        <v>29</v>
      </c>
      <c r="C11" s="34">
        <v>5.0</v>
      </c>
      <c r="D11" s="34" t="s">
        <v>69</v>
      </c>
      <c r="E11" s="35" t="s">
        <v>69</v>
      </c>
      <c r="F11" s="36">
        <f t="shared" si="1"/>
        <v>10</v>
      </c>
      <c r="G11" s="40">
        <v>3.0</v>
      </c>
      <c r="H11" s="33" t="s">
        <v>69</v>
      </c>
      <c r="I11" s="41" t="s">
        <v>69</v>
      </c>
      <c r="J11" s="36">
        <f t="shared" si="2"/>
        <v>10</v>
      </c>
    </row>
    <row r="12">
      <c r="A12" s="13">
        <v>10.0</v>
      </c>
      <c r="B12" s="14" t="s">
        <v>30</v>
      </c>
      <c r="C12" s="42">
        <v>3.0</v>
      </c>
      <c r="D12" s="34" t="s">
        <v>69</v>
      </c>
      <c r="E12" s="35" t="s">
        <v>69</v>
      </c>
      <c r="F12" s="36">
        <f t="shared" si="1"/>
        <v>10</v>
      </c>
      <c r="G12" s="40">
        <v>0.0</v>
      </c>
      <c r="H12" s="33" t="s">
        <v>69</v>
      </c>
      <c r="I12" s="41">
        <v>0.5</v>
      </c>
      <c r="J12" s="36">
        <f t="shared" si="2"/>
        <v>0</v>
      </c>
    </row>
    <row r="13">
      <c r="A13" s="13">
        <v>11.0</v>
      </c>
      <c r="B13" s="14" t="s">
        <v>32</v>
      </c>
      <c r="C13" s="34">
        <v>3.0</v>
      </c>
      <c r="D13" s="34" t="s">
        <v>69</v>
      </c>
      <c r="E13" s="35" t="s">
        <v>69</v>
      </c>
      <c r="F13" s="36">
        <f t="shared" si="1"/>
        <v>10</v>
      </c>
      <c r="G13" s="40">
        <v>2.0</v>
      </c>
      <c r="H13" s="33">
        <v>5.0</v>
      </c>
      <c r="I13" s="41" t="s">
        <v>69</v>
      </c>
      <c r="J13" s="36">
        <f t="shared" si="2"/>
        <v>10</v>
      </c>
    </row>
    <row r="14">
      <c r="A14" s="13">
        <v>12.0</v>
      </c>
      <c r="B14" s="14" t="s">
        <v>34</v>
      </c>
      <c r="C14" s="34">
        <v>3.0</v>
      </c>
      <c r="D14" s="34" t="s">
        <v>69</v>
      </c>
      <c r="E14" s="35" t="s">
        <v>69</v>
      </c>
      <c r="F14" s="36">
        <f t="shared" si="1"/>
        <v>10</v>
      </c>
      <c r="G14" s="40">
        <v>3.5</v>
      </c>
      <c r="H14" s="33" t="s">
        <v>69</v>
      </c>
      <c r="I14" s="41" t="s">
        <v>69</v>
      </c>
      <c r="J14" s="36">
        <f t="shared" si="2"/>
        <v>10</v>
      </c>
    </row>
    <row r="15">
      <c r="A15" s="13">
        <v>13.0</v>
      </c>
      <c r="B15" s="14" t="s">
        <v>36</v>
      </c>
      <c r="C15" s="34" t="s">
        <v>69</v>
      </c>
      <c r="D15" s="34" t="s">
        <v>69</v>
      </c>
      <c r="E15" s="35" t="s">
        <v>69</v>
      </c>
      <c r="F15" s="36">
        <f t="shared" si="1"/>
        <v>0</v>
      </c>
      <c r="G15" s="40" t="s">
        <v>69</v>
      </c>
      <c r="H15" s="33" t="s">
        <v>69</v>
      </c>
      <c r="I15" s="41" t="s">
        <v>69</v>
      </c>
      <c r="J15" s="36">
        <f t="shared" si="2"/>
        <v>0</v>
      </c>
    </row>
    <row r="16">
      <c r="A16" s="13">
        <v>14.0</v>
      </c>
      <c r="B16" s="14" t="s">
        <v>38</v>
      </c>
      <c r="C16" s="34">
        <v>2.0</v>
      </c>
      <c r="D16" s="34">
        <v>1.5</v>
      </c>
      <c r="E16" s="35">
        <v>5.0</v>
      </c>
      <c r="F16" s="36">
        <f t="shared" si="1"/>
        <v>10</v>
      </c>
      <c r="G16" s="40">
        <v>0.5</v>
      </c>
      <c r="H16" s="33">
        <v>4.0</v>
      </c>
      <c r="I16" s="41" t="s">
        <v>69</v>
      </c>
      <c r="J16" s="36">
        <f t="shared" si="2"/>
        <v>10</v>
      </c>
    </row>
    <row r="17">
      <c r="A17" s="13">
        <v>15.0</v>
      </c>
      <c r="B17" s="14" t="s">
        <v>39</v>
      </c>
      <c r="C17" s="34">
        <v>0.5</v>
      </c>
      <c r="D17" s="34" t="s">
        <v>69</v>
      </c>
      <c r="E17" s="35" t="s">
        <v>69</v>
      </c>
      <c r="F17" s="36">
        <f t="shared" si="1"/>
        <v>0</v>
      </c>
      <c r="G17" s="40">
        <v>0.0</v>
      </c>
      <c r="H17" s="33" t="s">
        <v>69</v>
      </c>
      <c r="I17" s="41" t="s">
        <v>69</v>
      </c>
      <c r="J17" s="36">
        <f t="shared" si="2"/>
        <v>0</v>
      </c>
    </row>
    <row r="18">
      <c r="A18" s="13">
        <v>16.0</v>
      </c>
      <c r="B18" s="14" t="s">
        <v>41</v>
      </c>
      <c r="C18" s="34">
        <v>0.0</v>
      </c>
      <c r="D18" s="34" t="s">
        <v>69</v>
      </c>
      <c r="E18" s="35" t="s">
        <v>69</v>
      </c>
      <c r="F18" s="36">
        <f t="shared" si="1"/>
        <v>0</v>
      </c>
      <c r="G18" s="40" t="s">
        <v>69</v>
      </c>
      <c r="H18" s="33" t="s">
        <v>69</v>
      </c>
      <c r="I18" s="41" t="s">
        <v>69</v>
      </c>
      <c r="J18" s="36">
        <f t="shared" si="2"/>
        <v>0</v>
      </c>
    </row>
    <row r="19">
      <c r="A19" s="13">
        <v>17.0</v>
      </c>
      <c r="B19" s="14" t="s">
        <v>43</v>
      </c>
      <c r="C19" s="34">
        <v>0.0</v>
      </c>
      <c r="D19" s="34">
        <v>1.0</v>
      </c>
      <c r="E19" s="35">
        <v>4.0</v>
      </c>
      <c r="F19" s="36">
        <f t="shared" si="1"/>
        <v>10</v>
      </c>
      <c r="G19" s="40">
        <v>1.0</v>
      </c>
      <c r="H19" s="33" t="s">
        <v>69</v>
      </c>
      <c r="I19" s="41">
        <v>3.0</v>
      </c>
      <c r="J19" s="36">
        <f t="shared" si="2"/>
        <v>10</v>
      </c>
    </row>
    <row r="20">
      <c r="A20" s="13">
        <v>18.0</v>
      </c>
      <c r="B20" s="14" t="s">
        <v>44</v>
      </c>
      <c r="C20" s="34">
        <v>0.0</v>
      </c>
      <c r="D20" s="34" t="s">
        <v>69</v>
      </c>
      <c r="E20" s="35">
        <v>4.0</v>
      </c>
      <c r="F20" s="36">
        <f t="shared" si="1"/>
        <v>10</v>
      </c>
      <c r="G20" s="40">
        <v>3.0</v>
      </c>
      <c r="H20" s="33" t="s">
        <v>69</v>
      </c>
      <c r="I20" s="41" t="s">
        <v>69</v>
      </c>
      <c r="J20" s="36">
        <f t="shared" si="2"/>
        <v>10</v>
      </c>
    </row>
    <row r="21">
      <c r="A21" s="13">
        <v>19.0</v>
      </c>
      <c r="B21" s="14" t="s">
        <v>45</v>
      </c>
      <c r="C21" s="34">
        <v>2.5</v>
      </c>
      <c r="D21" s="34">
        <v>3.0</v>
      </c>
      <c r="E21" s="35" t="s">
        <v>69</v>
      </c>
      <c r="F21" s="36">
        <f t="shared" si="1"/>
        <v>10</v>
      </c>
      <c r="G21" s="40">
        <v>4.0</v>
      </c>
      <c r="H21" s="33" t="s">
        <v>69</v>
      </c>
      <c r="I21" s="41" t="s">
        <v>69</v>
      </c>
      <c r="J21" s="36">
        <f t="shared" si="2"/>
        <v>10</v>
      </c>
    </row>
    <row r="22">
      <c r="A22" s="13">
        <v>20.0</v>
      </c>
      <c r="B22" s="14" t="s">
        <v>46</v>
      </c>
      <c r="C22" s="34">
        <v>2.0</v>
      </c>
      <c r="D22" s="34">
        <v>3.0</v>
      </c>
      <c r="E22" s="35" t="s">
        <v>69</v>
      </c>
      <c r="F22" s="36">
        <f t="shared" si="1"/>
        <v>10</v>
      </c>
      <c r="G22" s="40">
        <v>4.5</v>
      </c>
      <c r="H22" s="33" t="s">
        <v>69</v>
      </c>
      <c r="I22" s="41" t="s">
        <v>69</v>
      </c>
      <c r="J22" s="36">
        <f t="shared" si="2"/>
        <v>10</v>
      </c>
    </row>
    <row r="23">
      <c r="A23" s="13">
        <v>21.0</v>
      </c>
      <c r="B23" s="14" t="s">
        <v>47</v>
      </c>
      <c r="C23" s="34">
        <v>2.0</v>
      </c>
      <c r="D23" s="34">
        <v>3.0</v>
      </c>
      <c r="E23" s="35" t="s">
        <v>69</v>
      </c>
      <c r="F23" s="36">
        <f t="shared" si="1"/>
        <v>10</v>
      </c>
      <c r="G23" s="40">
        <v>2.0</v>
      </c>
      <c r="H23" s="33">
        <v>4.0</v>
      </c>
      <c r="I23" s="41" t="s">
        <v>69</v>
      </c>
      <c r="J23" s="36">
        <f t="shared" si="2"/>
        <v>10</v>
      </c>
    </row>
    <row r="24">
      <c r="A24" s="13">
        <v>22.0</v>
      </c>
      <c r="B24" s="14" t="s">
        <v>49</v>
      </c>
      <c r="C24" s="34">
        <v>4.0</v>
      </c>
      <c r="D24" s="34" t="s">
        <v>69</v>
      </c>
      <c r="E24" s="35" t="s">
        <v>69</v>
      </c>
      <c r="F24" s="36">
        <f t="shared" si="1"/>
        <v>10</v>
      </c>
      <c r="G24" s="40">
        <v>4.0</v>
      </c>
      <c r="H24" s="33" t="s">
        <v>69</v>
      </c>
      <c r="I24" s="41" t="s">
        <v>69</v>
      </c>
      <c r="J24" s="36">
        <f t="shared" si="2"/>
        <v>10</v>
      </c>
    </row>
    <row r="25">
      <c r="A25" s="13">
        <v>23.0</v>
      </c>
      <c r="B25" s="14" t="s">
        <v>50</v>
      </c>
      <c r="C25" s="34">
        <v>2.0</v>
      </c>
      <c r="D25" s="34" t="s">
        <v>69</v>
      </c>
      <c r="E25" s="35" t="s">
        <v>69</v>
      </c>
      <c r="F25" s="36">
        <f t="shared" si="1"/>
        <v>0</v>
      </c>
      <c r="G25" s="40" t="s">
        <v>69</v>
      </c>
      <c r="H25" s="33" t="s">
        <v>69</v>
      </c>
      <c r="I25" s="41" t="s">
        <v>69</v>
      </c>
      <c r="J25" s="36">
        <f t="shared" si="2"/>
        <v>0</v>
      </c>
    </row>
    <row r="26">
      <c r="A26" s="13">
        <v>24.0</v>
      </c>
      <c r="B26" s="14" t="s">
        <v>52</v>
      </c>
      <c r="C26" s="34" t="s">
        <v>69</v>
      </c>
      <c r="D26" s="34" t="s">
        <v>69</v>
      </c>
      <c r="E26" s="35" t="s">
        <v>69</v>
      </c>
      <c r="F26" s="36">
        <f t="shared" si="1"/>
        <v>0</v>
      </c>
      <c r="G26" s="40" t="s">
        <v>69</v>
      </c>
      <c r="H26" s="33" t="s">
        <v>69</v>
      </c>
      <c r="I26" s="41" t="s">
        <v>69</v>
      </c>
      <c r="J26" s="36">
        <f t="shared" si="2"/>
        <v>0</v>
      </c>
    </row>
    <row r="27">
      <c r="A27" s="13">
        <v>25.0</v>
      </c>
      <c r="B27" s="14" t="s">
        <v>53</v>
      </c>
      <c r="C27" s="34">
        <v>3.0</v>
      </c>
      <c r="D27" s="34" t="s">
        <v>69</v>
      </c>
      <c r="E27" s="35" t="s">
        <v>69</v>
      </c>
      <c r="F27" s="36">
        <f t="shared" si="1"/>
        <v>10</v>
      </c>
      <c r="G27" s="40">
        <v>3.0</v>
      </c>
      <c r="H27" s="33" t="s">
        <v>69</v>
      </c>
      <c r="I27" s="41" t="s">
        <v>69</v>
      </c>
      <c r="J27" s="36">
        <f t="shared" si="2"/>
        <v>10</v>
      </c>
    </row>
    <row r="28">
      <c r="A28" s="13">
        <v>26.0</v>
      </c>
      <c r="B28" s="14" t="s">
        <v>54</v>
      </c>
      <c r="C28" s="34">
        <v>0.0</v>
      </c>
      <c r="D28" s="34">
        <v>0.0</v>
      </c>
      <c r="E28" s="35">
        <v>3.0</v>
      </c>
      <c r="F28" s="36">
        <f t="shared" si="1"/>
        <v>10</v>
      </c>
      <c r="G28" s="40">
        <v>1.0</v>
      </c>
      <c r="H28" s="33">
        <v>4.0</v>
      </c>
      <c r="I28" s="41" t="s">
        <v>69</v>
      </c>
      <c r="J28" s="36">
        <f t="shared" si="2"/>
        <v>10</v>
      </c>
    </row>
    <row r="29">
      <c r="A29" s="13">
        <v>27.0</v>
      </c>
      <c r="B29" s="14" t="s">
        <v>56</v>
      </c>
      <c r="C29" s="34" t="s">
        <v>69</v>
      </c>
      <c r="D29" s="34" t="s">
        <v>69</v>
      </c>
      <c r="E29" s="35" t="s">
        <v>69</v>
      </c>
      <c r="F29" s="36">
        <f t="shared" si="1"/>
        <v>0</v>
      </c>
      <c r="G29" s="40" t="s">
        <v>69</v>
      </c>
      <c r="H29" s="33" t="s">
        <v>69</v>
      </c>
      <c r="I29" s="41" t="s">
        <v>69</v>
      </c>
      <c r="J29" s="36">
        <f t="shared" si="2"/>
        <v>0</v>
      </c>
    </row>
    <row r="30">
      <c r="A30" s="13">
        <v>28.0</v>
      </c>
      <c r="B30" s="14" t="s">
        <v>57</v>
      </c>
      <c r="C30" s="34">
        <v>0.0</v>
      </c>
      <c r="D30" s="34">
        <v>1.5</v>
      </c>
      <c r="E30" s="35">
        <v>5.0</v>
      </c>
      <c r="F30" s="36">
        <f t="shared" si="1"/>
        <v>10</v>
      </c>
      <c r="G30" s="40">
        <v>2.0</v>
      </c>
      <c r="H30" s="33">
        <v>4.5</v>
      </c>
      <c r="I30" s="41" t="s">
        <v>69</v>
      </c>
      <c r="J30" s="36">
        <f t="shared" si="2"/>
        <v>10</v>
      </c>
    </row>
    <row r="31">
      <c r="A31" s="13">
        <v>29.0</v>
      </c>
      <c r="B31" s="14" t="s">
        <v>58</v>
      </c>
      <c r="C31" s="33">
        <v>3.0</v>
      </c>
      <c r="D31" s="34" t="s">
        <v>69</v>
      </c>
      <c r="E31" s="35" t="s">
        <v>69</v>
      </c>
      <c r="F31" s="36">
        <f t="shared" si="1"/>
        <v>10</v>
      </c>
      <c r="G31" s="40">
        <v>3.0</v>
      </c>
      <c r="H31" s="33" t="s">
        <v>69</v>
      </c>
      <c r="I31" s="41" t="s">
        <v>69</v>
      </c>
      <c r="J31" s="36">
        <f t="shared" si="2"/>
        <v>10</v>
      </c>
    </row>
  </sheetData>
  <mergeCells count="2">
    <mergeCell ref="C1:F1"/>
    <mergeCell ref="G1:J1"/>
  </mergeCells>
  <conditionalFormatting sqref="F3:F31 J3:J31">
    <cfRule type="cellIs" dxfId="0" priority="1" operator="equal">
      <formula>10</formula>
    </cfRule>
  </conditionalFormatting>
  <conditionalFormatting sqref="F3:F31 J3:J31">
    <cfRule type="cellIs" dxfId="1" priority="2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4.38"/>
    <col customWidth="1" min="3" max="10" width="12.63"/>
  </cols>
  <sheetData>
    <row r="1">
      <c r="A1" s="23"/>
      <c r="B1" s="24"/>
      <c r="C1" s="43" t="s">
        <v>70</v>
      </c>
      <c r="D1" s="26"/>
      <c r="E1" s="26"/>
      <c r="F1" s="44"/>
      <c r="G1" s="45" t="s">
        <v>71</v>
      </c>
    </row>
    <row r="2">
      <c r="A2" s="1" t="s">
        <v>0</v>
      </c>
      <c r="B2" s="46" t="s">
        <v>3</v>
      </c>
      <c r="C2" s="47" t="s">
        <v>72</v>
      </c>
      <c r="D2" s="5" t="s">
        <v>73</v>
      </c>
      <c r="E2" s="5" t="s">
        <v>74</v>
      </c>
      <c r="F2" s="48" t="s">
        <v>75</v>
      </c>
      <c r="G2" s="47" t="s">
        <v>76</v>
      </c>
      <c r="H2" s="5" t="s">
        <v>77</v>
      </c>
      <c r="I2" s="5" t="s">
        <v>78</v>
      </c>
      <c r="J2" s="49" t="s">
        <v>79</v>
      </c>
    </row>
    <row r="3">
      <c r="A3" s="13">
        <v>1.0</v>
      </c>
      <c r="B3" s="50" t="s">
        <v>17</v>
      </c>
      <c r="C3" s="51">
        <v>2.0</v>
      </c>
      <c r="D3" s="33" t="s">
        <v>69</v>
      </c>
      <c r="E3" s="41" t="s">
        <v>69</v>
      </c>
      <c r="F3" s="41">
        <f t="shared" ref="F3:F31" si="1">IF(AND(OR(C3="-", C3&lt;5.5),OR(D3="-", D3&lt;5.5), OR(E3="-", E3&lt;5.5)), 0, 10)</f>
        <v>0</v>
      </c>
      <c r="G3" s="52" t="s">
        <v>69</v>
      </c>
      <c r="H3" s="53" t="s">
        <v>69</v>
      </c>
      <c r="I3" s="54" t="s">
        <v>69</v>
      </c>
      <c r="J3" s="36">
        <f t="shared" ref="J3:J31" si="2">IF(AND(OR(G3="-", G3&lt;5.5),OR(H3="-", H3&lt;5.5),OR(I3="-", I3&lt;5.5)), 0, 10)</f>
        <v>0</v>
      </c>
    </row>
    <row r="4">
      <c r="A4" s="13">
        <v>2.0</v>
      </c>
      <c r="B4" s="50" t="s">
        <v>19</v>
      </c>
      <c r="C4" s="51" t="s">
        <v>69</v>
      </c>
      <c r="D4" s="33" t="s">
        <v>69</v>
      </c>
      <c r="E4" s="41" t="s">
        <v>69</v>
      </c>
      <c r="F4" s="41">
        <f t="shared" si="1"/>
        <v>0</v>
      </c>
      <c r="G4" s="52" t="s">
        <v>69</v>
      </c>
      <c r="H4" s="53" t="s">
        <v>69</v>
      </c>
      <c r="I4" s="54" t="s">
        <v>69</v>
      </c>
      <c r="J4" s="36">
        <f t="shared" si="2"/>
        <v>0</v>
      </c>
    </row>
    <row r="5">
      <c r="A5" s="13">
        <v>3.0</v>
      </c>
      <c r="B5" s="50" t="s">
        <v>21</v>
      </c>
      <c r="C5" s="51">
        <v>4.0</v>
      </c>
      <c r="D5" s="33" t="s">
        <v>69</v>
      </c>
      <c r="E5" s="41">
        <v>6.0</v>
      </c>
      <c r="F5" s="41">
        <f t="shared" si="1"/>
        <v>10</v>
      </c>
      <c r="G5" s="52">
        <v>5.0</v>
      </c>
      <c r="H5" s="53">
        <v>6.0</v>
      </c>
      <c r="I5" s="54" t="s">
        <v>69</v>
      </c>
      <c r="J5" s="36">
        <f t="shared" si="2"/>
        <v>10</v>
      </c>
    </row>
    <row r="6">
      <c r="A6" s="13">
        <v>4.0</v>
      </c>
      <c r="B6" s="50" t="s">
        <v>23</v>
      </c>
      <c r="C6" s="51">
        <v>4.0</v>
      </c>
      <c r="D6" s="33">
        <v>5.5</v>
      </c>
      <c r="E6" s="41" t="s">
        <v>69</v>
      </c>
      <c r="F6" s="41">
        <f t="shared" si="1"/>
        <v>10</v>
      </c>
      <c r="G6" s="52">
        <v>7.5</v>
      </c>
      <c r="H6" s="53" t="s">
        <v>69</v>
      </c>
      <c r="I6" s="54" t="s">
        <v>69</v>
      </c>
      <c r="J6" s="36">
        <f t="shared" si="2"/>
        <v>10</v>
      </c>
    </row>
    <row r="7">
      <c r="A7" s="13">
        <v>5.0</v>
      </c>
      <c r="B7" s="50" t="s">
        <v>24</v>
      </c>
      <c r="C7" s="51">
        <v>6.0</v>
      </c>
      <c r="D7" s="33" t="s">
        <v>69</v>
      </c>
      <c r="E7" s="41" t="s">
        <v>69</v>
      </c>
      <c r="F7" s="41">
        <f t="shared" si="1"/>
        <v>10</v>
      </c>
      <c r="G7" s="52">
        <v>7.0</v>
      </c>
      <c r="H7" s="53" t="s">
        <v>69</v>
      </c>
      <c r="I7" s="54" t="s">
        <v>69</v>
      </c>
      <c r="J7" s="36">
        <f t="shared" si="2"/>
        <v>10</v>
      </c>
    </row>
    <row r="8">
      <c r="A8" s="13">
        <v>6.0</v>
      </c>
      <c r="B8" s="50" t="s">
        <v>25</v>
      </c>
      <c r="C8" s="51" t="s">
        <v>69</v>
      </c>
      <c r="D8" s="33">
        <v>2.5</v>
      </c>
      <c r="E8" s="41">
        <v>5.5</v>
      </c>
      <c r="F8" s="41">
        <f t="shared" si="1"/>
        <v>10</v>
      </c>
      <c r="G8" s="52">
        <v>6.0</v>
      </c>
      <c r="H8" s="53" t="s">
        <v>69</v>
      </c>
      <c r="I8" s="54" t="s">
        <v>69</v>
      </c>
      <c r="J8" s="36">
        <f t="shared" si="2"/>
        <v>10</v>
      </c>
    </row>
    <row r="9">
      <c r="A9" s="13">
        <v>7.0</v>
      </c>
      <c r="B9" s="50" t="s">
        <v>26</v>
      </c>
      <c r="C9" s="51">
        <v>2.5</v>
      </c>
      <c r="D9" s="33">
        <v>6.5</v>
      </c>
      <c r="E9" s="41" t="s">
        <v>69</v>
      </c>
      <c r="F9" s="41">
        <f t="shared" si="1"/>
        <v>10</v>
      </c>
      <c r="G9" s="52">
        <v>4.0</v>
      </c>
      <c r="H9" s="53">
        <v>8.5</v>
      </c>
      <c r="I9" s="54" t="s">
        <v>69</v>
      </c>
      <c r="J9" s="36">
        <f t="shared" si="2"/>
        <v>10</v>
      </c>
    </row>
    <row r="10">
      <c r="A10" s="13">
        <v>8.0</v>
      </c>
      <c r="B10" s="50" t="s">
        <v>28</v>
      </c>
      <c r="C10" s="51">
        <v>8.0</v>
      </c>
      <c r="D10" s="33" t="s">
        <v>69</v>
      </c>
      <c r="E10" s="41" t="s">
        <v>69</v>
      </c>
      <c r="F10" s="41">
        <f t="shared" si="1"/>
        <v>10</v>
      </c>
      <c r="G10" s="52">
        <v>8.0</v>
      </c>
      <c r="H10" s="53" t="s">
        <v>69</v>
      </c>
      <c r="I10" s="54" t="s">
        <v>69</v>
      </c>
      <c r="J10" s="36">
        <f t="shared" si="2"/>
        <v>10</v>
      </c>
    </row>
    <row r="11">
      <c r="A11" s="13">
        <v>9.0</v>
      </c>
      <c r="B11" s="50" t="s">
        <v>29</v>
      </c>
      <c r="C11" s="51">
        <v>7.0</v>
      </c>
      <c r="D11" s="33" t="s">
        <v>69</v>
      </c>
      <c r="E11" s="41" t="s">
        <v>69</v>
      </c>
      <c r="F11" s="41">
        <f t="shared" si="1"/>
        <v>10</v>
      </c>
      <c r="G11" s="52">
        <v>9.0</v>
      </c>
      <c r="H11" s="53" t="s">
        <v>69</v>
      </c>
      <c r="I11" s="54" t="s">
        <v>69</v>
      </c>
      <c r="J11" s="36">
        <f t="shared" si="2"/>
        <v>10</v>
      </c>
    </row>
    <row r="12">
      <c r="A12" s="13">
        <v>10.0</v>
      </c>
      <c r="B12" s="50" t="s">
        <v>30</v>
      </c>
      <c r="C12" s="51">
        <v>2.0</v>
      </c>
      <c r="D12" s="33">
        <v>5.0</v>
      </c>
      <c r="E12" s="41">
        <v>6.5</v>
      </c>
      <c r="F12" s="41">
        <f t="shared" si="1"/>
        <v>10</v>
      </c>
      <c r="G12" s="52">
        <v>4.0</v>
      </c>
      <c r="H12" s="53" t="s">
        <v>69</v>
      </c>
      <c r="I12" s="54">
        <v>6.0</v>
      </c>
      <c r="J12" s="36">
        <f t="shared" si="2"/>
        <v>10</v>
      </c>
    </row>
    <row r="13">
      <c r="A13" s="13">
        <v>11.0</v>
      </c>
      <c r="B13" s="50" t="s">
        <v>32</v>
      </c>
      <c r="C13" s="51">
        <v>3.0</v>
      </c>
      <c r="D13" s="33">
        <v>7.0</v>
      </c>
      <c r="E13" s="41" t="s">
        <v>69</v>
      </c>
      <c r="F13" s="41">
        <f t="shared" si="1"/>
        <v>10</v>
      </c>
      <c r="G13" s="52">
        <v>8.5</v>
      </c>
      <c r="H13" s="53" t="s">
        <v>69</v>
      </c>
      <c r="I13" s="54" t="s">
        <v>69</v>
      </c>
      <c r="J13" s="36">
        <f t="shared" si="2"/>
        <v>10</v>
      </c>
    </row>
    <row r="14">
      <c r="A14" s="13">
        <v>12.0</v>
      </c>
      <c r="B14" s="50" t="s">
        <v>34</v>
      </c>
      <c r="C14" s="51">
        <v>6.0</v>
      </c>
      <c r="D14" s="33" t="s">
        <v>69</v>
      </c>
      <c r="E14" s="41" t="s">
        <v>69</v>
      </c>
      <c r="F14" s="41">
        <f t="shared" si="1"/>
        <v>10</v>
      </c>
      <c r="G14" s="52">
        <v>7.5</v>
      </c>
      <c r="H14" s="53" t="s">
        <v>69</v>
      </c>
      <c r="I14" s="54" t="s">
        <v>69</v>
      </c>
      <c r="J14" s="36">
        <f t="shared" si="2"/>
        <v>10</v>
      </c>
    </row>
    <row r="15">
      <c r="A15" s="13">
        <v>13.0</v>
      </c>
      <c r="B15" s="50" t="s">
        <v>36</v>
      </c>
      <c r="C15" s="51" t="s">
        <v>69</v>
      </c>
      <c r="D15" s="33" t="s">
        <v>69</v>
      </c>
      <c r="E15" s="41" t="s">
        <v>69</v>
      </c>
      <c r="F15" s="41">
        <f t="shared" si="1"/>
        <v>0</v>
      </c>
      <c r="G15" s="52" t="s">
        <v>69</v>
      </c>
      <c r="H15" s="53" t="s">
        <v>69</v>
      </c>
      <c r="I15" s="54" t="s">
        <v>69</v>
      </c>
      <c r="J15" s="36">
        <f t="shared" si="2"/>
        <v>0</v>
      </c>
    </row>
    <row r="16">
      <c r="A16" s="13">
        <v>14.0</v>
      </c>
      <c r="B16" s="50" t="s">
        <v>38</v>
      </c>
      <c r="C16" s="51">
        <v>2.0</v>
      </c>
      <c r="D16" s="33">
        <v>5.5</v>
      </c>
      <c r="E16" s="41" t="s">
        <v>69</v>
      </c>
      <c r="F16" s="41">
        <f t="shared" si="1"/>
        <v>10</v>
      </c>
      <c r="G16" s="52">
        <v>6.0</v>
      </c>
      <c r="H16" s="53" t="s">
        <v>69</v>
      </c>
      <c r="I16" s="54" t="s">
        <v>69</v>
      </c>
      <c r="J16" s="36">
        <f t="shared" si="2"/>
        <v>10</v>
      </c>
    </row>
    <row r="17">
      <c r="A17" s="13">
        <v>15.0</v>
      </c>
      <c r="B17" s="50" t="s">
        <v>39</v>
      </c>
      <c r="C17" s="51">
        <v>4.5</v>
      </c>
      <c r="D17" s="55"/>
      <c r="E17" s="41" t="s">
        <v>69</v>
      </c>
      <c r="F17" s="41">
        <f t="shared" si="1"/>
        <v>0</v>
      </c>
      <c r="G17" s="52" t="s">
        <v>69</v>
      </c>
      <c r="H17" s="53" t="s">
        <v>69</v>
      </c>
      <c r="I17" s="54" t="s">
        <v>69</v>
      </c>
      <c r="J17" s="36">
        <f t="shared" si="2"/>
        <v>0</v>
      </c>
    </row>
    <row r="18">
      <c r="A18" s="13">
        <v>16.0</v>
      </c>
      <c r="B18" s="50" t="s">
        <v>41</v>
      </c>
      <c r="C18" s="51">
        <v>0.0</v>
      </c>
      <c r="D18" s="33" t="s">
        <v>69</v>
      </c>
      <c r="E18" s="41" t="s">
        <v>69</v>
      </c>
      <c r="F18" s="41">
        <f t="shared" si="1"/>
        <v>0</v>
      </c>
      <c r="G18" s="52" t="s">
        <v>69</v>
      </c>
      <c r="H18" s="53" t="s">
        <v>69</v>
      </c>
      <c r="I18" s="54" t="s">
        <v>69</v>
      </c>
      <c r="J18" s="36">
        <f t="shared" si="2"/>
        <v>0</v>
      </c>
    </row>
    <row r="19">
      <c r="A19" s="13">
        <v>17.0</v>
      </c>
      <c r="B19" s="50" t="s">
        <v>43</v>
      </c>
      <c r="C19" s="51">
        <v>3.5</v>
      </c>
      <c r="D19" s="33">
        <v>5.0</v>
      </c>
      <c r="E19" s="41">
        <v>6.0</v>
      </c>
      <c r="F19" s="41">
        <f t="shared" si="1"/>
        <v>10</v>
      </c>
      <c r="G19" s="52">
        <v>1.5</v>
      </c>
      <c r="H19" s="53" t="s">
        <v>69</v>
      </c>
      <c r="I19" s="54">
        <v>6.0</v>
      </c>
      <c r="J19" s="36">
        <f t="shared" si="2"/>
        <v>10</v>
      </c>
    </row>
    <row r="20">
      <c r="A20" s="13">
        <v>18.0</v>
      </c>
      <c r="B20" s="50" t="s">
        <v>44</v>
      </c>
      <c r="C20" s="51">
        <v>3.0</v>
      </c>
      <c r="D20" s="33" t="s">
        <v>69</v>
      </c>
      <c r="E20" s="41">
        <v>3.5</v>
      </c>
      <c r="F20" s="41">
        <f t="shared" si="1"/>
        <v>0</v>
      </c>
      <c r="G20" s="52" t="s">
        <v>69</v>
      </c>
      <c r="H20" s="53" t="s">
        <v>69</v>
      </c>
      <c r="I20" s="54" t="s">
        <v>69</v>
      </c>
      <c r="J20" s="36">
        <f t="shared" si="2"/>
        <v>0</v>
      </c>
    </row>
    <row r="21">
      <c r="A21" s="13">
        <v>19.0</v>
      </c>
      <c r="B21" s="50" t="s">
        <v>45</v>
      </c>
      <c r="C21" s="51">
        <v>3.0</v>
      </c>
      <c r="D21" s="33">
        <v>4.5</v>
      </c>
      <c r="E21" s="41">
        <v>6.0</v>
      </c>
      <c r="F21" s="41">
        <f t="shared" si="1"/>
        <v>10</v>
      </c>
      <c r="G21" s="52">
        <v>6.0</v>
      </c>
      <c r="H21" s="53" t="s">
        <v>69</v>
      </c>
      <c r="I21" s="54" t="s">
        <v>69</v>
      </c>
      <c r="J21" s="36">
        <f t="shared" si="2"/>
        <v>10</v>
      </c>
    </row>
    <row r="22">
      <c r="A22" s="13">
        <v>20.0</v>
      </c>
      <c r="B22" s="50" t="s">
        <v>46</v>
      </c>
      <c r="C22" s="51">
        <v>6.5</v>
      </c>
      <c r="D22" s="33" t="s">
        <v>69</v>
      </c>
      <c r="E22" s="41" t="s">
        <v>69</v>
      </c>
      <c r="F22" s="41">
        <f t="shared" si="1"/>
        <v>10</v>
      </c>
      <c r="G22" s="52">
        <v>6.0</v>
      </c>
      <c r="H22" s="53" t="s">
        <v>69</v>
      </c>
      <c r="I22" s="54" t="s">
        <v>69</v>
      </c>
      <c r="J22" s="36">
        <f t="shared" si="2"/>
        <v>10</v>
      </c>
    </row>
    <row r="23">
      <c r="A23" s="13">
        <v>21.0</v>
      </c>
      <c r="B23" s="50" t="s">
        <v>47</v>
      </c>
      <c r="C23" s="51">
        <v>7.0</v>
      </c>
      <c r="D23" s="33" t="s">
        <v>69</v>
      </c>
      <c r="E23" s="41" t="s">
        <v>69</v>
      </c>
      <c r="F23" s="41">
        <f t="shared" si="1"/>
        <v>10</v>
      </c>
      <c r="G23" s="52">
        <v>3.5</v>
      </c>
      <c r="H23" s="53">
        <v>7.0</v>
      </c>
      <c r="I23" s="54" t="s">
        <v>69</v>
      </c>
      <c r="J23" s="36">
        <f t="shared" si="2"/>
        <v>10</v>
      </c>
    </row>
    <row r="24">
      <c r="A24" s="13">
        <v>22.0</v>
      </c>
      <c r="B24" s="50" t="s">
        <v>49</v>
      </c>
      <c r="C24" s="51">
        <v>6.0</v>
      </c>
      <c r="D24" s="33" t="s">
        <v>69</v>
      </c>
      <c r="E24" s="41" t="s">
        <v>69</v>
      </c>
      <c r="F24" s="41">
        <f t="shared" si="1"/>
        <v>10</v>
      </c>
      <c r="G24" s="52" t="s">
        <v>69</v>
      </c>
      <c r="H24" s="53">
        <v>6.0</v>
      </c>
      <c r="I24" s="54" t="s">
        <v>69</v>
      </c>
      <c r="J24" s="36">
        <f t="shared" si="2"/>
        <v>10</v>
      </c>
    </row>
    <row r="25">
      <c r="A25" s="13">
        <v>23.0</v>
      </c>
      <c r="B25" s="50" t="s">
        <v>50</v>
      </c>
      <c r="C25" s="51" t="s">
        <v>69</v>
      </c>
      <c r="D25" s="33" t="s">
        <v>69</v>
      </c>
      <c r="E25" s="41" t="s">
        <v>69</v>
      </c>
      <c r="F25" s="41">
        <f t="shared" si="1"/>
        <v>0</v>
      </c>
      <c r="G25" s="52" t="s">
        <v>69</v>
      </c>
      <c r="H25" s="53" t="s">
        <v>69</v>
      </c>
      <c r="I25" s="54" t="s">
        <v>69</v>
      </c>
      <c r="J25" s="36">
        <f t="shared" si="2"/>
        <v>0</v>
      </c>
    </row>
    <row r="26">
      <c r="A26" s="13">
        <v>24.0</v>
      </c>
      <c r="B26" s="50" t="s">
        <v>52</v>
      </c>
      <c r="C26" s="51" t="s">
        <v>69</v>
      </c>
      <c r="D26" s="33" t="s">
        <v>69</v>
      </c>
      <c r="E26" s="41" t="s">
        <v>69</v>
      </c>
      <c r="F26" s="41">
        <f t="shared" si="1"/>
        <v>0</v>
      </c>
      <c r="G26" s="52" t="s">
        <v>69</v>
      </c>
      <c r="H26" s="53" t="s">
        <v>69</v>
      </c>
      <c r="I26" s="54" t="s">
        <v>69</v>
      </c>
      <c r="J26" s="36">
        <f t="shared" si="2"/>
        <v>0</v>
      </c>
    </row>
    <row r="27">
      <c r="A27" s="13">
        <v>25.0</v>
      </c>
      <c r="B27" s="50" t="s">
        <v>53</v>
      </c>
      <c r="C27" s="51">
        <v>7.5</v>
      </c>
      <c r="D27" s="33" t="s">
        <v>69</v>
      </c>
      <c r="E27" s="41" t="s">
        <v>69</v>
      </c>
      <c r="F27" s="41">
        <f t="shared" si="1"/>
        <v>10</v>
      </c>
      <c r="G27" s="52">
        <v>7.0</v>
      </c>
      <c r="H27" s="53" t="s">
        <v>69</v>
      </c>
      <c r="I27" s="54" t="s">
        <v>69</v>
      </c>
      <c r="J27" s="36">
        <f t="shared" si="2"/>
        <v>10</v>
      </c>
    </row>
    <row r="28">
      <c r="A28" s="13">
        <v>26.0</v>
      </c>
      <c r="B28" s="50" t="s">
        <v>54</v>
      </c>
      <c r="C28" s="51">
        <v>5.0</v>
      </c>
      <c r="D28" s="33">
        <v>3.0</v>
      </c>
      <c r="E28" s="41">
        <v>7.5</v>
      </c>
      <c r="F28" s="41">
        <f t="shared" si="1"/>
        <v>10</v>
      </c>
      <c r="G28" s="52">
        <v>7.5</v>
      </c>
      <c r="H28" s="53" t="s">
        <v>69</v>
      </c>
      <c r="I28" s="54" t="s">
        <v>69</v>
      </c>
      <c r="J28" s="36">
        <f t="shared" si="2"/>
        <v>10</v>
      </c>
    </row>
    <row r="29">
      <c r="A29" s="13">
        <v>27.0</v>
      </c>
      <c r="B29" s="50" t="s">
        <v>56</v>
      </c>
      <c r="C29" s="51" t="s">
        <v>69</v>
      </c>
      <c r="D29" s="33" t="s">
        <v>69</v>
      </c>
      <c r="E29" s="41" t="s">
        <v>69</v>
      </c>
      <c r="F29" s="41">
        <f t="shared" si="1"/>
        <v>0</v>
      </c>
      <c r="G29" s="52" t="s">
        <v>69</v>
      </c>
      <c r="H29" s="53" t="s">
        <v>69</v>
      </c>
      <c r="I29" s="54" t="s">
        <v>69</v>
      </c>
      <c r="J29" s="36">
        <f t="shared" si="2"/>
        <v>0</v>
      </c>
    </row>
    <row r="30">
      <c r="A30" s="13">
        <v>28.0</v>
      </c>
      <c r="B30" s="50" t="s">
        <v>57</v>
      </c>
      <c r="C30" s="51">
        <v>5.0</v>
      </c>
      <c r="D30" s="33">
        <v>4.0</v>
      </c>
      <c r="E30" s="41">
        <v>7.5</v>
      </c>
      <c r="F30" s="41">
        <f t="shared" si="1"/>
        <v>10</v>
      </c>
      <c r="G30" s="52">
        <v>6.0</v>
      </c>
      <c r="H30" s="53" t="s">
        <v>69</v>
      </c>
      <c r="I30" s="54" t="s">
        <v>69</v>
      </c>
      <c r="J30" s="36">
        <f t="shared" si="2"/>
        <v>10</v>
      </c>
    </row>
    <row r="31">
      <c r="A31" s="13">
        <v>29.0</v>
      </c>
      <c r="B31" s="50" t="s">
        <v>58</v>
      </c>
      <c r="C31" s="51">
        <v>5.0</v>
      </c>
      <c r="D31" s="33">
        <v>9.0</v>
      </c>
      <c r="E31" s="41" t="s">
        <v>69</v>
      </c>
      <c r="F31" s="41">
        <f t="shared" si="1"/>
        <v>10</v>
      </c>
      <c r="G31" s="52">
        <v>7.0</v>
      </c>
      <c r="H31" s="53" t="s">
        <v>69</v>
      </c>
      <c r="I31" s="54" t="s">
        <v>69</v>
      </c>
      <c r="J31" s="36">
        <f t="shared" si="2"/>
        <v>10</v>
      </c>
    </row>
  </sheetData>
  <mergeCells count="2">
    <mergeCell ref="C1:F1"/>
    <mergeCell ref="G1:J1"/>
  </mergeCells>
  <conditionalFormatting sqref="F3:F31 J3:J31">
    <cfRule type="cellIs" dxfId="0" priority="1" operator="equal">
      <formula>10</formula>
    </cfRule>
  </conditionalFormatting>
  <conditionalFormatting sqref="F3:F31 J3:J31">
    <cfRule type="cellIs" dxfId="1" priority="2" operator="equal">
      <formula>0</formula>
    </cfRule>
  </conditionalFormatting>
  <drawing r:id="rId1"/>
</worksheet>
</file>