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Features" sheetId="1" r:id="rId4"/>
    <sheet state="visible" name="CNN Features - 5" sheetId="2" r:id="rId5"/>
    <sheet state="visible" name="CNN Features - 2" sheetId="3" r:id="rId6"/>
    <sheet state="visible" name="Sheet1" sheetId="4" r:id="rId7"/>
    <sheet state="visible" name="Sheet2" sheetId="5" r:id="rId8"/>
    <sheet state="visible" name="Copy of Sheet3" sheetId="6" r:id="rId9"/>
    <sheet state="visible" name="Sheet7" sheetId="7" r:id="rId10"/>
    <sheet state="visible" name="Sheet3" sheetId="8" r:id="rId11"/>
  </sheets>
  <definedNames/>
  <calcPr/>
</workbook>
</file>

<file path=xl/sharedStrings.xml><?xml version="1.0" encoding="utf-8"?>
<sst xmlns="http://schemas.openxmlformats.org/spreadsheetml/2006/main" count="1347" uniqueCount="175">
  <si>
    <t>Number of classes</t>
  </si>
  <si>
    <t>Window Size</t>
  </si>
  <si>
    <t>Set</t>
  </si>
  <si>
    <t>Feature Type</t>
  </si>
  <si>
    <t>Classifier</t>
  </si>
  <si>
    <t xml:space="preserve">Accuracy </t>
  </si>
  <si>
    <t>Precision</t>
  </si>
  <si>
    <t>Recall</t>
  </si>
  <si>
    <t>F1 Score</t>
  </si>
  <si>
    <t>1s</t>
  </si>
  <si>
    <t>Time features</t>
  </si>
  <si>
    <t>SVM</t>
  </si>
  <si>
    <t>Random Forest</t>
  </si>
  <si>
    <t>XGBoost</t>
  </si>
  <si>
    <t>Gradient Boosting</t>
  </si>
  <si>
    <t>KNN</t>
  </si>
  <si>
    <t>Logistic Regression</t>
  </si>
  <si>
    <t>0. 482759</t>
  </si>
  <si>
    <t>0. 458319</t>
  </si>
  <si>
    <t>Freq Features</t>
  </si>
  <si>
    <t>0. 297578</t>
  </si>
  <si>
    <t>0. 289655</t>
  </si>
  <si>
    <t>0. 486207</t>
  </si>
  <si>
    <t>0. 423585</t>
  </si>
  <si>
    <t>0. 262069</t>
  </si>
  <si>
    <t>Time + Freq Features</t>
  </si>
  <si>
    <t>0. 283927</t>
  </si>
  <si>
    <t>0. 488327</t>
  </si>
  <si>
    <t>0. 415225</t>
  </si>
  <si>
    <t>0. 481536</t>
  </si>
  <si>
    <t>0. 489655</t>
  </si>
  <si>
    <t>0. 475862</t>
  </si>
  <si>
    <t>EEGNet Features</t>
  </si>
  <si>
    <t>0. 490436</t>
  </si>
  <si>
    <t>0. 468966</t>
  </si>
  <si>
    <t>Autoencoder concatenation - Summary features</t>
  </si>
  <si>
    <t>Fusion of Spatio-Temporal features</t>
  </si>
  <si>
    <t>Fully Connected Layer</t>
  </si>
  <si>
    <t>e2fnet</t>
  </si>
  <si>
    <t>0. 915885</t>
  </si>
  <si>
    <t>0. 902778</t>
  </si>
  <si>
    <t>0. 862496</t>
  </si>
  <si>
    <t>0. 889655</t>
  </si>
  <si>
    <t>0. 893103</t>
  </si>
  <si>
    <t>0. 896552</t>
  </si>
  <si>
    <t>0. 882759</t>
  </si>
  <si>
    <t>0. 882313</t>
  </si>
  <si>
    <t>0. 881810</t>
  </si>
  <si>
    <t>0. 862069</t>
  </si>
  <si>
    <t>2(Aha vs Not Aha)</t>
  </si>
  <si>
    <t>0. 938596</t>
  </si>
  <si>
    <t>0. 929825</t>
  </si>
  <si>
    <t>0. 929565</t>
  </si>
  <si>
    <t>0. 939655</t>
  </si>
  <si>
    <t>0. 939435</t>
  </si>
  <si>
    <t>0. 932836</t>
  </si>
  <si>
    <t>0. 903509</t>
  </si>
  <si>
    <t>Tsception</t>
  </si>
  <si>
    <t>2(Impasse vs Not Impasse)</t>
  </si>
  <si>
    <t>tsception</t>
  </si>
  <si>
    <t>Window size</t>
  </si>
  <si>
    <t>Features</t>
  </si>
  <si>
    <t>Fusion method</t>
  </si>
  <si>
    <t>Size of the feature</t>
  </si>
  <si>
    <t>Accuracy</t>
  </si>
  <si>
    <t>F1_score</t>
  </si>
  <si>
    <t>combined_time_features</t>
  </si>
  <si>
    <t>Concatenation</t>
  </si>
  <si>
    <t>(1450, 64)</t>
  </si>
  <si>
    <t>SVM, 0.337931, 0.280499, 0.337931, 0.244418</t>
  </si>
  <si>
    <t>Mean, Variance, First-Order Differences, Second-Order Differences</t>
  </si>
  <si>
    <t>Random Forest, 0.513793, 0.491676, 0.513793, 0.499019</t>
  </si>
  <si>
    <t>XGBoost, 0.520690, 0.511881, 0.520690, 0.513858</t>
  </si>
  <si>
    <t>Gradient Boosting, 0.513793, 0.503975, 0.513793, 0.508483</t>
  </si>
  <si>
    <t>AdaBoost, 0.344828, 0.421039, 0.344828, 0.356010</t>
  </si>
  <si>
    <t>K-Nearest Neighbors, 0.513793, 0.467000, 0.513793, 0.475425</t>
  </si>
  <si>
    <t>Logistic Regression, 0.372414, 0.315194, 0.372414, 0.321900</t>
  </si>
  <si>
    <t>Naive Bayes, 0.317241, 0.237407, 0.317241, 0.203553</t>
  </si>
  <si>
    <t>CNN classifier</t>
  </si>
  <si>
    <t>frequency_features</t>
  </si>
  <si>
    <t>SVM,0.368966,0.415483,0.368966,0.358663</t>
  </si>
  <si>
    <t>Mean Power, Standard Deviation of Power, Peak Frequency, Frequency Bandwidth</t>
  </si>
  <si>
    <t>Random Forest,0.531034,0.519755,0.531034,0.523959</t>
  </si>
  <si>
    <t>XGBoost,0.537931,0.531197,0.537931,0.533412</t>
  </si>
  <si>
    <t>Gradient Boosting,0.558621,0.545584,0.558621,0.550158</t>
  </si>
  <si>
    <t>AdaBoost,0.348276,0.356149,0.348276,0.327681</t>
  </si>
  <si>
    <t>K-Nearest Neighbors,0.520690,0.470477,0.520690,0.486339</t>
  </si>
  <si>
    <t>Logistic Regression,0.427586,0.402495,0.427586,0.398205</t>
  </si>
  <si>
    <t>Naive Bayes,0.306897,0.194401,0.306897,0.184129</t>
  </si>
  <si>
    <t>features_CNN - EEGNet</t>
  </si>
  <si>
    <t>CNN</t>
  </si>
  <si>
    <t>(1450, 3520)</t>
  </si>
  <si>
    <t>SVM, 0.355172, 0.328068, 0.355172, 0.271878</t>
  </si>
  <si>
    <t>EEGNet</t>
  </si>
  <si>
    <t>Random Forest, 0.579310, 0.578661, 0.579310, 0.576533</t>
  </si>
  <si>
    <t>XGBoost, 0.568966, 0.564509, 0.568966, 0.565818</t>
  </si>
  <si>
    <t>Gradient Boosting, 0.600000, 0.597660, 0.600000, 0.598166</t>
  </si>
  <si>
    <t>AdaBoost, 0.251724, 0.416702, 0.251724, 0.237872</t>
  </si>
  <si>
    <t>K-Nearest Neighbors, 0.548276, 0.509828, 0.548276, 0.515538</t>
  </si>
  <si>
    <t>Logistic Regression, 0.520690, 0.490557, 0.520690, 0.485574</t>
  </si>
  <si>
    <t>Naive Bayes, 0.289655, 0.193797, 0.289655, 0.178266</t>
  </si>
  <si>
    <t>Wv_features</t>
  </si>
  <si>
    <t>(1450, 7)</t>
  </si>
  <si>
    <t>SVM, 0.324138, 0.241244, 0.324138, 0.200394</t>
  </si>
  <si>
    <t>Autoregressive (AR) Coefficients - 2, Wavelet Variance Features - 5</t>
  </si>
  <si>
    <t>Random Forest, 0.537931, 0.527641, 0.537931, 0.531894</t>
  </si>
  <si>
    <t>XGBoost, 0.565517, 0.555824, 0.565517, 0.559549</t>
  </si>
  <si>
    <t>Gradient Boosting, 0.572414, 0.544692, 0.572414, 0.553784</t>
  </si>
  <si>
    <t>AdaBoost, 0.389655, 0.364218, 0.389655, 0.340700</t>
  </si>
  <si>
    <t>K-Nearest Neighbors, 0.489655, 0.432914, 0.489655, 0.444266</t>
  </si>
  <si>
    <t>Logistic Regression, 0.310345, 0.246275, 0.310345, 0.218463</t>
  </si>
  <si>
    <t>Naive Bayes, 0.251724, 0.200368, 0.251724, 0.147317</t>
  </si>
  <si>
    <t>All the features</t>
  </si>
  <si>
    <t>(1450, 3639)</t>
  </si>
  <si>
    <t>SVM, 0.372414, 0.313375, 0.372414, 0.282487</t>
  </si>
  <si>
    <t>Random Forest, 0.593103, 0.588109, 0.593103, 0.588626</t>
  </si>
  <si>
    <t>XGBoost, 0.555172, 0.547276, 0.555172, 0.550510</t>
  </si>
  <si>
    <t>Gradient Boosting, 0.606897, 0.602308, 0.606897, 0.603263</t>
  </si>
  <si>
    <t>AdaBoost, 0.293103, 0.348926, 0.293103, 0.303059</t>
  </si>
  <si>
    <t>K-Nearest Neighbors, 0.568966, 0.542166, 0.568966, 0.545854</t>
  </si>
  <si>
    <t>Logistic Regression, 0.524138, 0.479292, 0.524138, 0.488113</t>
  </si>
  <si>
    <t>Naive Bayes, 0.313793, 0.239409, 0.313793, 0.206732</t>
  </si>
  <si>
    <t>FC</t>
  </si>
  <si>
    <t>RAW</t>
  </si>
  <si>
    <t>Raw</t>
  </si>
  <si>
    <t>(1450, 125, 16)</t>
  </si>
  <si>
    <t xml:space="preserve">FC </t>
  </si>
  <si>
    <t>FC - 100-&gt; 50 - &gt; 5</t>
  </si>
  <si>
    <t>Autoencoder concatenation</t>
  </si>
  <si>
    <t>Stacked</t>
  </si>
  <si>
    <t>Random Forest - Accuracy: 0.582759, Precision: 0.579623, Recall: 0.582759, F1-Score: 0.580401</t>
  </si>
  <si>
    <t>RF</t>
  </si>
  <si>
    <t>Summary of Classifier Performance:</t>
  </si>
  <si>
    <t>Test Accuracy</t>
  </si>
  <si>
    <t>Test Precision</t>
  </si>
  <si>
    <t>Test Recall</t>
  </si>
  <si>
    <t>Test F1 Score</t>
  </si>
  <si>
    <t>K-Neighbors</t>
  </si>
  <si>
    <t>All</t>
  </si>
  <si>
    <t>37/37 ━━━━━━━━━━━━━━━━━━━━ 1s 18ms/step
10/10 ━━━━━━━━━━━━━━━━━━━━ 0s 21ms/step
X_train_features shape: (1160, 64)
X_test_features shape: (290, 64)
SVM - Accuracy: 0.4310, F1 Score: 0.3554, Precision: 0.3725, Recall: 0.4310
Random Forest - Accuracy: 0.5931, F1 Score: 0.5804, Precision: 0.5729, Recall: 0.5931
KNN - Accuracy: 0.5552, F1 Score: 0.5264, Precision: 0.5114, Recall: 0.5552
/usr/local/lib/python3.10/dist-packages/xgboost/core.py:158: UserWarning: [14:33:01] WARNING: /workspace/src/learner.cc:740: 
Parameters: { "use_label_encoder" } are not used.
  warnings.warn(smsg, UserWarning)
XGBoost - Accuracy: 0.5621, F1 Score: 0.5515, Precision: 0.5446, Recall: 0.5621
Gradient Boosting - Accuracy: 0.5517, F1 Score: 0.5381, Precision: 0.5268, Recall: 0.5517</t>
  </si>
  <si>
    <t>Test Loss: 1.103685736656189
Test Accuracy: 0.5241379141807556</t>
  </si>
  <si>
    <t>Summary of Classifier Performance:
                     Accuracy  Precision    Recall  F1 Score
SVM                  0.565517   0.552923  0.565517  0.557181
Random Forest        0.603448   0.594966  0.603448  0.597783
XGBoost              0.655172   0.648605  0.655172  0.651303
Gradient Boosting    0.613793   0.603522  0.613793  0.607001
AdaBoost             0.206897   0.217589  0.206897  0.131983
K-Nearest Neighbors  0.572414   0.567280  0.572414  0.562708
Logistic Regression  0.631034   0.616371  0.631034  0.622087
Naive Bayes          0.513793   0.482497  0.513793  0.463557</t>
  </si>
  <si>
    <t>Set Number</t>
  </si>
  <si>
    <t>Best Classifier</t>
  </si>
  <si>
    <t>Best Accuracy</t>
  </si>
  <si>
    <t>Best Precision</t>
  </si>
  <si>
    <t>Best Recall</t>
  </si>
  <si>
    <t>Best F1 Score</t>
  </si>
  <si>
    <t>XBoost</t>
  </si>
  <si>
    <t>Dataset</t>
  </si>
  <si>
    <t>Test</t>
  </si>
  <si>
    <t>XG-Boost</t>
  </si>
  <si>
    <t xml:space="preserve">K-Neighbors              </t>
  </si>
  <si>
    <t xml:space="preserve">Logistic Regression     </t>
  </si>
  <si>
    <t xml:space="preserve">Naive Bayes               </t>
  </si>
  <si>
    <t xml:space="preserve">AdaBoost                  </t>
  </si>
  <si>
    <t>2 - Aha vs Not Aha</t>
  </si>
  <si>
    <t>Method</t>
  </si>
  <si>
    <t xml:space="preserve">Classification Task </t>
  </si>
  <si>
    <t xml:space="preserve"> Best Classifier</t>
  </si>
  <si>
    <t xml:space="preserve"> Best Accuracy</t>
  </si>
  <si>
    <t xml:space="preserve"> Best Precision</t>
  </si>
  <si>
    <t xml:space="preserve">Best Recall </t>
  </si>
  <si>
    <t>TSception</t>
  </si>
  <si>
    <t>Aha vs Not Aha</t>
  </si>
  <si>
    <t>Impasse vs Not Impasse</t>
  </si>
  <si>
    <t>Gradient
 Boosting</t>
  </si>
  <si>
    <t>E2FNet</t>
  </si>
  <si>
    <t>Impasse vs Not
 Impasse</t>
  </si>
  <si>
    <t>Random
 Forest/XGBoo
 st/Gradient
 Boosting</t>
  </si>
  <si>
    <t>Summary of Classifier Performance- Spatio-Temporal FNet</t>
  </si>
  <si>
    <t>Train</t>
  </si>
  <si>
    <t xml:space="preserve">Random Forest            </t>
  </si>
  <si>
    <t xml:space="preserve">Gradient Boosting          </t>
  </si>
  <si>
    <t xml:space="preserve">XGBoost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</si>
</sst>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color theme="1"/>
      <name val="Arial"/>
    </font>
    <font>
      <b/>
      <color rgb="FF38761D"/>
      <name val="Arial"/>
    </font>
    <font>
      <sz val="10.0"/>
      <color theme="1"/>
      <name val="Arial"/>
      <scheme val="minor"/>
    </font>
    <font>
      <color rgb="FF000000"/>
      <name val="Arial"/>
      <scheme val="minor"/>
    </font>
    <font>
      <b/>
      <color rgb="FF38761D"/>
      <name val="Arial"/>
      <scheme val="minor"/>
    </font>
    <font>
      <sz val="11.0"/>
      <color rgb="FF000000"/>
      <name val="Arial"/>
      <scheme val="minor"/>
    </font>
    <font/>
    <font>
      <color rgb="FF9BA2B1"/>
      <name val="Arial"/>
      <scheme val="minor"/>
    </font>
    <font>
      <sz val="11.0"/>
      <color theme="1"/>
      <name val="Arial"/>
      <scheme val="minor"/>
    </font>
    <font>
      <sz val="10.0"/>
      <color theme="1"/>
      <name val="Arial"/>
    </font>
    <font>
      <sz val="11.0"/>
      <color theme="1"/>
      <name val="Arial"/>
    </font>
    <font>
      <color rgb="FF000000"/>
      <name val="Arial"/>
    </font>
    <font>
      <b/>
      <color rgb="FF274E13"/>
      <name val="Arial"/>
      <scheme val="minor"/>
    </font>
    <font>
      <b/>
      <color rgb="FF6AA84F"/>
      <name val="Arial"/>
      <scheme val="minor"/>
    </font>
    <font>
      <sz val="11.0"/>
      <color rgb="FF000000"/>
      <name val="&quot;Times New Roman&quot;"/>
    </font>
    <font>
      <b/>
      <sz val="11.0"/>
      <color rgb="FF38761D"/>
      <name val="&quot;Times New Roman&quot;"/>
    </font>
    <font>
      <b/>
      <color theme="1"/>
      <name val="Arial"/>
    </font>
    <font>
      <b/>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00FF00"/>
        <bgColor rgb="FF00FF00"/>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E06666"/>
        <bgColor rgb="FFE06666"/>
      </patternFill>
    </fill>
    <fill>
      <patternFill patternType="solid">
        <fgColor rgb="FFBDBDBD"/>
        <bgColor rgb="FFBDBDBD"/>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FF0000"/>
      </top>
      <bottom style="thin">
        <color rgb="FF000000"/>
      </bottom>
    </border>
    <border>
      <top style="thin">
        <color rgb="FFFF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0" fontId="1" numFmtId="0" xfId="0" applyAlignment="1" applyBorder="1" applyFont="1">
      <alignment horizontal="center" readingOrder="0"/>
    </xf>
    <xf borderId="0" fillId="0" fontId="1" numFmtId="0" xfId="0" applyAlignment="1" applyFont="1">
      <alignment horizontal="center" readingOrder="0" shrinkToFit="0" wrapText="0"/>
    </xf>
    <xf borderId="0" fillId="0" fontId="1" numFmtId="0" xfId="0" applyAlignment="1" applyFont="1">
      <alignment horizontal="center"/>
    </xf>
    <xf borderId="1" fillId="0" fontId="1" numFmtId="0" xfId="0" applyAlignment="1" applyBorder="1" applyFont="1">
      <alignment horizontal="center" readingOrder="0" vertical="center"/>
    </xf>
    <xf borderId="0" fillId="0" fontId="1" numFmtId="0" xfId="0" applyAlignment="1" applyFont="1">
      <alignment horizontal="center" readingOrder="0"/>
    </xf>
    <xf borderId="1" fillId="2" fontId="2" numFmtId="0" xfId="0" applyAlignment="1" applyBorder="1" applyFill="1" applyFont="1">
      <alignment horizontal="center" vertical="bottom"/>
    </xf>
    <xf borderId="0" fillId="0" fontId="2" numFmtId="0" xfId="0" applyAlignment="1" applyFont="1">
      <alignment horizontal="center" vertical="bottom"/>
    </xf>
    <xf borderId="0" fillId="0" fontId="1" numFmtId="0" xfId="0" applyAlignment="1" applyFont="1">
      <alignment horizontal="center" shrinkToFit="0" wrapText="0"/>
    </xf>
    <xf borderId="1" fillId="3" fontId="2" numFmtId="0" xfId="0" applyAlignment="1" applyBorder="1" applyFill="1" applyFont="1">
      <alignment horizontal="center" vertical="bottom"/>
    </xf>
    <xf borderId="0" fillId="0" fontId="3" numFmtId="0" xfId="0" applyAlignment="1" applyFont="1">
      <alignment horizontal="center" vertical="bottom"/>
    </xf>
    <xf borderId="1" fillId="2" fontId="2" numFmtId="0" xfId="0" applyAlignment="1" applyBorder="1" applyFont="1">
      <alignment horizontal="center" readingOrder="0" vertical="bottom"/>
    </xf>
    <xf borderId="2" fillId="0" fontId="2" numFmtId="0" xfId="0" applyAlignment="1" applyBorder="1" applyFont="1">
      <alignment horizontal="center"/>
    </xf>
    <xf borderId="2" fillId="2" fontId="2" numFmtId="0" xfId="0" applyAlignment="1" applyBorder="1" applyFont="1">
      <alignment horizontal="center" vertical="bottom"/>
    </xf>
    <xf borderId="3" fillId="0" fontId="2" numFmtId="0" xfId="0" applyAlignment="1" applyBorder="1" applyFont="1">
      <alignment horizontal="center"/>
    </xf>
    <xf borderId="4" fillId="0" fontId="2" numFmtId="0" xfId="0" applyAlignment="1" applyBorder="1" applyFont="1">
      <alignment horizontal="center" readingOrder="0" vertical="bottom"/>
    </xf>
    <xf borderId="4" fillId="0" fontId="2" numFmtId="0" xfId="0" applyAlignment="1" applyBorder="1" applyFont="1">
      <alignment horizontal="center" vertical="bottom"/>
    </xf>
    <xf borderId="3" fillId="2" fontId="2" numFmtId="0" xfId="0" applyAlignment="1" applyBorder="1" applyFont="1">
      <alignment horizontal="center" vertical="bottom"/>
    </xf>
    <xf borderId="4" fillId="0" fontId="1" numFmtId="0" xfId="0" applyAlignment="1" applyBorder="1" applyFont="1">
      <alignment horizontal="center" shrinkToFit="0" wrapText="0"/>
    </xf>
    <xf borderId="4" fillId="0" fontId="1" numFmtId="0" xfId="0" applyAlignment="1" applyBorder="1" applyFont="1">
      <alignment horizontal="center"/>
    </xf>
    <xf borderId="1" fillId="0" fontId="2" numFmtId="0" xfId="0" applyAlignment="1" applyBorder="1" applyFont="1">
      <alignment horizontal="center"/>
    </xf>
    <xf borderId="0" fillId="0" fontId="2" numFmtId="0" xfId="0" applyAlignment="1" applyFont="1">
      <alignment horizontal="center" readingOrder="0" vertical="bottom"/>
    </xf>
    <xf borderId="2"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4" fillId="0" fontId="1" numFmtId="0" xfId="0" applyAlignment="1" applyBorder="1" applyFont="1">
      <alignment horizontal="center" readingOrder="0"/>
    </xf>
    <xf borderId="4" fillId="0" fontId="2" numFmtId="0" xfId="0" applyAlignment="1" applyBorder="1" applyFont="1">
      <alignment horizontal="center" vertical="top"/>
    </xf>
    <xf borderId="0" fillId="0" fontId="2" numFmtId="0" xfId="0" applyAlignment="1" applyFont="1">
      <alignment horizontal="center" vertical="top"/>
    </xf>
    <xf borderId="0" fillId="0" fontId="3" numFmtId="0" xfId="0" applyAlignment="1" applyFont="1">
      <alignment horizontal="center" vertical="top"/>
    </xf>
    <xf borderId="0" fillId="0" fontId="4" numFmtId="0" xfId="0" applyAlignment="1" applyFont="1">
      <alignment horizontal="center" readingOrder="0"/>
    </xf>
    <xf borderId="0" fillId="0" fontId="1" numFmtId="0" xfId="0" applyAlignment="1" applyFont="1">
      <alignment horizontal="center" readingOrder="0"/>
    </xf>
    <xf borderId="0" fillId="0" fontId="2" numFmtId="0" xfId="0" applyAlignment="1" applyFont="1">
      <alignment horizontal="right" vertical="top"/>
    </xf>
    <xf borderId="0" fillId="0" fontId="2" numFmtId="0" xfId="0" applyAlignment="1" applyFont="1">
      <alignment vertical="top"/>
    </xf>
    <xf borderId="1" fillId="0" fontId="5" numFmtId="0" xfId="0" applyAlignment="1" applyBorder="1" applyFont="1">
      <alignment horizontal="center" readingOrder="0"/>
    </xf>
    <xf borderId="1" fillId="0" fontId="1" numFmtId="0" xfId="0" applyAlignment="1" applyBorder="1" applyFont="1">
      <alignment horizontal="center" readingOrder="0"/>
    </xf>
    <xf borderId="0" fillId="0" fontId="5" numFmtId="0" xfId="0" applyAlignment="1" applyFont="1">
      <alignment horizontal="center" readingOrder="0"/>
    </xf>
    <xf borderId="1" fillId="0" fontId="4" numFmtId="0" xfId="0" applyAlignment="1" applyBorder="1" applyFont="1">
      <alignment horizontal="center" readingOrder="0"/>
    </xf>
    <xf borderId="0" fillId="0" fontId="1" numFmtId="0" xfId="0" applyAlignment="1" applyFont="1">
      <alignment horizontal="center" readingOrder="0" vertical="center"/>
    </xf>
    <xf borderId="0" fillId="0" fontId="5" numFmtId="0" xfId="0" applyAlignment="1" applyFont="1">
      <alignment horizontal="center" readingOrder="0"/>
    </xf>
    <xf borderId="0" fillId="0" fontId="2" numFmtId="0" xfId="0" applyAlignment="1" applyFont="1">
      <alignment horizontal="center" readingOrder="0" shrinkToFit="0" vertical="bottom" wrapText="0"/>
    </xf>
    <xf borderId="0" fillId="0" fontId="6" numFmtId="0" xfId="0" applyAlignment="1" applyFont="1">
      <alignment horizontal="center" readingOrder="0"/>
    </xf>
    <xf borderId="2" fillId="0" fontId="1" numFmtId="0" xfId="0" applyAlignment="1" applyBorder="1" applyFont="1">
      <alignment horizontal="center" readingOrder="0"/>
    </xf>
    <xf borderId="3" fillId="2" fontId="2" numFmtId="0" xfId="0" applyAlignment="1" applyBorder="1" applyFont="1">
      <alignment horizontal="center"/>
    </xf>
    <xf borderId="0" fillId="0" fontId="1" numFmtId="0" xfId="0" applyAlignment="1" applyFont="1">
      <alignment horizontal="center" readingOrder="0"/>
    </xf>
    <xf borderId="0" fillId="0" fontId="1" numFmtId="0" xfId="0" applyAlignment="1" applyFont="1">
      <alignment readingOrder="0" vertical="top"/>
    </xf>
    <xf borderId="4" fillId="0" fontId="1" numFmtId="0" xfId="0" applyAlignment="1" applyBorder="1" applyFont="1">
      <alignment horizontal="center" readingOrder="0"/>
    </xf>
    <xf borderId="4" fillId="0" fontId="1" numFmtId="0" xfId="0" applyAlignment="1" applyBorder="1" applyFont="1">
      <alignment horizontal="center" readingOrder="0" shrinkToFit="0" wrapText="0"/>
    </xf>
    <xf borderId="4" fillId="0" fontId="1" numFmtId="0" xfId="0" applyBorder="1" applyFont="1"/>
    <xf borderId="0" fillId="0" fontId="1" numFmtId="0" xfId="0" applyAlignment="1" applyFont="1">
      <alignment readingOrder="0"/>
    </xf>
    <xf borderId="0" fillId="0" fontId="3" numFmtId="0" xfId="0" applyAlignment="1" applyFont="1">
      <alignment horizontal="right" vertical="top"/>
    </xf>
    <xf borderId="0" fillId="0" fontId="2" numFmtId="0" xfId="0" applyAlignment="1" applyFont="1">
      <alignment readingOrder="0" vertical="top"/>
    </xf>
    <xf borderId="0" fillId="0" fontId="6" numFmtId="0" xfId="0" applyAlignment="1" applyFont="1">
      <alignment readingOrder="0" vertical="top"/>
    </xf>
    <xf borderId="4" fillId="0" fontId="6" numFmtId="0" xfId="0" applyAlignment="1" applyBorder="1" applyFont="1">
      <alignment horizontal="center" readingOrder="0"/>
    </xf>
    <xf borderId="0" fillId="0" fontId="3" numFmtId="0" xfId="0" applyAlignment="1" applyFont="1">
      <alignment readingOrder="0" vertical="top"/>
    </xf>
    <xf borderId="0" fillId="0" fontId="2" numFmtId="0" xfId="0" applyAlignment="1" applyFont="1">
      <alignment horizontal="right" vertical="top"/>
    </xf>
    <xf borderId="0" fillId="0" fontId="3" numFmtId="0" xfId="0" applyAlignment="1" applyFont="1">
      <alignment horizontal="right" vertical="top"/>
    </xf>
    <xf borderId="4" fillId="0" fontId="6" numFmtId="0" xfId="0" applyAlignment="1" applyBorder="1" applyFont="1">
      <alignment readingOrder="0" vertical="top"/>
    </xf>
    <xf borderId="4" fillId="0" fontId="1" numFmtId="0" xfId="0" applyAlignment="1" applyBorder="1" applyFont="1">
      <alignment readingOrder="0" vertical="top"/>
    </xf>
    <xf borderId="0" fillId="0" fontId="2" numFmtId="0" xfId="0" applyAlignment="1" applyFont="1">
      <alignment horizontal="right" readingOrder="0" vertical="top"/>
    </xf>
    <xf borderId="0" fillId="0" fontId="3" numFmtId="0" xfId="0" applyAlignment="1" applyFont="1">
      <alignment horizontal="right" readingOrder="0" vertical="top"/>
    </xf>
    <xf borderId="1" fillId="0" fontId="5" numFmtId="0" xfId="0" applyAlignment="1" applyBorder="1" applyFont="1">
      <alignment readingOrder="0"/>
    </xf>
    <xf borderId="1" fillId="0" fontId="0" numFmtId="0" xfId="0" applyAlignment="1" applyBorder="1" applyFont="1">
      <alignment readingOrder="0"/>
    </xf>
    <xf borderId="1" fillId="4" fontId="5" numFmtId="0" xfId="0" applyAlignment="1" applyBorder="1" applyFill="1" applyFont="1">
      <alignment readingOrder="0"/>
    </xf>
    <xf borderId="2" fillId="0" fontId="7" numFmtId="0" xfId="0" applyAlignment="1" applyBorder="1" applyFont="1">
      <alignment horizontal="left" readingOrder="0" shrinkToFit="0" wrapText="1"/>
    </xf>
    <xf borderId="1" fillId="0" fontId="5" numFmtId="0" xfId="0" applyBorder="1" applyFont="1"/>
    <xf borderId="5" fillId="0" fontId="8" numFmtId="0" xfId="0" applyBorder="1" applyFont="1"/>
    <xf borderId="6" fillId="0" fontId="8" numFmtId="0" xfId="0" applyBorder="1" applyFont="1"/>
    <xf borderId="1" fillId="5" fontId="5" numFmtId="0" xfId="0" applyAlignment="1" applyBorder="1" applyFill="1" applyFont="1">
      <alignment readingOrder="0"/>
    </xf>
    <xf borderId="1" fillId="4" fontId="7" numFmtId="0" xfId="0" applyAlignment="1" applyBorder="1" applyFont="1">
      <alignment readingOrder="0"/>
    </xf>
    <xf borderId="1" fillId="0" fontId="7" numFmtId="0" xfId="0" applyAlignment="1" applyBorder="1" applyFont="1">
      <alignment readingOrder="0"/>
    </xf>
    <xf borderId="0" fillId="0" fontId="9" numFmtId="0" xfId="0" applyAlignment="1" applyFont="1">
      <alignment readingOrder="0"/>
    </xf>
    <xf borderId="2" fillId="0" fontId="7" numFmtId="0" xfId="0" applyAlignment="1" applyBorder="1" applyFont="1">
      <alignment readingOrder="0" shrinkToFit="0" wrapText="1"/>
    </xf>
    <xf borderId="2" fillId="0" fontId="7" numFmtId="0" xfId="0" applyAlignment="1" applyBorder="1" applyFont="1">
      <alignment readingOrder="0"/>
    </xf>
    <xf borderId="1" fillId="6" fontId="0" numFmtId="0" xfId="0" applyAlignment="1" applyBorder="1" applyFill="1" applyFont="1">
      <alignment readingOrder="0"/>
    </xf>
    <xf borderId="1" fillId="7" fontId="0" numFmtId="0" xfId="0" applyAlignment="1" applyBorder="1" applyFill="1" applyFont="1">
      <alignment readingOrder="0"/>
    </xf>
    <xf borderId="1" fillId="8" fontId="0" numFmtId="0" xfId="0" applyAlignment="1" applyBorder="1" applyFill="1" applyFont="1">
      <alignment readingOrder="0"/>
    </xf>
    <xf borderId="1" fillId="0" fontId="1" numFmtId="0" xfId="0" applyBorder="1" applyFont="1"/>
    <xf borderId="1" fillId="0" fontId="1" numFmtId="0" xfId="0" applyAlignment="1" applyBorder="1" applyFont="1">
      <alignment readingOrder="0"/>
    </xf>
    <xf borderId="1" fillId="0" fontId="10" numFmtId="0" xfId="0" applyAlignment="1" applyBorder="1" applyFont="1">
      <alignment readingOrder="0"/>
    </xf>
    <xf borderId="1" fillId="4" fontId="1" numFmtId="0" xfId="0" applyAlignment="1" applyBorder="1" applyFont="1">
      <alignment readingOrder="0"/>
    </xf>
    <xf borderId="1" fillId="9" fontId="0" numFmtId="0" xfId="0" applyAlignment="1" applyBorder="1" applyFill="1" applyFont="1">
      <alignment readingOrder="0"/>
    </xf>
    <xf borderId="1" fillId="0" fontId="1" numFmtId="0" xfId="0" applyAlignment="1" applyBorder="1" applyFont="1">
      <alignment horizontal="right"/>
    </xf>
    <xf borderId="1" fillId="0" fontId="1" numFmtId="0" xfId="0" applyAlignment="1" applyBorder="1" applyFont="1">
      <alignment horizontal="right" readingOrder="0"/>
    </xf>
    <xf borderId="1" fillId="0" fontId="5" numFmtId="0" xfId="0" applyAlignment="1" applyBorder="1" applyFont="1">
      <alignment horizontal="right" readingOrder="0"/>
    </xf>
    <xf borderId="1" fillId="0" fontId="0" numFmtId="0" xfId="0" applyAlignment="1" applyBorder="1" applyFont="1">
      <alignment horizontal="right" readingOrder="0"/>
    </xf>
    <xf borderId="0" fillId="0" fontId="1" numFmtId="0" xfId="0" applyAlignment="1" applyFont="1">
      <alignment horizontal="right"/>
    </xf>
    <xf borderId="1" fillId="0" fontId="11" numFmtId="0" xfId="0" applyAlignment="1" applyBorder="1" applyFont="1">
      <alignment horizontal="right" readingOrder="0"/>
    </xf>
    <xf borderId="1" fillId="0" fontId="12" numFmtId="0" xfId="0" applyAlignment="1" applyBorder="1" applyFont="1">
      <alignment horizontal="right" readingOrder="0"/>
    </xf>
    <xf borderId="1" fillId="0" fontId="10" numFmtId="0" xfId="0" applyAlignment="1" applyBorder="1" applyFont="1">
      <alignment horizontal="right" readingOrder="0"/>
    </xf>
    <xf borderId="1" fillId="2" fontId="13" numFmtId="0" xfId="0" applyAlignment="1" applyBorder="1" applyFont="1">
      <alignment horizontal="right" readingOrder="0"/>
    </xf>
    <xf borderId="1" fillId="0" fontId="4" numFmtId="0" xfId="0" applyAlignment="1" applyBorder="1" applyFont="1">
      <alignment horizontal="right" readingOrder="0"/>
    </xf>
    <xf borderId="1" fillId="4" fontId="4" numFmtId="0" xfId="0" applyAlignment="1" applyBorder="1" applyFont="1">
      <alignment horizontal="right" readingOrder="0"/>
    </xf>
    <xf borderId="0" fillId="0" fontId="4" numFmtId="0" xfId="0" applyAlignment="1" applyFont="1">
      <alignment horizontal="right"/>
    </xf>
    <xf borderId="0" fillId="0" fontId="4" numFmtId="0" xfId="0" applyFont="1"/>
    <xf borderId="0" fillId="0" fontId="1" numFmtId="0" xfId="0" applyFont="1"/>
    <xf borderId="0" fillId="0" fontId="1" numFmtId="0" xfId="0" applyAlignment="1" applyFont="1">
      <alignment vertical="top"/>
    </xf>
    <xf borderId="0" fillId="0" fontId="1" numFmtId="0" xfId="0" applyAlignment="1" applyFont="1">
      <alignment vertical="top"/>
    </xf>
    <xf borderId="1" fillId="0" fontId="1" numFmtId="0" xfId="0" applyAlignment="1" applyBorder="1" applyFont="1">
      <alignment horizontal="center" readingOrder="0" vertical="bottom"/>
    </xf>
    <xf borderId="0" fillId="0" fontId="2" numFmtId="0" xfId="0" applyAlignment="1" applyFont="1">
      <alignment vertical="bottom"/>
    </xf>
    <xf borderId="1" fillId="0" fontId="6" numFmtId="0" xfId="0" applyAlignment="1" applyBorder="1" applyFont="1">
      <alignment horizontal="center" readingOrder="0" vertical="bottom"/>
    </xf>
    <xf borderId="1" fillId="0" fontId="1" numFmtId="0" xfId="0" applyAlignment="1" applyBorder="1" applyFont="1">
      <alignment horizontal="center" vertical="bottom"/>
    </xf>
    <xf borderId="0" fillId="0" fontId="2" numFmtId="0" xfId="0" applyAlignment="1" applyFont="1">
      <alignment readingOrder="0" vertical="bottom"/>
    </xf>
    <xf borderId="1" fillId="0" fontId="1" numFmtId="0" xfId="0" applyAlignment="1" applyBorder="1" applyFont="1">
      <alignment horizontal="center"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shrinkToFit="0" wrapText="1"/>
    </xf>
    <xf borderId="0" fillId="0" fontId="1" numFmtId="0" xfId="0" applyAlignment="1" applyFont="1">
      <alignment horizontal="center" shrinkToFit="0" wrapText="1"/>
    </xf>
    <xf borderId="1" fillId="0" fontId="14" numFmtId="0" xfId="0" applyAlignment="1" applyBorder="1" applyFont="1">
      <alignment horizontal="center" readingOrder="0" shrinkToFit="0" vertical="top" wrapText="1"/>
    </xf>
    <xf borderId="0" fillId="0" fontId="1" numFmtId="0" xfId="0" applyAlignment="1" applyFont="1">
      <alignment horizontal="center" shrinkToFit="0" wrapText="1"/>
    </xf>
    <xf borderId="0" fillId="0" fontId="15" numFmtId="0" xfId="0" applyAlignment="1" applyFont="1">
      <alignment horizontal="center" readingOrder="0" shrinkToFit="0" vertical="top" wrapText="1"/>
    </xf>
    <xf borderId="0" fillId="0" fontId="16" numFmtId="0" xfId="0" applyAlignment="1" applyFont="1">
      <alignment horizontal="center" readingOrder="0" shrinkToFit="0" wrapText="1"/>
    </xf>
    <xf borderId="0" fillId="0" fontId="17" numFmtId="0" xfId="0" applyAlignment="1" applyFont="1">
      <alignment horizontal="center" readingOrder="0" shrinkToFit="0" wrapText="1"/>
    </xf>
    <xf borderId="0" fillId="0" fontId="18" numFmtId="0" xfId="0" applyAlignment="1" applyFont="1">
      <alignment horizontal="center" readingOrder="0" shrinkToFit="0" vertical="bottom" wrapText="1"/>
    </xf>
    <xf borderId="0" fillId="0" fontId="19" numFmtId="0" xfId="0" applyFont="1"/>
    <xf borderId="0" fillId="10" fontId="1" numFmtId="0" xfId="0" applyAlignment="1" applyFill="1" applyFont="1">
      <alignment readingOrder="0"/>
    </xf>
    <xf borderId="0" fillId="2" fontId="2" numFmtId="0" xfId="0" applyAlignment="1" applyFont="1">
      <alignment readingOrder="0" vertical="center"/>
    </xf>
    <xf borderId="0" fillId="2" fontId="2" numFmtId="0" xfId="0" applyAlignment="1" applyFont="1">
      <alignment vertical="center"/>
    </xf>
    <xf borderId="0" fillId="2" fontId="1" numFmtId="0" xfId="0" applyAlignment="1" applyFont="1">
      <alignment readingOrder="0"/>
    </xf>
    <xf borderId="0" fillId="2" fontId="6" numFmtId="0" xfId="0" applyAlignment="1" applyFont="1">
      <alignment readingOrder="0"/>
    </xf>
    <xf borderId="0" fillId="2" fontId="1" numFmtId="0" xfId="0" applyFont="1"/>
    <xf borderId="0" fillId="3" fontId="2" numFmtId="0" xfId="0" applyAlignment="1" applyFont="1">
      <alignment readingOrder="0" vertical="center"/>
    </xf>
    <xf borderId="0" fillId="3" fontId="2" numFmtId="0" xfId="0" applyAlignment="1" applyFont="1">
      <alignment readingOrder="0" vertical="bottom"/>
    </xf>
    <xf borderId="0" fillId="3" fontId="3" numFmtId="0" xfId="0" applyAlignment="1" applyFont="1">
      <alignment readingOrder="0" vertical="bottom"/>
    </xf>
    <xf borderId="0" fillId="3" fontId="2" numFmtId="0" xfId="0" applyAlignment="1" applyFont="1">
      <alignment vertical="bottom"/>
    </xf>
    <xf borderId="0" fillId="2" fontId="1" numFmtId="0" xfId="0" applyAlignment="1" applyFont="1">
      <alignment readingOrder="0" vertical="center"/>
    </xf>
    <xf borderId="0" fillId="3" fontId="1" numFmtId="0" xfId="0" applyAlignment="1" applyFont="1">
      <alignment readingOrder="0"/>
    </xf>
    <xf borderId="0" fillId="2" fontId="2" numFmtId="0" xfId="0" applyAlignment="1" applyFont="1">
      <alignment readingOrder="0" vertical="bottom"/>
    </xf>
    <xf borderId="0" fillId="2" fontId="3" numFmtId="0" xfId="0" applyAlignment="1" applyFont="1">
      <alignment readingOrder="0"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Summary Features-style">
      <tableStyleElement dxfId="1" type="headerRow"/>
      <tableStyleElement dxfId="2" type="firstRowStripe"/>
      <tableStyleElement dxfId="3" type="secondRowStripe"/>
    </tableStyle>
    <tableStyle count="2" pivot="0" name="Summary Features-style 2">
      <tableStyleElement dxfId="3" type="firstRowStripe"/>
      <tableStyleElement dxfId="2" type="secondRowStripe"/>
    </tableStyle>
    <tableStyle count="2" pivot="0" name="Summary Features-style 3">
      <tableStyleElement dxfId="3" type="firstRowStripe"/>
      <tableStyleElement dxfId="2" type="secondRowStripe"/>
    </tableStyle>
    <tableStyle count="2" pivot="0" name="Summary Features-style 4">
      <tableStyleElement dxfId="3" type="firstRowStripe"/>
      <tableStyleElement dxfId="2" type="secondRowStripe"/>
    </tableStyle>
    <tableStyle count="2" pivot="0" name="Summary Features-style 5">
      <tableStyleElement dxfId="2" type="firstRowStripe"/>
      <tableStyleElement dxfId="3" type="secondRowStripe"/>
    </tableStyle>
    <tableStyle count="3" pivot="0" name="CNN Features - 5-style">
      <tableStyleElement dxfId="1" type="headerRow"/>
      <tableStyleElement dxfId="2" type="firstRowStripe"/>
      <tableStyleElement dxfId="3" type="secondRowStripe"/>
    </tableStyle>
    <tableStyle count="2" pivot="0" name="CNN Features - 5-style 2">
      <tableStyleElement dxfId="2" type="firstRowStripe"/>
      <tableStyleElement dxfId="3" type="secondRowStripe"/>
    </tableStyle>
    <tableStyle count="3" pivot="0" name="CNN Features - 2-style">
      <tableStyleElement dxfId="1" type="headerRow"/>
      <tableStyleElement dxfId="2" type="firstRowStripe"/>
      <tableStyleElement dxfId="3" type="secondRowStripe"/>
    </tableStyle>
    <tableStyle count="2" pivot="0" name="CNN Features - 2-style 2">
      <tableStyleElement dxfId="2" type="firstRowStripe"/>
      <tableStyleElement dxfId="3" type="secondRowStripe"/>
    </tableStyle>
    <tableStyle count="2" pivot="0" name="CNN Features - 2-style 3">
      <tableStyleElement dxfId="2" type="firstRowStripe"/>
      <tableStyleElement dxfId="3" type="secondRowStripe"/>
    </tableStyle>
    <tableStyle count="2" pivot="0" name="CNN Features - 2-style 4">
      <tableStyleElement dxfId="2" type="firstRowStripe"/>
      <tableStyleElement dxfId="3" type="secondRowStripe"/>
    </tableStyle>
    <tableStyle count="3" pivot="0" name="Copy of Sheet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J1"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ummary Feature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58:J85" displayName="Table_10" name="Table_10"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NN Features - 2-style 3" showColumnStripes="0" showFirstColumn="1" showLastColumn="1" showRowStripes="1"/>
</table>
</file>

<file path=xl/tables/table11.xml><?xml version="1.0" encoding="utf-8"?>
<table xmlns="http://schemas.openxmlformats.org/spreadsheetml/2006/main" headerRowCount="0" ref="A86:J113" displayName="Table_11" name="Table_11" id="1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NN Features - 2-style 4" showColumnStripes="0" showFirstColumn="1" showLastColumn="1" showRowStripes="1"/>
</table>
</file>

<file path=xl/tables/table12.xml><?xml version="1.0" encoding="utf-8"?>
<table xmlns="http://schemas.openxmlformats.org/spreadsheetml/2006/main" ref="A1:I18" displayName="Table_12" name="Table_12" id="12">
  <tableColumns count="9">
    <tableColumn name="Number of classes" id="1"/>
    <tableColumn name="Window Size" id="2"/>
    <tableColumn name="Feature Type" id="3"/>
    <tableColumn name="Classifier" id="4"/>
    <tableColumn name="Dataset" id="5"/>
    <tableColumn name="Accuracy " id="6"/>
    <tableColumn name="Precision" id="7"/>
    <tableColumn name="Recall" id="8"/>
    <tableColumn name="F1 Score" id="9"/>
  </tableColumns>
  <tableStyleInfo name="Copy of Sheet3-style" showColumnStripes="0" showFirstColumn="1" showLastColumn="1" showRowStripes="1"/>
</table>
</file>

<file path=xl/tables/table2.xml><?xml version="1.0" encoding="utf-8"?>
<table xmlns="http://schemas.openxmlformats.org/spreadsheetml/2006/main" headerRowCount="0" ref="E2:I11" displayName="Table_2" name="Table_2" id="2">
  <tableColumns count="5">
    <tableColumn name="Column1" id="1"/>
    <tableColumn name="Column2" id="2"/>
    <tableColumn name="Column3" id="3"/>
    <tableColumn name="Column4" id="4"/>
    <tableColumn name="Column5" id="5"/>
  </tableColumns>
  <tableStyleInfo name="Summary Features-style 2" showColumnStripes="0" showFirstColumn="1" showLastColumn="1" showRowStripes="1"/>
</table>
</file>

<file path=xl/tables/table3.xml><?xml version="1.0" encoding="utf-8"?>
<table xmlns="http://schemas.openxmlformats.org/spreadsheetml/2006/main" headerRowCount="0" ref="E27:I36" displayName="Table_3" name="Table_3" id="3">
  <tableColumns count="5">
    <tableColumn name="Column1" id="1"/>
    <tableColumn name="Column2" id="2"/>
    <tableColumn name="Column3" id="3"/>
    <tableColumn name="Column4" id="4"/>
    <tableColumn name="Column5" id="5"/>
  </tableColumns>
  <tableStyleInfo name="Summary Features-style 3" showColumnStripes="0" showFirstColumn="1" showLastColumn="1" showRowStripes="1"/>
</table>
</file>

<file path=xl/tables/table4.xml><?xml version="1.0" encoding="utf-8"?>
<table xmlns="http://schemas.openxmlformats.org/spreadsheetml/2006/main" headerRowCount="0" ref="E52:I61" displayName="Table_4" name="Table_4" id="4">
  <tableColumns count="5">
    <tableColumn name="Column1" id="1"/>
    <tableColumn name="Column2" id="2"/>
    <tableColumn name="Column3" id="3"/>
    <tableColumn name="Column4" id="4"/>
    <tableColumn name="Column5" id="5"/>
  </tableColumns>
  <tableStyleInfo name="Summary Features-style 4" showColumnStripes="0" showFirstColumn="1" showLastColumn="1" showRowStripes="1"/>
</table>
</file>

<file path=xl/tables/table5.xml><?xml version="1.0" encoding="utf-8"?>
<table xmlns="http://schemas.openxmlformats.org/spreadsheetml/2006/main" headerRowCount="0" ref="A77:I107" displayName="Table_5" name="Table_5" id="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ummary Features-style 5" showColumnStripes="0" showFirstColumn="1" showLastColumn="1" showRowStripes="1"/>
</table>
</file>

<file path=xl/tables/table6.xml><?xml version="1.0" encoding="utf-8"?>
<table xmlns="http://schemas.openxmlformats.org/spreadsheetml/2006/main" headerRowCount="0" ref="A1:J2" displayName="Table_6" name="Table_6" id="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NN Features - 5-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E3:E29" displayName="Table_7" name="Table_7" id="7">
  <tableColumns count="1">
    <tableColumn name="Column1" id="1"/>
  </tableColumns>
  <tableStyleInfo name="CNN Features - 5-style 2" showColumnStripes="0" showFirstColumn="1" showLastColumn="1" showRowStripes="1"/>
</table>
</file>

<file path=xl/tables/table8.xml><?xml version="1.0" encoding="utf-8"?>
<table xmlns="http://schemas.openxmlformats.org/spreadsheetml/2006/main" headerRowCount="0" ref="A1:J29" displayName="Table_8" name="Table_8" id="8">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NN Features - 2-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30:J57" displayName="Table_9" name="Table_9" id="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NN Features - 2-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6.xml"/><Relationship Id="rId5"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9.0"/>
    <col customWidth="1" min="4" max="4" width="35.38"/>
    <col customWidth="1" min="5" max="5" width="24.75"/>
    <col customWidth="1" min="9" max="9" width="20.63"/>
  </cols>
  <sheetData>
    <row r="1">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row>
    <row r="2">
      <c r="A2" s="4">
        <v>5.0</v>
      </c>
      <c r="B2" s="4" t="s">
        <v>9</v>
      </c>
      <c r="C2" s="5">
        <v>1.0</v>
      </c>
      <c r="D2" s="5" t="s">
        <v>10</v>
      </c>
      <c r="E2" s="6" t="s">
        <v>11</v>
      </c>
      <c r="F2" s="7">
        <v>0.266436</v>
      </c>
      <c r="G2" s="7">
        <v>0.560839</v>
      </c>
      <c r="H2" s="7">
        <v>0.266436</v>
      </c>
      <c r="I2" s="7">
        <v>0.213394</v>
      </c>
      <c r="J2" s="8"/>
      <c r="K2" s="3"/>
      <c r="L2" s="3"/>
      <c r="M2" s="3"/>
      <c r="N2" s="3"/>
      <c r="O2" s="3"/>
      <c r="P2" s="3"/>
      <c r="Q2" s="3"/>
      <c r="R2" s="3"/>
      <c r="S2" s="3"/>
      <c r="T2" s="3"/>
      <c r="U2" s="3"/>
      <c r="V2" s="3"/>
      <c r="W2" s="3"/>
      <c r="X2" s="3"/>
      <c r="Y2" s="3"/>
      <c r="Z2" s="3"/>
    </row>
    <row r="3">
      <c r="A3" s="4">
        <v>5.0</v>
      </c>
      <c r="B3" s="4" t="s">
        <v>9</v>
      </c>
      <c r="C3" s="5">
        <v>1.0</v>
      </c>
      <c r="D3" s="5" t="s">
        <v>10</v>
      </c>
      <c r="E3" s="9" t="s">
        <v>12</v>
      </c>
      <c r="F3" s="10">
        <v>0.553633</v>
      </c>
      <c r="G3" s="7">
        <v>0.527038</v>
      </c>
      <c r="H3" s="7">
        <v>0.553633</v>
      </c>
      <c r="I3" s="7">
        <v>0.537613</v>
      </c>
      <c r="J3" s="8"/>
      <c r="K3" s="3"/>
      <c r="L3" s="3"/>
      <c r="M3" s="3"/>
      <c r="N3" s="3"/>
      <c r="O3" s="3"/>
      <c r="P3" s="3"/>
      <c r="Q3" s="3"/>
      <c r="R3" s="3"/>
      <c r="S3" s="3"/>
      <c r="T3" s="3"/>
      <c r="U3" s="3"/>
      <c r="V3" s="3"/>
      <c r="W3" s="3"/>
      <c r="X3" s="3"/>
      <c r="Y3" s="3"/>
      <c r="Z3" s="3"/>
    </row>
    <row r="4">
      <c r="A4" s="4">
        <v>5.0</v>
      </c>
      <c r="B4" s="4" t="s">
        <v>9</v>
      </c>
      <c r="C4" s="5">
        <v>1.0</v>
      </c>
      <c r="D4" s="5" t="s">
        <v>10</v>
      </c>
      <c r="E4" s="6" t="s">
        <v>13</v>
      </c>
      <c r="F4" s="7">
        <v>0.539792</v>
      </c>
      <c r="G4" s="7">
        <v>0.525178</v>
      </c>
      <c r="H4" s="7">
        <v>0.539792</v>
      </c>
      <c r="I4" s="7">
        <v>0.531631</v>
      </c>
      <c r="J4" s="8"/>
      <c r="K4" s="3"/>
      <c r="L4" s="3"/>
      <c r="M4" s="3"/>
      <c r="N4" s="3"/>
      <c r="O4" s="3"/>
      <c r="P4" s="3"/>
      <c r="Q4" s="3"/>
      <c r="R4" s="3"/>
      <c r="S4" s="3"/>
      <c r="T4" s="3"/>
      <c r="U4" s="3"/>
      <c r="V4" s="3"/>
      <c r="W4" s="3"/>
      <c r="X4" s="3"/>
      <c r="Y4" s="3"/>
      <c r="Z4" s="3"/>
    </row>
    <row r="5">
      <c r="A5" s="4">
        <v>5.0</v>
      </c>
      <c r="B5" s="4" t="s">
        <v>9</v>
      </c>
      <c r="C5" s="5">
        <v>1.0</v>
      </c>
      <c r="D5" s="5" t="s">
        <v>10</v>
      </c>
      <c r="E5" s="9" t="s">
        <v>14</v>
      </c>
      <c r="F5" s="7">
        <v>0.539792</v>
      </c>
      <c r="G5" s="7">
        <v>0.521705</v>
      </c>
      <c r="H5" s="7">
        <v>0.539792</v>
      </c>
      <c r="I5" s="7">
        <v>0.52644</v>
      </c>
      <c r="J5" s="8"/>
      <c r="K5" s="3"/>
      <c r="L5" s="3"/>
      <c r="M5" s="3"/>
      <c r="N5" s="3"/>
      <c r="O5" s="3"/>
      <c r="P5" s="3"/>
      <c r="Q5" s="3"/>
      <c r="R5" s="3"/>
      <c r="S5" s="3"/>
      <c r="T5" s="3"/>
      <c r="U5" s="3"/>
      <c r="V5" s="3"/>
      <c r="W5" s="3"/>
      <c r="X5" s="3"/>
      <c r="Y5" s="3"/>
      <c r="Z5" s="3"/>
    </row>
    <row r="6">
      <c r="A6" s="4">
        <v>5.0</v>
      </c>
      <c r="B6" s="4" t="s">
        <v>9</v>
      </c>
      <c r="C6" s="5">
        <v>1.0</v>
      </c>
      <c r="D6" s="5" t="s">
        <v>10</v>
      </c>
      <c r="E6" s="11" t="s">
        <v>15</v>
      </c>
      <c r="F6" s="7">
        <v>0.515571</v>
      </c>
      <c r="G6" s="7">
        <v>0.460489</v>
      </c>
      <c r="H6" s="7">
        <v>0.515571</v>
      </c>
      <c r="I6" s="7">
        <v>0.46208</v>
      </c>
      <c r="J6" s="8"/>
      <c r="K6" s="3"/>
      <c r="L6" s="3"/>
      <c r="M6" s="3"/>
      <c r="N6" s="3"/>
      <c r="O6" s="3"/>
      <c r="P6" s="3"/>
      <c r="Q6" s="3"/>
      <c r="R6" s="3"/>
      <c r="S6" s="3"/>
      <c r="T6" s="3"/>
      <c r="U6" s="3"/>
      <c r="V6" s="3"/>
      <c r="W6" s="3"/>
      <c r="X6" s="3"/>
      <c r="Y6" s="3"/>
      <c r="Z6" s="3"/>
    </row>
    <row r="7">
      <c r="A7" s="12">
        <v>5.0</v>
      </c>
      <c r="B7" s="12" t="s">
        <v>9</v>
      </c>
      <c r="C7" s="7">
        <v>1.0</v>
      </c>
      <c r="D7" s="7" t="s">
        <v>10</v>
      </c>
      <c r="E7" s="13" t="s">
        <v>16</v>
      </c>
      <c r="F7" s="7">
        <v>0.366782</v>
      </c>
      <c r="G7" s="7">
        <v>0.332466</v>
      </c>
      <c r="H7" s="7">
        <v>0.366782</v>
      </c>
      <c r="I7" s="7">
        <v>0.336934</v>
      </c>
      <c r="J7" s="8"/>
      <c r="K7" s="3"/>
      <c r="L7" s="3"/>
      <c r="M7" s="3"/>
      <c r="N7" s="3"/>
      <c r="O7" s="3"/>
      <c r="P7" s="3"/>
      <c r="Q7" s="3"/>
      <c r="R7" s="3"/>
      <c r="S7" s="3"/>
      <c r="T7" s="3"/>
      <c r="U7" s="3"/>
      <c r="V7" s="3"/>
      <c r="W7" s="3"/>
      <c r="X7" s="3"/>
      <c r="Y7" s="3"/>
      <c r="Z7" s="3"/>
    </row>
    <row r="8">
      <c r="A8" s="14">
        <v>5.0</v>
      </c>
      <c r="B8" s="14" t="s">
        <v>9</v>
      </c>
      <c r="C8" s="15">
        <v>2.0</v>
      </c>
      <c r="D8" s="16" t="s">
        <v>10</v>
      </c>
      <c r="E8" s="17" t="s">
        <v>11</v>
      </c>
      <c r="F8" s="16">
        <v>0.266436</v>
      </c>
      <c r="G8" s="16">
        <v>0.355376</v>
      </c>
      <c r="H8" s="16">
        <v>0.266436</v>
      </c>
      <c r="I8" s="16">
        <v>0.210214</v>
      </c>
      <c r="J8" s="18"/>
      <c r="K8" s="19"/>
      <c r="L8" s="19"/>
      <c r="M8" s="19"/>
      <c r="N8" s="19"/>
      <c r="O8" s="19"/>
      <c r="P8" s="19"/>
      <c r="Q8" s="19"/>
      <c r="R8" s="19"/>
      <c r="S8" s="19"/>
      <c r="T8" s="19"/>
      <c r="U8" s="19"/>
      <c r="V8" s="19"/>
      <c r="W8" s="19"/>
      <c r="X8" s="19"/>
      <c r="Y8" s="19"/>
      <c r="Z8" s="19"/>
    </row>
    <row r="9">
      <c r="A9" s="20">
        <v>5.0</v>
      </c>
      <c r="B9" s="20" t="s">
        <v>9</v>
      </c>
      <c r="C9" s="21">
        <v>2.0</v>
      </c>
      <c r="D9" s="7" t="s">
        <v>10</v>
      </c>
      <c r="E9" s="9" t="s">
        <v>12</v>
      </c>
      <c r="F9" s="7">
        <v>0.525952</v>
      </c>
      <c r="G9" s="7">
        <v>0.516157</v>
      </c>
      <c r="H9" s="7">
        <v>0.525952</v>
      </c>
      <c r="I9" s="7">
        <v>0.519702</v>
      </c>
      <c r="J9" s="8"/>
      <c r="K9" s="3"/>
      <c r="L9" s="3"/>
      <c r="M9" s="3"/>
      <c r="N9" s="3"/>
      <c r="O9" s="3"/>
      <c r="P9" s="3"/>
      <c r="Q9" s="3"/>
      <c r="R9" s="3"/>
      <c r="S9" s="3"/>
      <c r="T9" s="3"/>
      <c r="U9" s="3"/>
      <c r="V9" s="3"/>
      <c r="W9" s="3"/>
      <c r="X9" s="3"/>
      <c r="Y9" s="3"/>
      <c r="Z9" s="3"/>
    </row>
    <row r="10">
      <c r="A10" s="20">
        <v>5.0</v>
      </c>
      <c r="B10" s="20" t="s">
        <v>9</v>
      </c>
      <c r="C10" s="21">
        <v>2.0</v>
      </c>
      <c r="D10" s="7" t="s">
        <v>10</v>
      </c>
      <c r="E10" s="6" t="s">
        <v>13</v>
      </c>
      <c r="F10" s="7">
        <v>0.543253</v>
      </c>
      <c r="G10" s="7">
        <v>0.531907</v>
      </c>
      <c r="H10" s="7">
        <v>0.543253</v>
      </c>
      <c r="I10" s="7">
        <v>0.535869</v>
      </c>
      <c r="J10" s="8"/>
      <c r="K10" s="3"/>
      <c r="L10" s="3"/>
      <c r="M10" s="3"/>
      <c r="N10" s="3"/>
      <c r="O10" s="3"/>
      <c r="P10" s="3"/>
      <c r="Q10" s="3"/>
      <c r="R10" s="3"/>
      <c r="S10" s="3"/>
      <c r="T10" s="3"/>
      <c r="U10" s="3"/>
      <c r="V10" s="3"/>
      <c r="W10" s="3"/>
      <c r="X10" s="3"/>
      <c r="Y10" s="3"/>
      <c r="Z10" s="3"/>
    </row>
    <row r="11">
      <c r="A11" s="20">
        <v>5.0</v>
      </c>
      <c r="B11" s="20" t="s">
        <v>9</v>
      </c>
      <c r="C11" s="21">
        <v>2.0</v>
      </c>
      <c r="D11" s="7" t="s">
        <v>10</v>
      </c>
      <c r="E11" s="9" t="s">
        <v>14</v>
      </c>
      <c r="F11" s="10">
        <v>0.560554</v>
      </c>
      <c r="G11" s="7">
        <v>0.543848</v>
      </c>
      <c r="H11" s="7">
        <v>0.560554</v>
      </c>
      <c r="I11" s="7">
        <v>0.550425</v>
      </c>
      <c r="J11" s="8"/>
      <c r="K11" s="3"/>
      <c r="L11" s="3"/>
      <c r="M11" s="3"/>
      <c r="N11" s="3"/>
      <c r="O11" s="3"/>
      <c r="P11" s="3"/>
      <c r="Q11" s="3"/>
      <c r="R11" s="3"/>
      <c r="S11" s="3"/>
      <c r="T11" s="3"/>
      <c r="U11" s="3"/>
      <c r="V11" s="3"/>
      <c r="W11" s="3"/>
      <c r="X11" s="3"/>
      <c r="Y11" s="3"/>
      <c r="Z11" s="3"/>
    </row>
    <row r="12">
      <c r="A12" s="4">
        <v>5.0</v>
      </c>
      <c r="B12" s="4" t="s">
        <v>9</v>
      </c>
      <c r="C12" s="21">
        <v>2.0</v>
      </c>
      <c r="D12" s="5" t="s">
        <v>10</v>
      </c>
      <c r="E12" s="11" t="s">
        <v>15</v>
      </c>
      <c r="F12" s="7">
        <v>0.484429</v>
      </c>
      <c r="G12" s="7">
        <v>0.410499</v>
      </c>
      <c r="H12" s="7">
        <v>0.484429</v>
      </c>
      <c r="I12" s="7">
        <v>0.432093</v>
      </c>
      <c r="J12" s="8"/>
      <c r="K12" s="3"/>
      <c r="L12" s="3"/>
      <c r="M12" s="3"/>
      <c r="N12" s="3"/>
      <c r="O12" s="3"/>
      <c r="P12" s="3"/>
      <c r="Q12" s="3"/>
      <c r="R12" s="3"/>
      <c r="S12" s="3"/>
      <c r="T12" s="3"/>
      <c r="U12" s="3"/>
      <c r="V12" s="3"/>
      <c r="W12" s="3"/>
      <c r="X12" s="3"/>
      <c r="Y12" s="3"/>
      <c r="Z12" s="3"/>
    </row>
    <row r="13">
      <c r="A13" s="22">
        <v>5.0</v>
      </c>
      <c r="B13" s="22" t="s">
        <v>9</v>
      </c>
      <c r="C13" s="21">
        <v>2.0</v>
      </c>
      <c r="D13" s="5" t="s">
        <v>10</v>
      </c>
      <c r="E13" s="13" t="s">
        <v>16</v>
      </c>
      <c r="F13" s="7">
        <v>0.287197</v>
      </c>
      <c r="G13" s="7">
        <v>0.289455</v>
      </c>
      <c r="H13" s="7">
        <v>0.287197</v>
      </c>
      <c r="I13" s="7">
        <v>0.274272</v>
      </c>
      <c r="J13" s="8"/>
      <c r="K13" s="3"/>
      <c r="L13" s="3"/>
      <c r="M13" s="3"/>
      <c r="N13" s="3"/>
      <c r="O13" s="3"/>
      <c r="P13" s="3"/>
      <c r="Q13" s="3"/>
      <c r="R13" s="3"/>
      <c r="S13" s="3"/>
      <c r="T13" s="3"/>
      <c r="U13" s="3"/>
      <c r="V13" s="3"/>
      <c r="W13" s="3"/>
      <c r="X13" s="3"/>
      <c r="Y13" s="3"/>
      <c r="Z13" s="3"/>
    </row>
    <row r="14">
      <c r="A14" s="23">
        <v>5.0</v>
      </c>
      <c r="B14" s="23" t="s">
        <v>9</v>
      </c>
      <c r="C14" s="15">
        <v>3.0</v>
      </c>
      <c r="D14" s="24" t="s">
        <v>10</v>
      </c>
      <c r="E14" s="17" t="s">
        <v>11</v>
      </c>
      <c r="F14" s="25">
        <v>0.317241</v>
      </c>
      <c r="G14" s="25">
        <v>0.289748</v>
      </c>
      <c r="H14" s="25">
        <v>0.317241</v>
      </c>
      <c r="I14" s="25">
        <v>0.238305</v>
      </c>
      <c r="J14" s="18"/>
      <c r="K14" s="19"/>
      <c r="L14" s="19"/>
      <c r="M14" s="19"/>
      <c r="N14" s="19"/>
      <c r="O14" s="19"/>
      <c r="P14" s="19"/>
      <c r="Q14" s="19"/>
      <c r="R14" s="19"/>
      <c r="S14" s="19"/>
      <c r="T14" s="19"/>
      <c r="U14" s="19"/>
      <c r="V14" s="19"/>
      <c r="W14" s="19"/>
      <c r="X14" s="19"/>
      <c r="Y14" s="19"/>
      <c r="Z14" s="19"/>
    </row>
    <row r="15">
      <c r="A15" s="4">
        <v>5.0</v>
      </c>
      <c r="B15" s="4" t="s">
        <v>9</v>
      </c>
      <c r="C15" s="21">
        <v>3.0</v>
      </c>
      <c r="D15" s="5" t="s">
        <v>10</v>
      </c>
      <c r="E15" s="9" t="s">
        <v>12</v>
      </c>
      <c r="F15" s="26">
        <v>0.47931</v>
      </c>
      <c r="G15" s="26">
        <v>0.453953</v>
      </c>
      <c r="H15" s="26">
        <v>0.47931</v>
      </c>
      <c r="I15" s="26">
        <v>0.465434</v>
      </c>
      <c r="J15" s="8"/>
      <c r="K15" s="3"/>
      <c r="L15" s="3"/>
      <c r="M15" s="3"/>
      <c r="N15" s="3"/>
      <c r="O15" s="3"/>
      <c r="P15" s="3"/>
      <c r="Q15" s="3"/>
      <c r="R15" s="3"/>
      <c r="S15" s="3"/>
      <c r="T15" s="3"/>
      <c r="U15" s="3"/>
      <c r="V15" s="3"/>
      <c r="W15" s="3"/>
      <c r="X15" s="3"/>
      <c r="Y15" s="3"/>
      <c r="Z15" s="3"/>
    </row>
    <row r="16">
      <c r="A16" s="4">
        <v>5.0</v>
      </c>
      <c r="B16" s="4" t="s">
        <v>9</v>
      </c>
      <c r="C16" s="21">
        <v>3.0</v>
      </c>
      <c r="D16" s="5" t="s">
        <v>10</v>
      </c>
      <c r="E16" s="6" t="s">
        <v>13</v>
      </c>
      <c r="F16" s="27" t="s">
        <v>17</v>
      </c>
      <c r="G16" s="26">
        <v>0.453314</v>
      </c>
      <c r="H16" s="26" t="s">
        <v>17</v>
      </c>
      <c r="I16" s="26">
        <v>0.466427</v>
      </c>
      <c r="J16" s="8"/>
      <c r="K16" s="3"/>
      <c r="L16" s="3"/>
      <c r="M16" s="3"/>
      <c r="N16" s="3"/>
      <c r="O16" s="3"/>
      <c r="P16" s="3"/>
      <c r="Q16" s="3"/>
      <c r="R16" s="3"/>
      <c r="S16" s="3"/>
      <c r="T16" s="3"/>
      <c r="U16" s="3"/>
      <c r="V16" s="3"/>
      <c r="W16" s="3"/>
      <c r="X16" s="3"/>
      <c r="Y16" s="3"/>
      <c r="Z16" s="3"/>
    </row>
    <row r="17">
      <c r="A17" s="20">
        <v>5.0</v>
      </c>
      <c r="B17" s="20" t="s">
        <v>9</v>
      </c>
      <c r="C17" s="21">
        <v>3.0</v>
      </c>
      <c r="D17" s="7" t="s">
        <v>10</v>
      </c>
      <c r="E17" s="9" t="s">
        <v>14</v>
      </c>
      <c r="F17" s="26">
        <v>0.475862</v>
      </c>
      <c r="G17" s="26">
        <v>0.445884</v>
      </c>
      <c r="H17" s="26">
        <v>0.475862</v>
      </c>
      <c r="I17" s="26" t="s">
        <v>18</v>
      </c>
      <c r="J17" s="8"/>
      <c r="K17" s="3"/>
      <c r="L17" s="3"/>
      <c r="M17" s="3"/>
      <c r="N17" s="3"/>
      <c r="O17" s="3"/>
      <c r="P17" s="3"/>
      <c r="Q17" s="3"/>
      <c r="R17" s="3"/>
      <c r="S17" s="3"/>
      <c r="T17" s="3"/>
      <c r="U17" s="3"/>
      <c r="V17" s="3"/>
      <c r="W17" s="3"/>
      <c r="X17" s="3"/>
      <c r="Y17" s="3"/>
      <c r="Z17" s="3"/>
    </row>
    <row r="18">
      <c r="A18" s="20">
        <v>5.0</v>
      </c>
      <c r="B18" s="20" t="s">
        <v>9</v>
      </c>
      <c r="C18" s="21">
        <v>3.0</v>
      </c>
      <c r="D18" s="7" t="s">
        <v>10</v>
      </c>
      <c r="E18" s="11" t="s">
        <v>15</v>
      </c>
      <c r="F18" s="26">
        <v>0.455172</v>
      </c>
      <c r="G18" s="26">
        <v>0.396733</v>
      </c>
      <c r="H18" s="26">
        <v>0.455172</v>
      </c>
      <c r="I18" s="26">
        <v>0.411558</v>
      </c>
      <c r="J18" s="8"/>
      <c r="K18" s="3"/>
      <c r="L18" s="3"/>
      <c r="M18" s="3"/>
      <c r="N18" s="3"/>
      <c r="O18" s="3"/>
      <c r="P18" s="3"/>
      <c r="Q18" s="3"/>
      <c r="R18" s="3"/>
      <c r="S18" s="3"/>
      <c r="T18" s="3"/>
      <c r="U18" s="3"/>
      <c r="V18" s="3"/>
      <c r="W18" s="3"/>
      <c r="X18" s="3"/>
      <c r="Y18" s="3"/>
      <c r="Z18" s="3"/>
    </row>
    <row r="19">
      <c r="A19" s="12">
        <v>5.0</v>
      </c>
      <c r="B19" s="12" t="s">
        <v>9</v>
      </c>
      <c r="C19" s="21">
        <v>3.0</v>
      </c>
      <c r="D19" s="7" t="s">
        <v>10</v>
      </c>
      <c r="E19" s="13" t="s">
        <v>16</v>
      </c>
      <c r="F19" s="26">
        <v>0.317241</v>
      </c>
      <c r="G19" s="26">
        <v>0.27327</v>
      </c>
      <c r="H19" s="26">
        <v>0.317241</v>
      </c>
      <c r="I19" s="26">
        <v>0.271477</v>
      </c>
      <c r="J19" s="8"/>
      <c r="K19" s="3"/>
      <c r="L19" s="3"/>
      <c r="M19" s="3"/>
      <c r="N19" s="3"/>
      <c r="O19" s="3"/>
      <c r="P19" s="3"/>
      <c r="Q19" s="3"/>
      <c r="R19" s="3"/>
      <c r="S19" s="3"/>
      <c r="T19" s="3"/>
      <c r="U19" s="3"/>
      <c r="V19" s="3"/>
      <c r="W19" s="3"/>
      <c r="X19" s="3"/>
      <c r="Y19" s="3"/>
      <c r="Z19" s="3"/>
    </row>
    <row r="20">
      <c r="A20" s="14">
        <v>5.0</v>
      </c>
      <c r="B20" s="14" t="s">
        <v>9</v>
      </c>
      <c r="C20" s="15">
        <v>4.0</v>
      </c>
      <c r="D20" s="16" t="s">
        <v>10</v>
      </c>
      <c r="E20" s="17" t="s">
        <v>11</v>
      </c>
      <c r="F20" s="25">
        <v>0.327586</v>
      </c>
      <c r="G20" s="25">
        <v>0.418963</v>
      </c>
      <c r="H20" s="25">
        <v>0.327586</v>
      </c>
      <c r="I20" s="25">
        <v>0.265877</v>
      </c>
      <c r="J20" s="18"/>
      <c r="K20" s="19"/>
      <c r="L20" s="19"/>
      <c r="M20" s="19"/>
      <c r="N20" s="19"/>
      <c r="O20" s="19"/>
      <c r="P20" s="19"/>
      <c r="Q20" s="19"/>
      <c r="R20" s="19"/>
      <c r="S20" s="19"/>
      <c r="T20" s="19"/>
      <c r="U20" s="19"/>
      <c r="V20" s="19"/>
      <c r="W20" s="19"/>
      <c r="X20" s="19"/>
      <c r="Y20" s="19"/>
      <c r="Z20" s="19"/>
    </row>
    <row r="21">
      <c r="A21" s="4">
        <v>5.0</v>
      </c>
      <c r="B21" s="4" t="s">
        <v>9</v>
      </c>
      <c r="C21" s="21">
        <v>4.0</v>
      </c>
      <c r="D21" s="5" t="s">
        <v>10</v>
      </c>
      <c r="E21" s="9" t="s">
        <v>12</v>
      </c>
      <c r="F21" s="27">
        <v>0.544828</v>
      </c>
      <c r="G21" s="26">
        <v>0.533142</v>
      </c>
      <c r="H21" s="26">
        <v>0.544828</v>
      </c>
      <c r="I21" s="26">
        <v>0.537486</v>
      </c>
      <c r="J21" s="8"/>
      <c r="K21" s="3"/>
      <c r="L21" s="3"/>
      <c r="M21" s="3"/>
      <c r="N21" s="3"/>
      <c r="O21" s="3"/>
      <c r="P21" s="3"/>
      <c r="Q21" s="3"/>
      <c r="R21" s="3"/>
      <c r="S21" s="3"/>
      <c r="T21" s="3"/>
      <c r="U21" s="3"/>
      <c r="V21" s="3"/>
      <c r="W21" s="3"/>
      <c r="X21" s="3"/>
      <c r="Y21" s="3"/>
      <c r="Z21" s="3"/>
    </row>
    <row r="22">
      <c r="A22" s="4">
        <v>5.0</v>
      </c>
      <c r="B22" s="4" t="s">
        <v>9</v>
      </c>
      <c r="C22" s="21">
        <v>4.0</v>
      </c>
      <c r="D22" s="5" t="s">
        <v>10</v>
      </c>
      <c r="E22" s="6" t="s">
        <v>13</v>
      </c>
      <c r="F22" s="26">
        <v>0.506897</v>
      </c>
      <c r="G22" s="26">
        <v>0.489777</v>
      </c>
      <c r="H22" s="26">
        <v>0.506897</v>
      </c>
      <c r="I22" s="26">
        <v>0.497305</v>
      </c>
      <c r="J22" s="8"/>
      <c r="K22" s="3"/>
      <c r="L22" s="3"/>
      <c r="M22" s="3"/>
      <c r="N22" s="3"/>
      <c r="O22" s="3"/>
      <c r="P22" s="3"/>
      <c r="Q22" s="3"/>
      <c r="R22" s="3"/>
      <c r="S22" s="3"/>
      <c r="T22" s="3"/>
      <c r="U22" s="3"/>
      <c r="V22" s="3"/>
      <c r="W22" s="3"/>
      <c r="X22" s="3"/>
      <c r="Y22" s="3"/>
      <c r="Z22" s="3"/>
    </row>
    <row r="23">
      <c r="A23" s="4">
        <v>5.0</v>
      </c>
      <c r="B23" s="4" t="s">
        <v>9</v>
      </c>
      <c r="C23" s="21">
        <v>4.0</v>
      </c>
      <c r="D23" s="5" t="s">
        <v>10</v>
      </c>
      <c r="E23" s="9" t="s">
        <v>14</v>
      </c>
      <c r="F23" s="26">
        <v>0.506897</v>
      </c>
      <c r="G23" s="26">
        <v>0.497636</v>
      </c>
      <c r="H23" s="26">
        <v>0.506897</v>
      </c>
      <c r="I23" s="26">
        <v>0.50043</v>
      </c>
      <c r="J23" s="8"/>
      <c r="K23" s="3"/>
      <c r="L23" s="3"/>
      <c r="M23" s="3"/>
      <c r="N23" s="3"/>
      <c r="O23" s="3"/>
      <c r="P23" s="3"/>
      <c r="Q23" s="3"/>
      <c r="R23" s="3"/>
      <c r="S23" s="3"/>
      <c r="T23" s="3"/>
      <c r="U23" s="3"/>
      <c r="V23" s="3"/>
      <c r="W23" s="3"/>
      <c r="X23" s="3"/>
      <c r="Y23" s="3"/>
      <c r="Z23" s="3"/>
    </row>
    <row r="24">
      <c r="A24" s="4">
        <v>5.0</v>
      </c>
      <c r="B24" s="4" t="s">
        <v>9</v>
      </c>
      <c r="C24" s="21">
        <v>4.0</v>
      </c>
      <c r="D24" s="5" t="s">
        <v>10</v>
      </c>
      <c r="E24" s="11" t="s">
        <v>15</v>
      </c>
      <c r="F24" s="26">
        <v>0.468966</v>
      </c>
      <c r="G24" s="26">
        <v>0.400386</v>
      </c>
      <c r="H24" s="26">
        <v>0.468966</v>
      </c>
      <c r="I24" s="26">
        <v>0.412603</v>
      </c>
      <c r="J24" s="8"/>
      <c r="K24" s="3"/>
      <c r="L24" s="3"/>
      <c r="M24" s="3"/>
      <c r="N24" s="3"/>
      <c r="O24" s="3"/>
      <c r="P24" s="3"/>
      <c r="Q24" s="3"/>
      <c r="R24" s="3"/>
      <c r="S24" s="3"/>
      <c r="T24" s="3"/>
      <c r="U24" s="3"/>
      <c r="V24" s="3"/>
      <c r="W24" s="3"/>
      <c r="X24" s="3"/>
      <c r="Y24" s="3"/>
      <c r="Z24" s="3"/>
    </row>
    <row r="25">
      <c r="A25" s="4">
        <v>5.0</v>
      </c>
      <c r="B25" s="4" t="s">
        <v>9</v>
      </c>
      <c r="C25" s="21">
        <v>4.0</v>
      </c>
      <c r="D25" s="5" t="s">
        <v>10</v>
      </c>
      <c r="E25" s="6" t="s">
        <v>16</v>
      </c>
      <c r="F25" s="26">
        <v>0.368966</v>
      </c>
      <c r="G25" s="26">
        <v>0.386636</v>
      </c>
      <c r="H25" s="26">
        <v>0.368966</v>
      </c>
      <c r="I25" s="26">
        <v>0.325339</v>
      </c>
      <c r="J25" s="8"/>
      <c r="K25" s="3"/>
      <c r="L25" s="3"/>
      <c r="M25" s="3"/>
      <c r="N25" s="3"/>
      <c r="O25" s="3"/>
      <c r="P25" s="3"/>
      <c r="Q25" s="3"/>
      <c r="R25" s="3"/>
      <c r="S25" s="3"/>
      <c r="T25" s="3"/>
      <c r="U25" s="3"/>
      <c r="V25" s="3"/>
      <c r="W25" s="3"/>
      <c r="X25" s="3"/>
      <c r="Y25" s="3"/>
      <c r="Z25" s="3"/>
    </row>
    <row r="26">
      <c r="A26" s="4"/>
      <c r="B26" s="4"/>
      <c r="C26" s="5"/>
      <c r="D26" s="5"/>
      <c r="E26" s="6"/>
      <c r="F26" s="26"/>
      <c r="G26" s="26"/>
      <c r="H26" s="26"/>
      <c r="I26" s="26"/>
      <c r="J26" s="8"/>
      <c r="K26" s="3"/>
      <c r="L26" s="3"/>
      <c r="M26" s="3"/>
      <c r="N26" s="3"/>
      <c r="O26" s="3"/>
      <c r="P26" s="3"/>
      <c r="Q26" s="3"/>
      <c r="R26" s="3"/>
      <c r="S26" s="3"/>
      <c r="T26" s="3"/>
      <c r="U26" s="3"/>
      <c r="V26" s="3"/>
      <c r="W26" s="3"/>
      <c r="X26" s="3"/>
      <c r="Y26" s="3"/>
      <c r="Z26" s="3"/>
    </row>
    <row r="27">
      <c r="A27" s="4">
        <v>5.0</v>
      </c>
      <c r="B27" s="4" t="s">
        <v>9</v>
      </c>
      <c r="C27" s="5">
        <v>1.0</v>
      </c>
      <c r="D27" s="5" t="s">
        <v>19</v>
      </c>
      <c r="E27" s="6" t="s">
        <v>11</v>
      </c>
      <c r="F27" s="26">
        <v>0.288194</v>
      </c>
      <c r="G27" s="26">
        <v>0.445087</v>
      </c>
      <c r="H27" s="26">
        <v>0.288194</v>
      </c>
      <c r="I27" s="26">
        <v>0.270909</v>
      </c>
      <c r="J27" s="8"/>
      <c r="K27" s="3"/>
      <c r="L27" s="3"/>
      <c r="M27" s="3"/>
      <c r="N27" s="3"/>
      <c r="O27" s="3"/>
      <c r="P27" s="3"/>
      <c r="Q27" s="3"/>
      <c r="R27" s="3"/>
      <c r="S27" s="3"/>
      <c r="T27" s="3"/>
      <c r="U27" s="3"/>
      <c r="V27" s="3"/>
      <c r="W27" s="3"/>
      <c r="X27" s="3"/>
      <c r="Y27" s="3"/>
      <c r="Z27" s="3"/>
    </row>
    <row r="28">
      <c r="A28" s="4">
        <v>5.0</v>
      </c>
      <c r="B28" s="4" t="s">
        <v>9</v>
      </c>
      <c r="C28" s="5">
        <v>1.0</v>
      </c>
      <c r="D28" s="5" t="s">
        <v>19</v>
      </c>
      <c r="E28" s="9" t="s">
        <v>12</v>
      </c>
      <c r="F28" s="26">
        <v>0.53125</v>
      </c>
      <c r="G28" s="26">
        <v>0.521034</v>
      </c>
      <c r="H28" s="26">
        <v>0.53125</v>
      </c>
      <c r="I28" s="26">
        <v>0.522709</v>
      </c>
      <c r="J28" s="8"/>
      <c r="K28" s="3"/>
      <c r="L28" s="3"/>
      <c r="M28" s="3"/>
      <c r="N28" s="3"/>
      <c r="O28" s="3"/>
      <c r="P28" s="3"/>
      <c r="Q28" s="3"/>
      <c r="R28" s="3"/>
      <c r="S28" s="3"/>
      <c r="T28" s="3"/>
      <c r="U28" s="3"/>
      <c r="V28" s="3"/>
      <c r="W28" s="3"/>
      <c r="X28" s="3"/>
      <c r="Y28" s="3"/>
      <c r="Z28" s="3"/>
    </row>
    <row r="29">
      <c r="A29" s="4">
        <v>5.0</v>
      </c>
      <c r="B29" s="4" t="s">
        <v>9</v>
      </c>
      <c r="C29" s="5">
        <v>1.0</v>
      </c>
      <c r="D29" s="5" t="s">
        <v>19</v>
      </c>
      <c r="E29" s="6" t="s">
        <v>13</v>
      </c>
      <c r="F29" s="27">
        <v>0.572917</v>
      </c>
      <c r="G29" s="26">
        <v>0.571039</v>
      </c>
      <c r="H29" s="26">
        <v>0.572917</v>
      </c>
      <c r="I29" s="26">
        <v>0.568508</v>
      </c>
      <c r="J29" s="8"/>
      <c r="K29" s="3"/>
      <c r="L29" s="3"/>
      <c r="M29" s="3"/>
      <c r="N29" s="3"/>
      <c r="O29" s="3"/>
      <c r="P29" s="3"/>
      <c r="Q29" s="3"/>
      <c r="R29" s="3"/>
      <c r="S29" s="3"/>
      <c r="T29" s="3"/>
      <c r="U29" s="3"/>
      <c r="V29" s="3"/>
      <c r="W29" s="3"/>
      <c r="X29" s="3"/>
      <c r="Y29" s="3"/>
      <c r="Z29" s="3"/>
    </row>
    <row r="30">
      <c r="A30" s="4">
        <v>5.0</v>
      </c>
      <c r="B30" s="4" t="s">
        <v>9</v>
      </c>
      <c r="C30" s="5">
        <v>1.0</v>
      </c>
      <c r="D30" s="5" t="s">
        <v>19</v>
      </c>
      <c r="E30" s="9" t="s">
        <v>14</v>
      </c>
      <c r="F30" s="26">
        <v>0.524306</v>
      </c>
      <c r="G30" s="26">
        <v>0.516137</v>
      </c>
      <c r="H30" s="26">
        <v>0.524306</v>
      </c>
      <c r="I30" s="26">
        <v>0.519342</v>
      </c>
      <c r="J30" s="8"/>
      <c r="K30" s="3"/>
      <c r="L30" s="3"/>
      <c r="M30" s="3"/>
      <c r="N30" s="3"/>
      <c r="O30" s="3"/>
      <c r="P30" s="3"/>
      <c r="Q30" s="3"/>
      <c r="R30" s="3"/>
      <c r="S30" s="3"/>
      <c r="T30" s="3"/>
      <c r="U30" s="3"/>
      <c r="V30" s="3"/>
      <c r="W30" s="3"/>
      <c r="X30" s="3"/>
      <c r="Y30" s="3"/>
      <c r="Z30" s="3"/>
    </row>
    <row r="31">
      <c r="A31" s="4">
        <v>5.0</v>
      </c>
      <c r="B31" s="4" t="s">
        <v>9</v>
      </c>
      <c r="C31" s="5">
        <v>1.0</v>
      </c>
      <c r="D31" s="5" t="s">
        <v>19</v>
      </c>
      <c r="E31" s="11" t="s">
        <v>15</v>
      </c>
      <c r="F31" s="26">
        <v>0.527778</v>
      </c>
      <c r="G31" s="26">
        <v>0.517226</v>
      </c>
      <c r="H31" s="26">
        <v>0.527778</v>
      </c>
      <c r="I31" s="26">
        <v>0.497241</v>
      </c>
      <c r="J31" s="8"/>
      <c r="K31" s="3"/>
      <c r="L31" s="3"/>
      <c r="M31" s="3"/>
      <c r="N31" s="3"/>
      <c r="O31" s="3"/>
      <c r="P31" s="3"/>
      <c r="Q31" s="3"/>
      <c r="R31" s="3"/>
      <c r="S31" s="3"/>
      <c r="T31" s="3"/>
      <c r="U31" s="3"/>
      <c r="V31" s="3"/>
      <c r="W31" s="3"/>
      <c r="X31" s="3"/>
      <c r="Y31" s="3"/>
      <c r="Z31" s="3"/>
    </row>
    <row r="32">
      <c r="A32" s="12">
        <v>5.0</v>
      </c>
      <c r="B32" s="12" t="s">
        <v>9</v>
      </c>
      <c r="C32" s="7">
        <v>1.0</v>
      </c>
      <c r="D32" s="5" t="s">
        <v>19</v>
      </c>
      <c r="E32" s="13" t="s">
        <v>16</v>
      </c>
      <c r="F32" s="26">
        <v>0.347222</v>
      </c>
      <c r="G32" s="26">
        <v>0.359927</v>
      </c>
      <c r="H32" s="26">
        <v>0.347222</v>
      </c>
      <c r="I32" s="26">
        <v>0.339839</v>
      </c>
      <c r="J32" s="8"/>
      <c r="K32" s="3"/>
      <c r="L32" s="3"/>
      <c r="M32" s="3"/>
      <c r="N32" s="3"/>
      <c r="O32" s="3"/>
      <c r="P32" s="3"/>
      <c r="Q32" s="3"/>
      <c r="R32" s="3"/>
      <c r="S32" s="3"/>
      <c r="T32" s="3"/>
      <c r="U32" s="3"/>
      <c r="V32" s="3"/>
      <c r="W32" s="3"/>
      <c r="X32" s="3"/>
      <c r="Y32" s="3"/>
      <c r="Z32" s="3"/>
    </row>
    <row r="33">
      <c r="A33" s="14">
        <v>5.0</v>
      </c>
      <c r="B33" s="14" t="s">
        <v>9</v>
      </c>
      <c r="C33" s="15">
        <v>2.0</v>
      </c>
      <c r="D33" s="24" t="s">
        <v>19</v>
      </c>
      <c r="E33" s="17" t="s">
        <v>11</v>
      </c>
      <c r="F33" s="25">
        <v>0.297578</v>
      </c>
      <c r="G33" s="25">
        <v>0.305377</v>
      </c>
      <c r="H33" s="25" t="s">
        <v>20</v>
      </c>
      <c r="I33" s="25">
        <v>0.256063</v>
      </c>
      <c r="J33" s="18"/>
      <c r="K33" s="19"/>
      <c r="L33" s="19"/>
      <c r="M33" s="19"/>
      <c r="N33" s="19"/>
      <c r="O33" s="19"/>
      <c r="P33" s="19"/>
      <c r="Q33" s="19"/>
      <c r="R33" s="19"/>
      <c r="S33" s="19"/>
      <c r="T33" s="19"/>
      <c r="U33" s="19"/>
      <c r="V33" s="19"/>
      <c r="W33" s="19"/>
      <c r="X33" s="19"/>
      <c r="Y33" s="19"/>
      <c r="Z33" s="19"/>
    </row>
    <row r="34">
      <c r="A34" s="20">
        <v>5.0</v>
      </c>
      <c r="B34" s="20" t="s">
        <v>9</v>
      </c>
      <c r="C34" s="21">
        <v>2.0</v>
      </c>
      <c r="D34" s="5" t="s">
        <v>19</v>
      </c>
      <c r="E34" s="9" t="s">
        <v>12</v>
      </c>
      <c r="F34" s="26">
        <v>0.536332</v>
      </c>
      <c r="G34" s="26">
        <v>0.514278</v>
      </c>
      <c r="H34" s="26">
        <v>0.536332</v>
      </c>
      <c r="I34" s="26">
        <v>0.523806</v>
      </c>
      <c r="J34" s="8"/>
      <c r="K34" s="3"/>
      <c r="L34" s="3"/>
      <c r="M34" s="3"/>
      <c r="N34" s="3"/>
      <c r="O34" s="3"/>
      <c r="P34" s="3"/>
      <c r="Q34" s="3"/>
      <c r="R34" s="3"/>
      <c r="S34" s="3"/>
      <c r="T34" s="3"/>
      <c r="U34" s="3"/>
      <c r="V34" s="3"/>
      <c r="W34" s="3"/>
      <c r="X34" s="3"/>
      <c r="Y34" s="3"/>
      <c r="Z34" s="3"/>
    </row>
    <row r="35">
      <c r="A35" s="20">
        <v>5.0</v>
      </c>
      <c r="B35" s="20" t="s">
        <v>9</v>
      </c>
      <c r="C35" s="21">
        <v>2.0</v>
      </c>
      <c r="D35" s="5" t="s">
        <v>19</v>
      </c>
      <c r="E35" s="6" t="s">
        <v>13</v>
      </c>
      <c r="F35" s="27">
        <v>0.574394</v>
      </c>
      <c r="G35" s="26">
        <v>0.559712</v>
      </c>
      <c r="H35" s="26">
        <v>0.574394</v>
      </c>
      <c r="I35" s="26">
        <v>0.565684</v>
      </c>
      <c r="J35" s="8"/>
      <c r="K35" s="3"/>
      <c r="L35" s="3"/>
      <c r="M35" s="3"/>
      <c r="N35" s="3"/>
      <c r="O35" s="3"/>
      <c r="P35" s="3"/>
      <c r="Q35" s="3"/>
      <c r="R35" s="3"/>
      <c r="S35" s="3"/>
      <c r="T35" s="3"/>
      <c r="U35" s="3"/>
      <c r="V35" s="3"/>
      <c r="W35" s="3"/>
      <c r="X35" s="3"/>
      <c r="Y35" s="3"/>
      <c r="Z35" s="3"/>
    </row>
    <row r="36">
      <c r="A36" s="20">
        <v>5.0</v>
      </c>
      <c r="B36" s="20" t="s">
        <v>9</v>
      </c>
      <c r="C36" s="21">
        <v>2.0</v>
      </c>
      <c r="D36" s="5" t="s">
        <v>19</v>
      </c>
      <c r="E36" s="9" t="s">
        <v>14</v>
      </c>
      <c r="F36" s="26">
        <v>0.546713</v>
      </c>
      <c r="G36" s="26">
        <v>0.531759</v>
      </c>
      <c r="H36" s="26">
        <v>0.546713</v>
      </c>
      <c r="I36" s="26">
        <v>0.538521</v>
      </c>
      <c r="J36" s="8"/>
      <c r="K36" s="3"/>
      <c r="L36" s="3"/>
      <c r="M36" s="3"/>
      <c r="N36" s="3"/>
      <c r="O36" s="3"/>
      <c r="P36" s="3"/>
      <c r="Q36" s="3"/>
      <c r="R36" s="3"/>
      <c r="S36" s="3"/>
      <c r="T36" s="3"/>
      <c r="U36" s="3"/>
      <c r="V36" s="3"/>
      <c r="W36" s="3"/>
      <c r="X36" s="3"/>
      <c r="Y36" s="3"/>
      <c r="Z36" s="3"/>
    </row>
    <row r="37">
      <c r="A37" s="4">
        <v>5.0</v>
      </c>
      <c r="B37" s="4" t="s">
        <v>9</v>
      </c>
      <c r="C37" s="21">
        <v>2.0</v>
      </c>
      <c r="D37" s="5" t="s">
        <v>19</v>
      </c>
      <c r="E37" s="11" t="s">
        <v>15</v>
      </c>
      <c r="F37" s="26">
        <v>0.546713</v>
      </c>
      <c r="G37" s="26">
        <v>0.498034</v>
      </c>
      <c r="H37" s="26">
        <v>0.546713</v>
      </c>
      <c r="I37" s="26">
        <v>0.503016</v>
      </c>
      <c r="J37" s="8"/>
      <c r="K37" s="3"/>
      <c r="L37" s="3"/>
      <c r="M37" s="3"/>
      <c r="N37" s="3"/>
      <c r="O37" s="3"/>
      <c r="P37" s="3"/>
      <c r="Q37" s="3"/>
      <c r="R37" s="3"/>
      <c r="S37" s="3"/>
      <c r="T37" s="3"/>
      <c r="U37" s="3"/>
      <c r="V37" s="3"/>
      <c r="W37" s="3"/>
      <c r="X37" s="3"/>
      <c r="Y37" s="3"/>
      <c r="Z37" s="3"/>
    </row>
    <row r="38">
      <c r="A38" s="22">
        <v>5.0</v>
      </c>
      <c r="B38" s="22" t="s">
        <v>9</v>
      </c>
      <c r="C38" s="21">
        <v>2.0</v>
      </c>
      <c r="D38" s="5" t="s">
        <v>19</v>
      </c>
      <c r="E38" s="13" t="s">
        <v>16</v>
      </c>
      <c r="F38" s="26">
        <v>0.342561</v>
      </c>
      <c r="G38" s="26">
        <v>0.317884</v>
      </c>
      <c r="H38" s="26">
        <v>0.342561</v>
      </c>
      <c r="I38" s="26">
        <v>0.324985</v>
      </c>
      <c r="J38" s="8"/>
      <c r="K38" s="3"/>
      <c r="L38" s="3"/>
      <c r="M38" s="3"/>
      <c r="N38" s="3"/>
      <c r="O38" s="3"/>
      <c r="P38" s="3"/>
      <c r="Q38" s="3"/>
      <c r="R38" s="3"/>
      <c r="S38" s="3"/>
      <c r="T38" s="3"/>
      <c r="U38" s="3"/>
      <c r="V38" s="3"/>
      <c r="W38" s="3"/>
      <c r="X38" s="3"/>
      <c r="Y38" s="3"/>
      <c r="Z38" s="3"/>
    </row>
    <row r="39">
      <c r="A39" s="23">
        <v>5.0</v>
      </c>
      <c r="B39" s="23" t="s">
        <v>9</v>
      </c>
      <c r="C39" s="15">
        <v>3.0</v>
      </c>
      <c r="D39" s="24" t="s">
        <v>19</v>
      </c>
      <c r="E39" s="17" t="s">
        <v>11</v>
      </c>
      <c r="F39" s="25">
        <v>0.3</v>
      </c>
      <c r="G39" s="25">
        <v>0.288477</v>
      </c>
      <c r="H39" s="25">
        <v>0.3</v>
      </c>
      <c r="I39" s="25">
        <v>0.239119</v>
      </c>
      <c r="J39" s="18"/>
      <c r="K39" s="19"/>
      <c r="L39" s="19"/>
      <c r="M39" s="19"/>
      <c r="N39" s="19"/>
      <c r="O39" s="19"/>
      <c r="P39" s="19"/>
      <c r="Q39" s="19"/>
      <c r="R39" s="19"/>
      <c r="S39" s="19"/>
      <c r="T39" s="19"/>
      <c r="U39" s="19"/>
      <c r="V39" s="19"/>
      <c r="W39" s="19"/>
      <c r="X39" s="19"/>
      <c r="Y39" s="19"/>
      <c r="Z39" s="19"/>
    </row>
    <row r="40">
      <c r="A40" s="4">
        <v>5.0</v>
      </c>
      <c r="B40" s="4" t="s">
        <v>9</v>
      </c>
      <c r="C40" s="21">
        <v>3.0</v>
      </c>
      <c r="D40" s="5" t="s">
        <v>19</v>
      </c>
      <c r="E40" s="9" t="s">
        <v>12</v>
      </c>
      <c r="F40" s="26">
        <v>0.489655</v>
      </c>
      <c r="G40" s="26">
        <v>0.460723</v>
      </c>
      <c r="H40" s="26">
        <v>0.489655</v>
      </c>
      <c r="I40" s="26">
        <v>0.470445</v>
      </c>
      <c r="J40" s="8"/>
      <c r="K40" s="3"/>
      <c r="L40" s="3"/>
      <c r="M40" s="3"/>
      <c r="N40" s="3"/>
      <c r="O40" s="3"/>
      <c r="P40" s="3"/>
      <c r="Q40" s="3"/>
      <c r="R40" s="3"/>
      <c r="S40" s="3"/>
      <c r="T40" s="3"/>
      <c r="U40" s="3"/>
      <c r="V40" s="3"/>
      <c r="W40" s="3"/>
      <c r="X40" s="3"/>
      <c r="Y40" s="3"/>
      <c r="Z40" s="3"/>
    </row>
    <row r="41">
      <c r="A41" s="4">
        <v>5.0</v>
      </c>
      <c r="B41" s="4" t="s">
        <v>9</v>
      </c>
      <c r="C41" s="21">
        <v>3.0</v>
      </c>
      <c r="D41" s="5" t="s">
        <v>19</v>
      </c>
      <c r="E41" s="6" t="s">
        <v>13</v>
      </c>
      <c r="F41" s="27">
        <v>0.551724</v>
      </c>
      <c r="G41" s="26">
        <v>0.540166</v>
      </c>
      <c r="H41" s="26">
        <v>0.551724</v>
      </c>
      <c r="I41" s="26">
        <v>0.544609</v>
      </c>
      <c r="J41" s="8"/>
      <c r="K41" s="3"/>
      <c r="L41" s="3"/>
      <c r="M41" s="3"/>
      <c r="N41" s="3"/>
      <c r="O41" s="3"/>
      <c r="P41" s="3"/>
      <c r="Q41" s="3"/>
      <c r="R41" s="3"/>
      <c r="S41" s="3"/>
      <c r="T41" s="3"/>
      <c r="U41" s="3"/>
      <c r="V41" s="3"/>
      <c r="W41" s="3"/>
      <c r="X41" s="3"/>
      <c r="Y41" s="3"/>
      <c r="Z41" s="3"/>
    </row>
    <row r="42">
      <c r="A42" s="20">
        <v>5.0</v>
      </c>
      <c r="B42" s="20" t="s">
        <v>9</v>
      </c>
      <c r="C42" s="21">
        <v>3.0</v>
      </c>
      <c r="D42" s="5" t="s">
        <v>19</v>
      </c>
      <c r="E42" s="9" t="s">
        <v>14</v>
      </c>
      <c r="F42" s="26">
        <v>0.524138</v>
      </c>
      <c r="G42" s="26">
        <v>0.500049</v>
      </c>
      <c r="H42" s="26">
        <v>0.524138</v>
      </c>
      <c r="I42" s="26">
        <v>0.510141</v>
      </c>
      <c r="J42" s="8"/>
      <c r="K42" s="3"/>
      <c r="L42" s="3"/>
      <c r="M42" s="3"/>
      <c r="N42" s="3"/>
      <c r="O42" s="3"/>
      <c r="P42" s="3"/>
      <c r="Q42" s="3"/>
      <c r="R42" s="3"/>
      <c r="S42" s="3"/>
      <c r="T42" s="3"/>
      <c r="U42" s="3"/>
      <c r="V42" s="3"/>
      <c r="W42" s="3"/>
      <c r="X42" s="3"/>
      <c r="Y42" s="3"/>
      <c r="Z42" s="3"/>
    </row>
    <row r="43">
      <c r="A43" s="20">
        <v>5.0</v>
      </c>
      <c r="B43" s="20" t="s">
        <v>9</v>
      </c>
      <c r="C43" s="21">
        <v>3.0</v>
      </c>
      <c r="D43" s="5" t="s">
        <v>19</v>
      </c>
      <c r="E43" s="11" t="s">
        <v>15</v>
      </c>
      <c r="F43" s="26">
        <v>0.455172</v>
      </c>
      <c r="G43" s="26">
        <v>0.382867</v>
      </c>
      <c r="H43" s="26">
        <v>0.455172</v>
      </c>
      <c r="I43" s="26">
        <v>0.400285</v>
      </c>
      <c r="J43" s="8"/>
      <c r="K43" s="3"/>
      <c r="L43" s="3"/>
      <c r="M43" s="3"/>
      <c r="N43" s="3"/>
      <c r="O43" s="3"/>
      <c r="P43" s="3"/>
      <c r="Q43" s="3"/>
      <c r="R43" s="3"/>
      <c r="S43" s="3"/>
      <c r="T43" s="3"/>
      <c r="U43" s="3"/>
      <c r="V43" s="3"/>
      <c r="W43" s="3"/>
      <c r="X43" s="3"/>
      <c r="Y43" s="3"/>
      <c r="Z43" s="3"/>
    </row>
    <row r="44">
      <c r="A44" s="12">
        <v>5.0</v>
      </c>
      <c r="B44" s="12" t="s">
        <v>9</v>
      </c>
      <c r="C44" s="21">
        <v>3.0</v>
      </c>
      <c r="D44" s="5" t="s">
        <v>19</v>
      </c>
      <c r="E44" s="13" t="s">
        <v>16</v>
      </c>
      <c r="F44" s="26">
        <v>0.324138</v>
      </c>
      <c r="G44" s="26">
        <v>0.316264</v>
      </c>
      <c r="H44" s="26">
        <v>0.324138</v>
      </c>
      <c r="I44" s="26">
        <v>0.308407</v>
      </c>
      <c r="J44" s="8"/>
      <c r="K44" s="3"/>
      <c r="L44" s="3"/>
      <c r="M44" s="3"/>
      <c r="N44" s="3"/>
      <c r="O44" s="3"/>
      <c r="P44" s="3"/>
      <c r="Q44" s="3"/>
      <c r="R44" s="3"/>
      <c r="S44" s="3"/>
      <c r="T44" s="3"/>
      <c r="U44" s="3"/>
      <c r="V44" s="3"/>
      <c r="W44" s="3"/>
      <c r="X44" s="3"/>
      <c r="Y44" s="3"/>
      <c r="Z44" s="3"/>
    </row>
    <row r="45">
      <c r="A45" s="14">
        <v>5.0</v>
      </c>
      <c r="B45" s="14" t="s">
        <v>9</v>
      </c>
      <c r="C45" s="15">
        <v>4.0</v>
      </c>
      <c r="D45" s="24" t="s">
        <v>19</v>
      </c>
      <c r="E45" s="17" t="s">
        <v>11</v>
      </c>
      <c r="F45" s="25">
        <v>0.289655</v>
      </c>
      <c r="G45" s="25">
        <v>0.290814</v>
      </c>
      <c r="H45" s="25" t="s">
        <v>21</v>
      </c>
      <c r="I45" s="25">
        <v>0.243127</v>
      </c>
      <c r="J45" s="18"/>
      <c r="K45" s="19"/>
      <c r="L45" s="19"/>
      <c r="M45" s="19"/>
      <c r="N45" s="19"/>
      <c r="O45" s="19"/>
      <c r="P45" s="19"/>
      <c r="Q45" s="19"/>
      <c r="R45" s="19"/>
      <c r="S45" s="19"/>
      <c r="T45" s="19"/>
      <c r="U45" s="19"/>
      <c r="V45" s="19"/>
      <c r="W45" s="19"/>
      <c r="X45" s="19"/>
      <c r="Y45" s="19"/>
      <c r="Z45" s="19"/>
    </row>
    <row r="46">
      <c r="A46" s="4">
        <v>5.0</v>
      </c>
      <c r="B46" s="4" t="s">
        <v>9</v>
      </c>
      <c r="C46" s="21">
        <v>4.0</v>
      </c>
      <c r="D46" s="5" t="s">
        <v>19</v>
      </c>
      <c r="E46" s="9" t="s">
        <v>12</v>
      </c>
      <c r="F46" s="26">
        <v>0.475862</v>
      </c>
      <c r="G46" s="26">
        <v>0.445316</v>
      </c>
      <c r="H46" s="26">
        <v>0.475862</v>
      </c>
      <c r="I46" s="26">
        <v>0.452999</v>
      </c>
      <c r="J46" s="8"/>
      <c r="K46" s="3"/>
      <c r="L46" s="3"/>
      <c r="M46" s="3"/>
      <c r="N46" s="3"/>
      <c r="O46" s="3"/>
      <c r="P46" s="3"/>
      <c r="Q46" s="3"/>
      <c r="R46" s="3"/>
      <c r="S46" s="3"/>
      <c r="T46" s="3"/>
      <c r="U46" s="3"/>
      <c r="V46" s="3"/>
      <c r="W46" s="3"/>
      <c r="X46" s="3"/>
      <c r="Y46" s="3"/>
      <c r="Z46" s="3"/>
    </row>
    <row r="47">
      <c r="A47" s="4">
        <v>5.0</v>
      </c>
      <c r="B47" s="4" t="s">
        <v>9</v>
      </c>
      <c r="C47" s="21">
        <v>4.0</v>
      </c>
      <c r="D47" s="5" t="s">
        <v>19</v>
      </c>
      <c r="E47" s="6" t="s">
        <v>13</v>
      </c>
      <c r="F47" s="26" t="s">
        <v>22</v>
      </c>
      <c r="G47" s="26">
        <v>0.463247</v>
      </c>
      <c r="H47" s="26">
        <v>0.486207</v>
      </c>
      <c r="I47" s="26">
        <v>0.47172</v>
      </c>
      <c r="J47" s="8"/>
      <c r="K47" s="3"/>
      <c r="L47" s="3"/>
      <c r="M47" s="3"/>
      <c r="N47" s="3"/>
      <c r="O47" s="3"/>
      <c r="P47" s="3"/>
      <c r="Q47" s="3"/>
      <c r="R47" s="3"/>
      <c r="S47" s="3"/>
      <c r="T47" s="3"/>
      <c r="U47" s="3"/>
      <c r="V47" s="3"/>
      <c r="W47" s="3"/>
      <c r="X47" s="3"/>
      <c r="Y47" s="3"/>
      <c r="Z47" s="3"/>
    </row>
    <row r="48">
      <c r="A48" s="4">
        <v>5.0</v>
      </c>
      <c r="B48" s="4" t="s">
        <v>9</v>
      </c>
      <c r="C48" s="21">
        <v>4.0</v>
      </c>
      <c r="D48" s="5" t="s">
        <v>19</v>
      </c>
      <c r="E48" s="9" t="s">
        <v>14</v>
      </c>
      <c r="F48" s="27">
        <v>0.493103</v>
      </c>
      <c r="G48" s="26">
        <v>0.464346</v>
      </c>
      <c r="H48" s="26">
        <v>0.493103</v>
      </c>
      <c r="I48" s="26">
        <v>0.475771</v>
      </c>
      <c r="J48" s="8"/>
      <c r="K48" s="3"/>
      <c r="L48" s="3"/>
      <c r="M48" s="3"/>
      <c r="N48" s="3"/>
      <c r="O48" s="3"/>
      <c r="P48" s="3"/>
      <c r="Q48" s="3"/>
      <c r="R48" s="3"/>
      <c r="S48" s="3"/>
      <c r="T48" s="3"/>
      <c r="U48" s="3"/>
      <c r="V48" s="3"/>
      <c r="W48" s="3"/>
      <c r="X48" s="3"/>
      <c r="Y48" s="3"/>
      <c r="Z48" s="3"/>
    </row>
    <row r="49">
      <c r="A49" s="4">
        <v>5.0</v>
      </c>
      <c r="B49" s="4" t="s">
        <v>9</v>
      </c>
      <c r="C49" s="21">
        <v>4.0</v>
      </c>
      <c r="D49" s="5" t="s">
        <v>19</v>
      </c>
      <c r="E49" s="11" t="s">
        <v>15</v>
      </c>
      <c r="F49" s="26">
        <v>0.475862</v>
      </c>
      <c r="G49" s="26">
        <v>0.419336</v>
      </c>
      <c r="H49" s="26">
        <v>0.475862</v>
      </c>
      <c r="I49" s="26" t="s">
        <v>23</v>
      </c>
      <c r="J49" s="8"/>
      <c r="K49" s="3"/>
      <c r="L49" s="3"/>
      <c r="M49" s="3"/>
      <c r="N49" s="3"/>
      <c r="O49" s="3"/>
      <c r="P49" s="3"/>
      <c r="Q49" s="3"/>
      <c r="R49" s="3"/>
      <c r="S49" s="3"/>
      <c r="T49" s="3"/>
      <c r="U49" s="3"/>
      <c r="V49" s="3"/>
      <c r="W49" s="3"/>
      <c r="X49" s="3"/>
      <c r="Y49" s="3"/>
      <c r="Z49" s="3"/>
    </row>
    <row r="50">
      <c r="A50" s="4">
        <v>5.0</v>
      </c>
      <c r="B50" s="4" t="s">
        <v>9</v>
      </c>
      <c r="C50" s="21">
        <v>4.0</v>
      </c>
      <c r="D50" s="5" t="s">
        <v>19</v>
      </c>
      <c r="E50" s="6" t="s">
        <v>16</v>
      </c>
      <c r="F50" s="26" t="s">
        <v>24</v>
      </c>
      <c r="G50" s="26">
        <v>0.216651</v>
      </c>
      <c r="H50" s="26">
        <v>0.262069</v>
      </c>
      <c r="I50" s="26">
        <v>0.219443</v>
      </c>
      <c r="J50" s="8"/>
      <c r="K50" s="3"/>
      <c r="L50" s="3"/>
      <c r="M50" s="3"/>
      <c r="N50" s="3"/>
      <c r="O50" s="3"/>
      <c r="P50" s="3"/>
      <c r="Q50" s="3"/>
      <c r="R50" s="3"/>
      <c r="S50" s="3"/>
      <c r="T50" s="3"/>
      <c r="U50" s="3"/>
      <c r="V50" s="3"/>
      <c r="W50" s="3"/>
      <c r="X50" s="3"/>
      <c r="Y50" s="3"/>
      <c r="Z50" s="3"/>
    </row>
    <row r="51">
      <c r="A51" s="4"/>
      <c r="B51" s="4"/>
      <c r="C51" s="21"/>
      <c r="D51" s="5"/>
      <c r="E51" s="6"/>
      <c r="F51" s="26"/>
      <c r="G51" s="26"/>
      <c r="H51" s="26"/>
      <c r="I51" s="26"/>
      <c r="J51" s="8"/>
      <c r="K51" s="3"/>
      <c r="L51" s="3"/>
      <c r="M51" s="3"/>
      <c r="N51" s="3"/>
      <c r="O51" s="3"/>
      <c r="P51" s="3"/>
      <c r="Q51" s="3"/>
      <c r="R51" s="3"/>
      <c r="S51" s="3"/>
      <c r="T51" s="3"/>
      <c r="U51" s="3"/>
      <c r="V51" s="3"/>
      <c r="W51" s="3"/>
      <c r="X51" s="3"/>
      <c r="Y51" s="3"/>
      <c r="Z51" s="3"/>
    </row>
    <row r="52">
      <c r="A52" s="4">
        <v>5.0</v>
      </c>
      <c r="B52" s="4" t="s">
        <v>9</v>
      </c>
      <c r="C52" s="5">
        <v>1.0</v>
      </c>
      <c r="D52" s="5" t="s">
        <v>25</v>
      </c>
      <c r="E52" s="6" t="s">
        <v>11</v>
      </c>
      <c r="F52" s="26">
        <v>0.321799</v>
      </c>
      <c r="G52" s="26">
        <v>0.531421</v>
      </c>
      <c r="H52" s="26">
        <v>0.321799</v>
      </c>
      <c r="I52" s="26" t="s">
        <v>26</v>
      </c>
      <c r="J52" s="8"/>
      <c r="K52" s="3"/>
      <c r="L52" s="3"/>
      <c r="M52" s="3"/>
      <c r="N52" s="3"/>
      <c r="O52" s="3"/>
      <c r="P52" s="3"/>
      <c r="Q52" s="3"/>
      <c r="R52" s="3"/>
      <c r="S52" s="3"/>
      <c r="T52" s="3"/>
      <c r="U52" s="3"/>
      <c r="V52" s="3"/>
      <c r="W52" s="3"/>
      <c r="X52" s="3"/>
      <c r="Y52" s="3"/>
      <c r="Z52" s="3"/>
    </row>
    <row r="53">
      <c r="A53" s="4">
        <v>5.0</v>
      </c>
      <c r="B53" s="4" t="s">
        <v>9</v>
      </c>
      <c r="C53" s="5">
        <v>1.0</v>
      </c>
      <c r="D53" s="5" t="s">
        <v>25</v>
      </c>
      <c r="E53" s="9" t="s">
        <v>12</v>
      </c>
      <c r="F53" s="27">
        <v>0.570934</v>
      </c>
      <c r="G53" s="26">
        <v>0.553388</v>
      </c>
      <c r="H53" s="26">
        <v>0.570934</v>
      </c>
      <c r="I53" s="26">
        <v>0.558619</v>
      </c>
      <c r="J53" s="8"/>
      <c r="K53" s="3"/>
      <c r="L53" s="3"/>
      <c r="M53" s="3"/>
      <c r="N53" s="3"/>
      <c r="O53" s="3"/>
      <c r="P53" s="3"/>
      <c r="Q53" s="3"/>
      <c r="R53" s="3"/>
      <c r="S53" s="3"/>
      <c r="T53" s="3"/>
      <c r="U53" s="3"/>
      <c r="V53" s="3"/>
      <c r="W53" s="3"/>
      <c r="X53" s="3"/>
      <c r="Y53" s="3"/>
      <c r="Z53" s="3"/>
    </row>
    <row r="54">
      <c r="A54" s="4">
        <v>5.0</v>
      </c>
      <c r="B54" s="4" t="s">
        <v>9</v>
      </c>
      <c r="C54" s="5">
        <v>1.0</v>
      </c>
      <c r="D54" s="5" t="s">
        <v>25</v>
      </c>
      <c r="E54" s="6" t="s">
        <v>13</v>
      </c>
      <c r="F54" s="26">
        <v>0.550173</v>
      </c>
      <c r="G54" s="26">
        <v>0.533178</v>
      </c>
      <c r="H54" s="26">
        <v>0.550173</v>
      </c>
      <c r="I54" s="26">
        <v>0.539609</v>
      </c>
      <c r="J54" s="8"/>
      <c r="K54" s="3"/>
      <c r="L54" s="3"/>
      <c r="M54" s="3"/>
      <c r="N54" s="3"/>
      <c r="O54" s="3"/>
      <c r="P54" s="3"/>
      <c r="Q54" s="3"/>
      <c r="R54" s="3"/>
      <c r="S54" s="3"/>
      <c r="T54" s="3"/>
      <c r="U54" s="3"/>
      <c r="V54" s="3"/>
      <c r="W54" s="3"/>
      <c r="X54" s="3"/>
      <c r="Y54" s="3"/>
      <c r="Z54" s="3"/>
    </row>
    <row r="55">
      <c r="A55" s="4">
        <v>5.0</v>
      </c>
      <c r="B55" s="4" t="s">
        <v>9</v>
      </c>
      <c r="C55" s="5">
        <v>1.0</v>
      </c>
      <c r="D55" s="5" t="s">
        <v>25</v>
      </c>
      <c r="E55" s="9" t="s">
        <v>14</v>
      </c>
      <c r="F55" s="26">
        <v>0.557093</v>
      </c>
      <c r="G55" s="26">
        <v>0.538068</v>
      </c>
      <c r="H55" s="26">
        <v>0.557093</v>
      </c>
      <c r="I55" s="26">
        <v>0.544547</v>
      </c>
      <c r="J55" s="8"/>
      <c r="K55" s="3"/>
      <c r="L55" s="3"/>
      <c r="M55" s="3"/>
      <c r="N55" s="3"/>
      <c r="O55" s="3"/>
      <c r="P55" s="3"/>
      <c r="Q55" s="3"/>
      <c r="R55" s="3"/>
      <c r="S55" s="3"/>
      <c r="T55" s="3"/>
      <c r="U55" s="3"/>
      <c r="V55" s="3"/>
      <c r="W55" s="3"/>
      <c r="X55" s="3"/>
      <c r="Y55" s="3"/>
      <c r="Z55" s="3"/>
    </row>
    <row r="56">
      <c r="A56" s="4">
        <v>5.0</v>
      </c>
      <c r="B56" s="4" t="s">
        <v>9</v>
      </c>
      <c r="C56" s="5">
        <v>1.0</v>
      </c>
      <c r="D56" s="5" t="s">
        <v>25</v>
      </c>
      <c r="E56" s="11" t="s">
        <v>15</v>
      </c>
      <c r="F56" s="26">
        <v>0.529412</v>
      </c>
      <c r="G56" s="26" t="s">
        <v>27</v>
      </c>
      <c r="H56" s="26">
        <v>0.529412</v>
      </c>
      <c r="I56" s="26">
        <v>0.488918</v>
      </c>
      <c r="J56" s="8"/>
      <c r="K56" s="3"/>
      <c r="L56" s="3"/>
      <c r="M56" s="3"/>
      <c r="N56" s="3"/>
      <c r="O56" s="3"/>
      <c r="P56" s="3"/>
      <c r="Q56" s="3"/>
      <c r="R56" s="3"/>
      <c r="S56" s="3"/>
      <c r="T56" s="3"/>
      <c r="U56" s="3"/>
      <c r="V56" s="3"/>
      <c r="W56" s="3"/>
      <c r="X56" s="3"/>
      <c r="Y56" s="3"/>
      <c r="Z56" s="3"/>
    </row>
    <row r="57">
      <c r="A57" s="12">
        <v>5.0</v>
      </c>
      <c r="B57" s="12" t="s">
        <v>9</v>
      </c>
      <c r="C57" s="7">
        <v>1.0</v>
      </c>
      <c r="D57" s="5" t="s">
        <v>25</v>
      </c>
      <c r="E57" s="13" t="s">
        <v>16</v>
      </c>
      <c r="F57" s="26" t="s">
        <v>28</v>
      </c>
      <c r="G57" s="26">
        <v>0.389056</v>
      </c>
      <c r="H57" s="26">
        <v>0.415225</v>
      </c>
      <c r="I57" s="26">
        <v>0.391069</v>
      </c>
      <c r="J57" s="8"/>
      <c r="K57" s="3"/>
      <c r="L57" s="3"/>
      <c r="M57" s="3"/>
      <c r="N57" s="3"/>
      <c r="O57" s="3"/>
      <c r="P57" s="3"/>
      <c r="Q57" s="3"/>
      <c r="R57" s="3"/>
      <c r="S57" s="3"/>
      <c r="T57" s="3"/>
      <c r="U57" s="3"/>
      <c r="V57" s="3"/>
      <c r="W57" s="3"/>
      <c r="X57" s="3"/>
      <c r="Y57" s="3"/>
      <c r="Z57" s="3"/>
    </row>
    <row r="58">
      <c r="A58" s="14">
        <v>5.0</v>
      </c>
      <c r="B58" s="14" t="s">
        <v>9</v>
      </c>
      <c r="C58" s="15">
        <v>2.0</v>
      </c>
      <c r="D58" s="24" t="s">
        <v>25</v>
      </c>
      <c r="E58" s="17" t="s">
        <v>11</v>
      </c>
      <c r="F58" s="25">
        <v>0.326389</v>
      </c>
      <c r="G58" s="25">
        <v>0.307226</v>
      </c>
      <c r="H58" s="25">
        <v>0.326389</v>
      </c>
      <c r="I58" s="25">
        <v>0.271814</v>
      </c>
      <c r="J58" s="18"/>
      <c r="K58" s="19"/>
      <c r="L58" s="19"/>
      <c r="M58" s="19"/>
      <c r="N58" s="19"/>
      <c r="O58" s="19"/>
      <c r="P58" s="19"/>
      <c r="Q58" s="19"/>
      <c r="R58" s="19"/>
      <c r="S58" s="19"/>
      <c r="T58" s="19"/>
      <c r="U58" s="19"/>
      <c r="V58" s="19"/>
      <c r="W58" s="19"/>
      <c r="X58" s="19"/>
      <c r="Y58" s="19"/>
      <c r="Z58" s="19"/>
    </row>
    <row r="59">
      <c r="A59" s="20">
        <v>5.0</v>
      </c>
      <c r="B59" s="20" t="s">
        <v>9</v>
      </c>
      <c r="C59" s="21">
        <v>2.0</v>
      </c>
      <c r="D59" s="5" t="s">
        <v>25</v>
      </c>
      <c r="E59" s="9" t="s">
        <v>12</v>
      </c>
      <c r="F59" s="26">
        <v>0.53125</v>
      </c>
      <c r="G59" s="26">
        <v>0.522013</v>
      </c>
      <c r="H59" s="26">
        <v>0.53125</v>
      </c>
      <c r="I59" s="26">
        <v>0.525322</v>
      </c>
      <c r="J59" s="8"/>
      <c r="K59" s="3"/>
      <c r="L59" s="3"/>
      <c r="M59" s="3"/>
      <c r="N59" s="3"/>
      <c r="O59" s="3"/>
      <c r="P59" s="3"/>
      <c r="Q59" s="3"/>
      <c r="R59" s="3"/>
      <c r="S59" s="3"/>
      <c r="T59" s="3"/>
      <c r="U59" s="3"/>
      <c r="V59" s="3"/>
      <c r="W59" s="3"/>
      <c r="X59" s="3"/>
      <c r="Y59" s="3"/>
      <c r="Z59" s="3"/>
    </row>
    <row r="60">
      <c r="A60" s="20">
        <v>5.0</v>
      </c>
      <c r="B60" s="20" t="s">
        <v>9</v>
      </c>
      <c r="C60" s="21">
        <v>2.0</v>
      </c>
      <c r="D60" s="5" t="s">
        <v>25</v>
      </c>
      <c r="E60" s="6" t="s">
        <v>13</v>
      </c>
      <c r="F60" s="27">
        <v>0.565972</v>
      </c>
      <c r="G60" s="26">
        <v>0.561388</v>
      </c>
      <c r="H60" s="26">
        <v>0.565972</v>
      </c>
      <c r="I60" s="26">
        <v>0.562153</v>
      </c>
      <c r="J60" s="8"/>
      <c r="K60" s="3"/>
      <c r="L60" s="3"/>
      <c r="M60" s="3"/>
      <c r="N60" s="3"/>
      <c r="O60" s="3"/>
      <c r="P60" s="3"/>
      <c r="Q60" s="3"/>
      <c r="R60" s="3"/>
      <c r="S60" s="3"/>
      <c r="T60" s="3"/>
      <c r="U60" s="3"/>
      <c r="V60" s="3"/>
      <c r="W60" s="3"/>
      <c r="X60" s="3"/>
      <c r="Y60" s="3"/>
      <c r="Z60" s="3"/>
    </row>
    <row r="61">
      <c r="A61" s="20">
        <v>5.0</v>
      </c>
      <c r="B61" s="20" t="s">
        <v>9</v>
      </c>
      <c r="C61" s="21">
        <v>2.0</v>
      </c>
      <c r="D61" s="5" t="s">
        <v>25</v>
      </c>
      <c r="E61" s="9" t="s">
        <v>14</v>
      </c>
      <c r="F61" s="26">
        <v>0.555556</v>
      </c>
      <c r="G61" s="26">
        <v>0.529647</v>
      </c>
      <c r="H61" s="26">
        <v>0.555556</v>
      </c>
      <c r="I61" s="26">
        <v>0.540114</v>
      </c>
      <c r="J61" s="8"/>
      <c r="K61" s="3"/>
      <c r="L61" s="3"/>
      <c r="M61" s="3"/>
      <c r="N61" s="3"/>
      <c r="O61" s="3"/>
      <c r="P61" s="3"/>
      <c r="Q61" s="3"/>
      <c r="R61" s="3"/>
      <c r="S61" s="3"/>
      <c r="T61" s="3"/>
      <c r="U61" s="3"/>
      <c r="V61" s="3"/>
      <c r="W61" s="3"/>
      <c r="X61" s="3"/>
      <c r="Y61" s="3"/>
      <c r="Z61" s="3"/>
    </row>
    <row r="62">
      <c r="A62" s="4">
        <v>5.0</v>
      </c>
      <c r="B62" s="4" t="s">
        <v>9</v>
      </c>
      <c r="C62" s="21">
        <v>2.0</v>
      </c>
      <c r="D62" s="5" t="s">
        <v>25</v>
      </c>
      <c r="E62" s="11" t="s">
        <v>15</v>
      </c>
      <c r="F62" s="26">
        <v>0.53125</v>
      </c>
      <c r="G62" s="26">
        <v>0.46612</v>
      </c>
      <c r="H62" s="26">
        <v>0.53125</v>
      </c>
      <c r="I62" s="26">
        <v>0.480711</v>
      </c>
      <c r="J62" s="8"/>
      <c r="K62" s="3"/>
      <c r="L62" s="3"/>
      <c r="M62" s="3"/>
      <c r="N62" s="3"/>
      <c r="O62" s="3"/>
      <c r="P62" s="3"/>
      <c r="Q62" s="3"/>
      <c r="R62" s="3"/>
      <c r="S62" s="3"/>
      <c r="T62" s="3"/>
      <c r="U62" s="3"/>
      <c r="V62" s="3"/>
      <c r="W62" s="3"/>
      <c r="X62" s="3"/>
      <c r="Y62" s="3"/>
      <c r="Z62" s="3"/>
    </row>
    <row r="63">
      <c r="A63" s="22">
        <v>5.0</v>
      </c>
      <c r="B63" s="22" t="s">
        <v>9</v>
      </c>
      <c r="C63" s="21">
        <v>2.0</v>
      </c>
      <c r="D63" s="5" t="s">
        <v>25</v>
      </c>
      <c r="E63" s="13" t="s">
        <v>16</v>
      </c>
      <c r="F63" s="26">
        <v>0.416667</v>
      </c>
      <c r="G63" s="26">
        <v>0.390391</v>
      </c>
      <c r="H63" s="26">
        <v>0.416667</v>
      </c>
      <c r="I63" s="26">
        <v>0.390752</v>
      </c>
      <c r="J63" s="8"/>
      <c r="K63" s="3"/>
      <c r="L63" s="3"/>
      <c r="M63" s="3"/>
      <c r="N63" s="3"/>
      <c r="O63" s="3"/>
      <c r="P63" s="3"/>
      <c r="Q63" s="3"/>
      <c r="R63" s="3"/>
      <c r="S63" s="3"/>
      <c r="T63" s="3"/>
      <c r="U63" s="3"/>
      <c r="V63" s="3"/>
      <c r="W63" s="3"/>
      <c r="X63" s="3"/>
      <c r="Y63" s="3"/>
      <c r="Z63" s="3"/>
    </row>
    <row r="64">
      <c r="A64" s="23">
        <v>5.0</v>
      </c>
      <c r="B64" s="23" t="s">
        <v>9</v>
      </c>
      <c r="C64" s="15">
        <v>3.0</v>
      </c>
      <c r="D64" s="24" t="s">
        <v>25</v>
      </c>
      <c r="E64" s="17" t="s">
        <v>11</v>
      </c>
      <c r="F64" s="25">
        <v>0.310345</v>
      </c>
      <c r="G64" s="25">
        <v>0.352639</v>
      </c>
      <c r="H64" s="25">
        <v>0.310345</v>
      </c>
      <c r="I64" s="25">
        <v>0.254074</v>
      </c>
      <c r="J64" s="18"/>
      <c r="K64" s="19"/>
      <c r="L64" s="19"/>
      <c r="M64" s="19"/>
      <c r="N64" s="19"/>
      <c r="O64" s="19"/>
      <c r="P64" s="19"/>
      <c r="Q64" s="19"/>
      <c r="R64" s="19"/>
      <c r="S64" s="19"/>
      <c r="T64" s="19"/>
      <c r="U64" s="19"/>
      <c r="V64" s="19"/>
      <c r="W64" s="19"/>
      <c r="X64" s="19"/>
      <c r="Y64" s="19"/>
      <c r="Z64" s="19"/>
    </row>
    <row r="65">
      <c r="A65" s="4">
        <v>5.0</v>
      </c>
      <c r="B65" s="4" t="s">
        <v>9</v>
      </c>
      <c r="C65" s="21">
        <v>3.0</v>
      </c>
      <c r="D65" s="5" t="s">
        <v>25</v>
      </c>
      <c r="E65" s="9" t="s">
        <v>12</v>
      </c>
      <c r="F65" s="27">
        <v>0.493103</v>
      </c>
      <c r="G65" s="26">
        <v>0.472637</v>
      </c>
      <c r="H65" s="26">
        <v>0.493103</v>
      </c>
      <c r="I65" s="26" t="s">
        <v>29</v>
      </c>
      <c r="J65" s="8"/>
      <c r="K65" s="3"/>
      <c r="L65" s="3"/>
      <c r="M65" s="3"/>
      <c r="N65" s="3"/>
      <c r="O65" s="3"/>
      <c r="P65" s="3"/>
      <c r="Q65" s="3"/>
      <c r="R65" s="3"/>
      <c r="S65" s="3"/>
      <c r="T65" s="3"/>
      <c r="U65" s="3"/>
      <c r="V65" s="3"/>
      <c r="W65" s="3"/>
      <c r="X65" s="3"/>
      <c r="Y65" s="3"/>
      <c r="Z65" s="3"/>
    </row>
    <row r="66">
      <c r="A66" s="4">
        <v>5.0</v>
      </c>
      <c r="B66" s="4" t="s">
        <v>9</v>
      </c>
      <c r="C66" s="21">
        <v>3.0</v>
      </c>
      <c r="D66" s="5" t="s">
        <v>25</v>
      </c>
      <c r="E66" s="6" t="s">
        <v>13</v>
      </c>
      <c r="F66" s="26">
        <v>0.5</v>
      </c>
      <c r="G66" s="26">
        <v>0.475484</v>
      </c>
      <c r="H66" s="26">
        <v>0.5</v>
      </c>
      <c r="I66" s="26">
        <v>0.486508</v>
      </c>
      <c r="J66" s="8"/>
      <c r="K66" s="3"/>
      <c r="L66" s="3"/>
      <c r="M66" s="3"/>
      <c r="N66" s="3"/>
      <c r="O66" s="3"/>
      <c r="P66" s="3"/>
      <c r="Q66" s="3"/>
      <c r="R66" s="3"/>
      <c r="S66" s="3"/>
      <c r="T66" s="3"/>
      <c r="U66" s="3"/>
      <c r="V66" s="3"/>
      <c r="W66" s="3"/>
      <c r="X66" s="3"/>
      <c r="Y66" s="3"/>
      <c r="Z66" s="3"/>
    </row>
    <row r="67">
      <c r="A67" s="20">
        <v>5.0</v>
      </c>
      <c r="B67" s="20" t="s">
        <v>9</v>
      </c>
      <c r="C67" s="21">
        <v>3.0</v>
      </c>
      <c r="D67" s="5" t="s">
        <v>25</v>
      </c>
      <c r="E67" s="9" t="s">
        <v>14</v>
      </c>
      <c r="F67" s="26" t="s">
        <v>30</v>
      </c>
      <c r="G67" s="26">
        <v>0.469087</v>
      </c>
      <c r="H67" s="26" t="s">
        <v>30</v>
      </c>
      <c r="I67" s="26">
        <v>0.478586</v>
      </c>
      <c r="J67" s="8"/>
      <c r="K67" s="3"/>
      <c r="L67" s="3"/>
      <c r="M67" s="3"/>
      <c r="N67" s="3"/>
      <c r="O67" s="3"/>
      <c r="P67" s="3"/>
      <c r="Q67" s="3"/>
      <c r="R67" s="3"/>
      <c r="S67" s="3"/>
      <c r="T67" s="3"/>
      <c r="U67" s="3"/>
      <c r="V67" s="3"/>
      <c r="W67" s="3"/>
      <c r="X67" s="3"/>
      <c r="Y67" s="3"/>
      <c r="Z67" s="3"/>
    </row>
    <row r="68">
      <c r="A68" s="20">
        <v>5.0</v>
      </c>
      <c r="B68" s="20" t="s">
        <v>9</v>
      </c>
      <c r="C68" s="21">
        <v>3.0</v>
      </c>
      <c r="D68" s="5" t="s">
        <v>25</v>
      </c>
      <c r="E68" s="11" t="s">
        <v>15</v>
      </c>
      <c r="F68" s="26" t="s">
        <v>31</v>
      </c>
      <c r="G68" s="26">
        <v>0.4101</v>
      </c>
      <c r="H68" s="26">
        <v>0.475862</v>
      </c>
      <c r="I68" s="26">
        <v>0.419394</v>
      </c>
      <c r="J68" s="8"/>
      <c r="K68" s="3"/>
      <c r="L68" s="3"/>
      <c r="M68" s="3"/>
      <c r="N68" s="3"/>
      <c r="O68" s="3"/>
      <c r="P68" s="3"/>
      <c r="Q68" s="3"/>
      <c r="R68" s="3"/>
      <c r="S68" s="3"/>
      <c r="T68" s="3"/>
      <c r="U68" s="3"/>
      <c r="V68" s="3"/>
      <c r="W68" s="3"/>
      <c r="X68" s="3"/>
      <c r="Y68" s="3"/>
      <c r="Z68" s="3"/>
    </row>
    <row r="69">
      <c r="A69" s="12">
        <v>5.0</v>
      </c>
      <c r="B69" s="12" t="s">
        <v>9</v>
      </c>
      <c r="C69" s="21">
        <v>3.0</v>
      </c>
      <c r="D69" s="5" t="s">
        <v>25</v>
      </c>
      <c r="E69" s="13" t="s">
        <v>16</v>
      </c>
      <c r="F69" s="26">
        <v>0.393103</v>
      </c>
      <c r="G69" s="26">
        <v>0.356649</v>
      </c>
      <c r="H69" s="26">
        <v>0.393103</v>
      </c>
      <c r="I69" s="26">
        <v>0.356923</v>
      </c>
      <c r="J69" s="8"/>
      <c r="K69" s="3"/>
      <c r="L69" s="3"/>
      <c r="M69" s="3"/>
      <c r="N69" s="3"/>
      <c r="O69" s="3"/>
      <c r="P69" s="3"/>
      <c r="Q69" s="3"/>
      <c r="R69" s="3"/>
      <c r="S69" s="3"/>
      <c r="T69" s="3"/>
      <c r="U69" s="3"/>
      <c r="V69" s="3"/>
      <c r="W69" s="3"/>
      <c r="X69" s="3"/>
      <c r="Y69" s="3"/>
      <c r="Z69" s="3"/>
    </row>
    <row r="70">
      <c r="A70" s="14">
        <v>5.0</v>
      </c>
      <c r="B70" s="14" t="s">
        <v>9</v>
      </c>
      <c r="C70" s="15">
        <v>4.0</v>
      </c>
      <c r="D70" s="24" t="s">
        <v>25</v>
      </c>
      <c r="E70" s="17" t="s">
        <v>11</v>
      </c>
      <c r="F70" s="25">
        <v>0.331034</v>
      </c>
      <c r="G70" s="25">
        <v>0.29452</v>
      </c>
      <c r="H70" s="25">
        <v>0.331034</v>
      </c>
      <c r="I70" s="25">
        <v>0.27073</v>
      </c>
      <c r="J70" s="18"/>
      <c r="K70" s="19"/>
      <c r="L70" s="19"/>
      <c r="M70" s="19"/>
      <c r="N70" s="19"/>
      <c r="O70" s="19"/>
      <c r="P70" s="19"/>
      <c r="Q70" s="19"/>
      <c r="R70" s="19"/>
      <c r="S70" s="19"/>
      <c r="T70" s="19"/>
      <c r="U70" s="19"/>
      <c r="V70" s="19"/>
      <c r="W70" s="19"/>
      <c r="X70" s="19"/>
      <c r="Y70" s="19"/>
      <c r="Z70" s="19"/>
    </row>
    <row r="71">
      <c r="A71" s="4">
        <v>5.0</v>
      </c>
      <c r="B71" s="4" t="s">
        <v>9</v>
      </c>
      <c r="C71" s="21">
        <v>4.0</v>
      </c>
      <c r="D71" s="5" t="s">
        <v>25</v>
      </c>
      <c r="E71" s="9" t="s">
        <v>12</v>
      </c>
      <c r="F71" s="26">
        <v>0.486207</v>
      </c>
      <c r="G71" s="26">
        <v>0.458799</v>
      </c>
      <c r="H71" s="26">
        <v>0.486207</v>
      </c>
      <c r="I71" s="26">
        <v>0.469257</v>
      </c>
      <c r="J71" s="8"/>
      <c r="K71" s="3"/>
      <c r="L71" s="3"/>
      <c r="M71" s="3"/>
      <c r="N71" s="3"/>
      <c r="O71" s="3"/>
      <c r="P71" s="3"/>
      <c r="Q71" s="3"/>
      <c r="R71" s="3"/>
      <c r="S71" s="3"/>
      <c r="T71" s="3"/>
      <c r="U71" s="3"/>
      <c r="V71" s="3"/>
      <c r="W71" s="3"/>
      <c r="X71" s="3"/>
      <c r="Y71" s="3"/>
      <c r="Z71" s="3"/>
    </row>
    <row r="72">
      <c r="A72" s="4">
        <v>5.0</v>
      </c>
      <c r="B72" s="4" t="s">
        <v>9</v>
      </c>
      <c r="C72" s="21">
        <v>4.0</v>
      </c>
      <c r="D72" s="5" t="s">
        <v>25</v>
      </c>
      <c r="E72" s="6" t="s">
        <v>13</v>
      </c>
      <c r="F72" s="26">
        <v>0.506897</v>
      </c>
      <c r="G72" s="26">
        <v>0.481638</v>
      </c>
      <c r="H72" s="26">
        <v>0.506897</v>
      </c>
      <c r="I72" s="26">
        <v>0.492112</v>
      </c>
      <c r="J72" s="8"/>
      <c r="K72" s="3"/>
      <c r="L72" s="3"/>
      <c r="M72" s="3"/>
      <c r="N72" s="3"/>
      <c r="O72" s="3"/>
      <c r="P72" s="3"/>
      <c r="Q72" s="3"/>
      <c r="R72" s="3"/>
      <c r="S72" s="3"/>
      <c r="T72" s="3"/>
      <c r="U72" s="3"/>
      <c r="V72" s="3"/>
      <c r="W72" s="3"/>
      <c r="X72" s="3"/>
      <c r="Y72" s="3"/>
      <c r="Z72" s="3"/>
    </row>
    <row r="73">
      <c r="A73" s="4">
        <v>5.0</v>
      </c>
      <c r="B73" s="4" t="s">
        <v>9</v>
      </c>
      <c r="C73" s="21">
        <v>4.0</v>
      </c>
      <c r="D73" s="5" t="s">
        <v>25</v>
      </c>
      <c r="E73" s="9" t="s">
        <v>14</v>
      </c>
      <c r="F73" s="27">
        <v>0.531034</v>
      </c>
      <c r="G73" s="26">
        <v>0.514507</v>
      </c>
      <c r="H73" s="26">
        <v>0.531034</v>
      </c>
      <c r="I73" s="26">
        <v>0.520132</v>
      </c>
      <c r="J73" s="8"/>
      <c r="K73" s="3"/>
      <c r="L73" s="3"/>
      <c r="M73" s="3"/>
      <c r="N73" s="3"/>
      <c r="O73" s="3"/>
      <c r="P73" s="3"/>
      <c r="Q73" s="3"/>
      <c r="R73" s="3"/>
      <c r="S73" s="3"/>
      <c r="T73" s="3"/>
      <c r="U73" s="3"/>
      <c r="V73" s="3"/>
      <c r="W73" s="3"/>
      <c r="X73" s="3"/>
      <c r="Y73" s="3"/>
      <c r="Z73" s="3"/>
    </row>
    <row r="74">
      <c r="A74" s="4">
        <v>5.0</v>
      </c>
      <c r="B74" s="4" t="s">
        <v>9</v>
      </c>
      <c r="C74" s="21">
        <v>4.0</v>
      </c>
      <c r="D74" s="5" t="s">
        <v>25</v>
      </c>
      <c r="E74" s="11" t="s">
        <v>15</v>
      </c>
      <c r="F74" s="26">
        <v>0.496552</v>
      </c>
      <c r="G74" s="26">
        <v>0.448178</v>
      </c>
      <c r="H74" s="26">
        <v>0.496552</v>
      </c>
      <c r="I74" s="26">
        <v>0.448762</v>
      </c>
      <c r="J74" s="8"/>
      <c r="K74" s="3"/>
      <c r="L74" s="3"/>
      <c r="M74" s="3"/>
      <c r="N74" s="3"/>
      <c r="O74" s="3"/>
      <c r="P74" s="3"/>
      <c r="Q74" s="3"/>
      <c r="R74" s="3"/>
      <c r="S74" s="3"/>
      <c r="T74" s="3"/>
      <c r="U74" s="3"/>
      <c r="V74" s="3"/>
      <c r="W74" s="3"/>
      <c r="X74" s="3"/>
      <c r="Y74" s="3"/>
      <c r="Z74" s="3"/>
    </row>
    <row r="75">
      <c r="A75" s="4">
        <v>5.0</v>
      </c>
      <c r="B75" s="4" t="s">
        <v>9</v>
      </c>
      <c r="C75" s="21">
        <v>4.0</v>
      </c>
      <c r="D75" s="5" t="s">
        <v>25</v>
      </c>
      <c r="E75" s="6" t="s">
        <v>16</v>
      </c>
      <c r="F75" s="26">
        <v>0.382759</v>
      </c>
      <c r="G75" s="26">
        <v>0.336937</v>
      </c>
      <c r="H75" s="26">
        <v>0.382759</v>
      </c>
      <c r="I75" s="26">
        <v>0.334524</v>
      </c>
      <c r="J75" s="8"/>
      <c r="K75" s="3"/>
      <c r="L75" s="3"/>
      <c r="M75" s="3"/>
      <c r="N75" s="3"/>
      <c r="O75" s="3"/>
      <c r="P75" s="3"/>
      <c r="Q75" s="3"/>
      <c r="R75" s="3"/>
      <c r="S75" s="3"/>
      <c r="T75" s="3"/>
      <c r="U75" s="3"/>
      <c r="V75" s="3"/>
      <c r="W75" s="3"/>
      <c r="X75" s="3"/>
      <c r="Y75" s="3"/>
      <c r="Z75" s="3"/>
    </row>
    <row r="76">
      <c r="A76" s="4"/>
      <c r="B76" s="4"/>
      <c r="C76" s="5"/>
      <c r="D76" s="5"/>
      <c r="E76" s="6"/>
      <c r="F76" s="28"/>
      <c r="G76" s="29"/>
      <c r="H76" s="29"/>
      <c r="I76" s="29"/>
      <c r="J76" s="8"/>
      <c r="K76" s="3"/>
      <c r="L76" s="3"/>
      <c r="M76" s="3"/>
      <c r="N76" s="3"/>
      <c r="O76" s="3"/>
      <c r="P76" s="3"/>
      <c r="Q76" s="3"/>
      <c r="R76" s="3"/>
      <c r="S76" s="3"/>
      <c r="T76" s="3"/>
      <c r="U76" s="3"/>
      <c r="V76" s="3"/>
      <c r="W76" s="3"/>
      <c r="X76" s="3"/>
      <c r="Y76" s="3"/>
      <c r="Z76" s="3"/>
    </row>
    <row r="77">
      <c r="A77" s="4">
        <v>5.0</v>
      </c>
      <c r="B77" s="4" t="s">
        <v>9</v>
      </c>
      <c r="C77" s="5">
        <v>1.0</v>
      </c>
      <c r="D77" s="5" t="s">
        <v>32</v>
      </c>
      <c r="E77" s="6" t="s">
        <v>11</v>
      </c>
      <c r="F77" s="30">
        <v>0.301038</v>
      </c>
      <c r="G77" s="30">
        <v>0.328954</v>
      </c>
      <c r="H77" s="30">
        <v>0.301038</v>
      </c>
      <c r="I77" s="30">
        <v>0.240838</v>
      </c>
      <c r="J77" s="8"/>
      <c r="K77" s="3"/>
      <c r="L77" s="3"/>
      <c r="M77" s="3"/>
      <c r="N77" s="3"/>
      <c r="O77" s="3"/>
      <c r="P77" s="3"/>
      <c r="Q77" s="3"/>
      <c r="R77" s="3"/>
      <c r="S77" s="3"/>
      <c r="T77" s="3"/>
      <c r="U77" s="3"/>
      <c r="V77" s="3"/>
      <c r="W77" s="3"/>
      <c r="X77" s="3"/>
      <c r="Y77" s="3"/>
      <c r="Z77" s="3"/>
    </row>
    <row r="78">
      <c r="A78" s="4">
        <v>5.0</v>
      </c>
      <c r="B78" s="4" t="s">
        <v>9</v>
      </c>
      <c r="C78" s="5">
        <v>1.0</v>
      </c>
      <c r="D78" s="5" t="s">
        <v>32</v>
      </c>
      <c r="E78" s="9" t="s">
        <v>12</v>
      </c>
      <c r="F78" s="30">
        <v>0.570934</v>
      </c>
      <c r="G78" s="30">
        <v>0.572168</v>
      </c>
      <c r="H78" s="30">
        <v>0.570934</v>
      </c>
      <c r="I78" s="30">
        <v>0.568524</v>
      </c>
      <c r="J78" s="8"/>
      <c r="K78" s="3"/>
      <c r="L78" s="3"/>
      <c r="M78" s="3"/>
      <c r="N78" s="3"/>
      <c r="O78" s="3"/>
      <c r="P78" s="3"/>
      <c r="Q78" s="3"/>
      <c r="R78" s="3"/>
      <c r="S78" s="3"/>
      <c r="T78" s="3"/>
      <c r="U78" s="3"/>
      <c r="V78" s="3"/>
      <c r="W78" s="3"/>
      <c r="X78" s="3"/>
      <c r="Y78" s="3"/>
      <c r="Z78" s="3"/>
    </row>
    <row r="79">
      <c r="A79" s="4">
        <v>5.0</v>
      </c>
      <c r="B79" s="4" t="s">
        <v>9</v>
      </c>
      <c r="C79" s="5">
        <v>1.0</v>
      </c>
      <c r="D79" s="5" t="s">
        <v>32</v>
      </c>
      <c r="E79" s="6" t="s">
        <v>13</v>
      </c>
      <c r="F79" s="30">
        <v>0.570934</v>
      </c>
      <c r="G79" s="30">
        <v>0.574383</v>
      </c>
      <c r="H79" s="30">
        <v>0.570934</v>
      </c>
      <c r="I79" s="30">
        <v>0.567946</v>
      </c>
      <c r="J79" s="8"/>
      <c r="K79" s="3"/>
      <c r="L79" s="3"/>
      <c r="M79" s="3"/>
      <c r="N79" s="3"/>
      <c r="O79" s="3"/>
      <c r="P79" s="3"/>
      <c r="Q79" s="3"/>
      <c r="R79" s="3"/>
      <c r="S79" s="3"/>
      <c r="T79" s="3"/>
      <c r="U79" s="3"/>
      <c r="V79" s="3"/>
      <c r="W79" s="3"/>
      <c r="X79" s="3"/>
      <c r="Y79" s="3"/>
      <c r="Z79" s="3"/>
    </row>
    <row r="80">
      <c r="A80" s="4">
        <v>5.0</v>
      </c>
      <c r="B80" s="4" t="s">
        <v>9</v>
      </c>
      <c r="C80" s="5">
        <v>1.0</v>
      </c>
      <c r="D80" s="5" t="s">
        <v>32</v>
      </c>
      <c r="E80" s="9" t="s">
        <v>14</v>
      </c>
      <c r="F80" s="30">
        <v>0.574394</v>
      </c>
      <c r="G80" s="30">
        <v>0.573359</v>
      </c>
      <c r="H80" s="30">
        <v>0.574394</v>
      </c>
      <c r="I80" s="30">
        <v>0.570075</v>
      </c>
      <c r="J80" s="8"/>
      <c r="K80" s="3"/>
      <c r="L80" s="3"/>
      <c r="M80" s="3"/>
      <c r="N80" s="3"/>
      <c r="O80" s="3"/>
      <c r="P80" s="3"/>
      <c r="Q80" s="3"/>
      <c r="R80" s="3"/>
      <c r="S80" s="3"/>
      <c r="T80" s="3"/>
      <c r="U80" s="3"/>
      <c r="V80" s="3"/>
      <c r="W80" s="3"/>
      <c r="X80" s="3"/>
      <c r="Y80" s="3"/>
      <c r="Z80" s="3"/>
    </row>
    <row r="81">
      <c r="A81" s="4">
        <v>5.0</v>
      </c>
      <c r="B81" s="4" t="s">
        <v>9</v>
      </c>
      <c r="C81" s="5">
        <v>1.0</v>
      </c>
      <c r="D81" s="5" t="s">
        <v>32</v>
      </c>
      <c r="E81" s="11" t="s">
        <v>15</v>
      </c>
      <c r="F81" s="30">
        <v>0.525952</v>
      </c>
      <c r="G81" s="30">
        <v>0.481928</v>
      </c>
      <c r="H81" s="30">
        <v>0.525952</v>
      </c>
      <c r="I81" s="30">
        <v>0.494615</v>
      </c>
      <c r="J81" s="8"/>
      <c r="K81" s="3"/>
      <c r="L81" s="3"/>
      <c r="M81" s="3"/>
      <c r="N81" s="3"/>
      <c r="O81" s="3"/>
      <c r="P81" s="3"/>
      <c r="Q81" s="3"/>
      <c r="R81" s="3"/>
      <c r="S81" s="3"/>
      <c r="T81" s="3"/>
      <c r="U81" s="3"/>
      <c r="V81" s="3"/>
      <c r="W81" s="3"/>
      <c r="X81" s="3"/>
      <c r="Y81" s="3"/>
      <c r="Z81" s="3"/>
    </row>
    <row r="82">
      <c r="A82" s="12">
        <v>5.0</v>
      </c>
      <c r="B82" s="12" t="s">
        <v>9</v>
      </c>
      <c r="C82" s="7">
        <v>1.0</v>
      </c>
      <c r="D82" s="5" t="s">
        <v>32</v>
      </c>
      <c r="E82" s="13" t="s">
        <v>16</v>
      </c>
      <c r="F82" s="30">
        <v>0.522491</v>
      </c>
      <c r="G82" s="30">
        <v>0.495488</v>
      </c>
      <c r="H82" s="30">
        <v>0.522491</v>
      </c>
      <c r="I82" s="30">
        <v>0.505754</v>
      </c>
      <c r="J82" s="8"/>
      <c r="K82" s="3"/>
      <c r="L82" s="3"/>
      <c r="M82" s="3"/>
      <c r="N82" s="3"/>
      <c r="O82" s="3"/>
      <c r="P82" s="3"/>
      <c r="Q82" s="3"/>
      <c r="R82" s="3"/>
      <c r="S82" s="3"/>
      <c r="T82" s="3"/>
      <c r="U82" s="3"/>
      <c r="V82" s="3"/>
      <c r="W82" s="3"/>
      <c r="X82" s="3"/>
      <c r="Y82" s="3"/>
      <c r="Z82" s="3"/>
    </row>
    <row r="83">
      <c r="A83" s="14">
        <v>5.0</v>
      </c>
      <c r="B83" s="14" t="s">
        <v>9</v>
      </c>
      <c r="C83" s="15">
        <v>2.0</v>
      </c>
      <c r="D83" s="24" t="s">
        <v>32</v>
      </c>
      <c r="E83" s="17" t="s">
        <v>11</v>
      </c>
      <c r="F83" s="30">
        <v>0.3391</v>
      </c>
      <c r="G83" s="30">
        <v>0.364727</v>
      </c>
      <c r="H83" s="30">
        <v>0.3391</v>
      </c>
      <c r="I83" s="30">
        <v>0.281745</v>
      </c>
      <c r="J83" s="18"/>
      <c r="K83" s="19"/>
      <c r="L83" s="19"/>
      <c r="M83" s="19"/>
      <c r="N83" s="19"/>
      <c r="O83" s="19"/>
      <c r="P83" s="19"/>
      <c r="Q83" s="19"/>
      <c r="R83" s="19"/>
      <c r="S83" s="19"/>
      <c r="T83" s="19"/>
      <c r="U83" s="19"/>
      <c r="V83" s="19"/>
      <c r="W83" s="19"/>
      <c r="X83" s="19"/>
      <c r="Y83" s="19"/>
      <c r="Z83" s="19"/>
    </row>
    <row r="84">
      <c r="A84" s="20">
        <v>5.0</v>
      </c>
      <c r="B84" s="20" t="s">
        <v>9</v>
      </c>
      <c r="C84" s="21">
        <v>2.0</v>
      </c>
      <c r="D84" s="5" t="s">
        <v>32</v>
      </c>
      <c r="E84" s="9" t="s">
        <v>12</v>
      </c>
      <c r="F84" s="30">
        <v>0.553633</v>
      </c>
      <c r="G84" s="30">
        <v>0.550838</v>
      </c>
      <c r="H84" s="30">
        <v>0.553633</v>
      </c>
      <c r="I84" s="30">
        <v>0.552167</v>
      </c>
      <c r="J84" s="8"/>
      <c r="K84" s="3"/>
      <c r="L84" s="3"/>
      <c r="M84" s="3"/>
      <c r="N84" s="3"/>
      <c r="O84" s="3"/>
      <c r="P84" s="3"/>
      <c r="Q84" s="3"/>
      <c r="R84" s="3"/>
      <c r="S84" s="3"/>
      <c r="T84" s="3"/>
      <c r="U84" s="3"/>
      <c r="V84" s="3"/>
      <c r="W84" s="3"/>
      <c r="X84" s="3"/>
      <c r="Y84" s="3"/>
      <c r="Z84" s="3"/>
    </row>
    <row r="85">
      <c r="A85" s="20">
        <v>5.0</v>
      </c>
      <c r="B85" s="20" t="s">
        <v>9</v>
      </c>
      <c r="C85" s="21">
        <v>2.0</v>
      </c>
      <c r="D85" s="5" t="s">
        <v>32</v>
      </c>
      <c r="E85" s="6" t="s">
        <v>13</v>
      </c>
      <c r="F85" s="30">
        <v>0.570934</v>
      </c>
      <c r="G85" s="30">
        <v>0.565367</v>
      </c>
      <c r="H85" s="30">
        <v>0.570934</v>
      </c>
      <c r="I85" s="30">
        <v>0.567757</v>
      </c>
      <c r="J85" s="8"/>
      <c r="K85" s="3"/>
      <c r="L85" s="3"/>
      <c r="M85" s="3"/>
      <c r="N85" s="3"/>
      <c r="O85" s="3"/>
      <c r="P85" s="3"/>
      <c r="Q85" s="3"/>
      <c r="R85" s="3"/>
      <c r="S85" s="3"/>
      <c r="T85" s="3"/>
      <c r="U85" s="3"/>
      <c r="V85" s="3"/>
      <c r="W85" s="3"/>
      <c r="X85" s="3"/>
      <c r="Y85" s="3"/>
      <c r="Z85" s="3"/>
    </row>
    <row r="86">
      <c r="A86" s="20">
        <v>5.0</v>
      </c>
      <c r="B86" s="20" t="s">
        <v>9</v>
      </c>
      <c r="C86" s="21">
        <v>2.0</v>
      </c>
      <c r="D86" s="5" t="s">
        <v>32</v>
      </c>
      <c r="E86" s="9" t="s">
        <v>14</v>
      </c>
      <c r="F86" s="30">
        <v>0.560554</v>
      </c>
      <c r="G86" s="30">
        <v>0.552763</v>
      </c>
      <c r="H86" s="30">
        <v>0.560554</v>
      </c>
      <c r="I86" s="30">
        <v>0.55576</v>
      </c>
      <c r="J86" s="8"/>
      <c r="K86" s="3"/>
      <c r="L86" s="3"/>
      <c r="M86" s="3"/>
      <c r="N86" s="3"/>
      <c r="O86" s="3"/>
      <c r="P86" s="3"/>
      <c r="Q86" s="3"/>
      <c r="R86" s="3"/>
      <c r="S86" s="3"/>
      <c r="T86" s="3"/>
      <c r="U86" s="3"/>
      <c r="V86" s="3"/>
      <c r="W86" s="3"/>
      <c r="X86" s="3"/>
      <c r="Y86" s="3"/>
      <c r="Z86" s="3"/>
    </row>
    <row r="87">
      <c r="A87" s="4">
        <v>5.0</v>
      </c>
      <c r="B87" s="4" t="s">
        <v>9</v>
      </c>
      <c r="C87" s="21">
        <v>2.0</v>
      </c>
      <c r="D87" s="5" t="s">
        <v>32</v>
      </c>
      <c r="E87" s="11" t="s">
        <v>15</v>
      </c>
      <c r="F87" s="30">
        <v>0.515571</v>
      </c>
      <c r="G87" s="30">
        <v>0.458851</v>
      </c>
      <c r="H87" s="30">
        <v>0.515571</v>
      </c>
      <c r="I87" s="30">
        <v>0.474588</v>
      </c>
      <c r="J87" s="8"/>
      <c r="K87" s="3"/>
      <c r="L87" s="3"/>
      <c r="M87" s="3"/>
      <c r="N87" s="3"/>
      <c r="O87" s="3"/>
      <c r="P87" s="3"/>
      <c r="Q87" s="3"/>
      <c r="R87" s="3"/>
      <c r="S87" s="3"/>
      <c r="T87" s="3"/>
      <c r="U87" s="3"/>
      <c r="V87" s="3"/>
      <c r="W87" s="3"/>
      <c r="X87" s="3"/>
      <c r="Y87" s="3"/>
      <c r="Z87" s="3"/>
    </row>
    <row r="88">
      <c r="A88" s="22">
        <v>5.0</v>
      </c>
      <c r="B88" s="22" t="s">
        <v>9</v>
      </c>
      <c r="C88" s="21">
        <v>2.0</v>
      </c>
      <c r="D88" s="5" t="s">
        <v>32</v>
      </c>
      <c r="E88" s="13" t="s">
        <v>16</v>
      </c>
      <c r="F88" s="30">
        <v>0.529412</v>
      </c>
      <c r="G88" s="30">
        <v>0.475041</v>
      </c>
      <c r="H88" s="30">
        <v>0.529412</v>
      </c>
      <c r="I88" s="31" t="s">
        <v>33</v>
      </c>
      <c r="J88" s="8"/>
      <c r="K88" s="3"/>
      <c r="L88" s="3"/>
      <c r="M88" s="3"/>
      <c r="N88" s="3"/>
      <c r="O88" s="3"/>
      <c r="P88" s="3"/>
      <c r="Q88" s="3"/>
      <c r="R88" s="3"/>
      <c r="S88" s="3"/>
      <c r="T88" s="3"/>
      <c r="U88" s="3"/>
      <c r="V88" s="3"/>
      <c r="W88" s="3"/>
      <c r="X88" s="3"/>
      <c r="Y88" s="3"/>
      <c r="Z88" s="3"/>
    </row>
    <row r="89">
      <c r="A89" s="23">
        <v>5.0</v>
      </c>
      <c r="B89" s="23" t="s">
        <v>9</v>
      </c>
      <c r="C89" s="15">
        <v>3.0</v>
      </c>
      <c r="D89" s="24" t="s">
        <v>32</v>
      </c>
      <c r="E89" s="17" t="s">
        <v>11</v>
      </c>
      <c r="F89" s="30">
        <v>0.303448</v>
      </c>
      <c r="G89" s="30">
        <v>0.276769</v>
      </c>
      <c r="H89" s="30">
        <v>0.303448</v>
      </c>
      <c r="I89" s="30">
        <v>0.238779</v>
      </c>
      <c r="J89" s="18"/>
      <c r="K89" s="19"/>
      <c r="L89" s="19"/>
      <c r="M89" s="19"/>
      <c r="N89" s="19"/>
      <c r="O89" s="19"/>
      <c r="P89" s="19"/>
      <c r="Q89" s="19"/>
      <c r="R89" s="19"/>
      <c r="S89" s="19"/>
      <c r="T89" s="19"/>
      <c r="U89" s="19"/>
      <c r="V89" s="19"/>
      <c r="W89" s="19"/>
      <c r="X89" s="19"/>
      <c r="Y89" s="19"/>
      <c r="Z89" s="19"/>
    </row>
    <row r="90">
      <c r="A90" s="4">
        <v>5.0</v>
      </c>
      <c r="B90" s="4" t="s">
        <v>9</v>
      </c>
      <c r="C90" s="21">
        <v>3.0</v>
      </c>
      <c r="D90" s="5" t="s">
        <v>32</v>
      </c>
      <c r="E90" s="9" t="s">
        <v>12</v>
      </c>
      <c r="F90" s="30">
        <v>0.541379</v>
      </c>
      <c r="G90" s="30">
        <v>0.532891</v>
      </c>
      <c r="H90" s="30">
        <v>0.541379</v>
      </c>
      <c r="I90" s="30">
        <v>0.53305</v>
      </c>
      <c r="J90" s="8"/>
      <c r="K90" s="3"/>
      <c r="L90" s="3"/>
      <c r="M90" s="3"/>
      <c r="N90" s="3"/>
      <c r="O90" s="3"/>
      <c r="P90" s="3"/>
      <c r="Q90" s="3"/>
      <c r="R90" s="3"/>
      <c r="S90" s="3"/>
      <c r="T90" s="3"/>
      <c r="U90" s="3"/>
      <c r="V90" s="3"/>
      <c r="W90" s="3"/>
      <c r="X90" s="3"/>
      <c r="Y90" s="3"/>
      <c r="Z90" s="3"/>
    </row>
    <row r="91">
      <c r="A91" s="4">
        <v>5.0</v>
      </c>
      <c r="B91" s="4" t="s">
        <v>9</v>
      </c>
      <c r="C91" s="21">
        <v>3.0</v>
      </c>
      <c r="D91" s="5" t="s">
        <v>32</v>
      </c>
      <c r="E91" s="6" t="s">
        <v>13</v>
      </c>
      <c r="F91" s="30">
        <v>0.575862</v>
      </c>
      <c r="G91" s="30">
        <v>0.575488</v>
      </c>
      <c r="H91" s="30">
        <v>0.575862</v>
      </c>
      <c r="I91" s="30">
        <v>0.571537</v>
      </c>
      <c r="J91" s="8"/>
      <c r="K91" s="3"/>
      <c r="L91" s="3"/>
      <c r="M91" s="3"/>
      <c r="N91" s="3"/>
      <c r="O91" s="3"/>
      <c r="P91" s="3"/>
      <c r="Q91" s="3"/>
      <c r="R91" s="3"/>
      <c r="S91" s="3"/>
      <c r="T91" s="3"/>
      <c r="U91" s="3"/>
      <c r="V91" s="3"/>
      <c r="W91" s="3"/>
      <c r="X91" s="3"/>
      <c r="Y91" s="3"/>
      <c r="Z91" s="3"/>
    </row>
    <row r="92">
      <c r="A92" s="20">
        <v>5.0</v>
      </c>
      <c r="B92" s="20" t="s">
        <v>9</v>
      </c>
      <c r="C92" s="21">
        <v>3.0</v>
      </c>
      <c r="D92" s="5" t="s">
        <v>32</v>
      </c>
      <c r="E92" s="9" t="s">
        <v>14</v>
      </c>
      <c r="F92" s="30">
        <v>0.582759</v>
      </c>
      <c r="G92" s="30">
        <v>0.577831</v>
      </c>
      <c r="H92" s="30">
        <v>0.582759</v>
      </c>
      <c r="I92" s="30">
        <v>0.580123</v>
      </c>
      <c r="J92" s="8"/>
      <c r="K92" s="3"/>
      <c r="L92" s="3"/>
      <c r="M92" s="3"/>
      <c r="N92" s="3"/>
      <c r="O92" s="3"/>
      <c r="P92" s="3"/>
      <c r="Q92" s="3"/>
      <c r="R92" s="3"/>
      <c r="S92" s="3"/>
      <c r="T92" s="3"/>
      <c r="U92" s="3"/>
      <c r="V92" s="3"/>
      <c r="W92" s="3"/>
      <c r="X92" s="3"/>
      <c r="Y92" s="3"/>
      <c r="Z92" s="3"/>
    </row>
    <row r="93">
      <c r="A93" s="20">
        <v>5.0</v>
      </c>
      <c r="B93" s="20" t="s">
        <v>9</v>
      </c>
      <c r="C93" s="21">
        <v>3.0</v>
      </c>
      <c r="D93" s="5" t="s">
        <v>32</v>
      </c>
      <c r="E93" s="11" t="s">
        <v>15</v>
      </c>
      <c r="F93" s="31" t="s">
        <v>34</v>
      </c>
      <c r="G93" s="30">
        <v>0.427187</v>
      </c>
      <c r="H93" s="31" t="s">
        <v>34</v>
      </c>
      <c r="I93" s="30">
        <v>0.412127</v>
      </c>
      <c r="J93" s="8"/>
      <c r="K93" s="3"/>
      <c r="L93" s="3"/>
      <c r="M93" s="3"/>
      <c r="N93" s="3"/>
      <c r="O93" s="3"/>
      <c r="P93" s="3"/>
      <c r="Q93" s="3"/>
      <c r="R93" s="3"/>
      <c r="S93" s="3"/>
      <c r="T93" s="3"/>
      <c r="U93" s="3"/>
      <c r="V93" s="3"/>
      <c r="W93" s="3"/>
      <c r="X93" s="3"/>
      <c r="Y93" s="3"/>
      <c r="Z93" s="3"/>
    </row>
    <row r="94">
      <c r="A94" s="12">
        <v>5.0</v>
      </c>
      <c r="B94" s="12" t="s">
        <v>9</v>
      </c>
      <c r="C94" s="21">
        <v>3.0</v>
      </c>
      <c r="D94" s="5" t="s">
        <v>32</v>
      </c>
      <c r="E94" s="13" t="s">
        <v>16</v>
      </c>
      <c r="F94" s="30">
        <v>0.465517</v>
      </c>
      <c r="G94" s="30">
        <v>0.423064</v>
      </c>
      <c r="H94" s="30">
        <v>0.465517</v>
      </c>
      <c r="I94" s="30">
        <v>0.432755</v>
      </c>
      <c r="J94" s="8"/>
      <c r="K94" s="3"/>
      <c r="L94" s="3"/>
      <c r="M94" s="3"/>
      <c r="N94" s="3"/>
      <c r="O94" s="3"/>
      <c r="P94" s="3"/>
      <c r="Q94" s="3"/>
      <c r="R94" s="3"/>
      <c r="S94" s="3"/>
      <c r="T94" s="3"/>
      <c r="U94" s="3"/>
      <c r="V94" s="3"/>
      <c r="W94" s="3"/>
      <c r="X94" s="3"/>
      <c r="Y94" s="3"/>
      <c r="Z94" s="3"/>
    </row>
    <row r="95">
      <c r="A95" s="14">
        <v>5.0</v>
      </c>
      <c r="B95" s="14" t="s">
        <v>9</v>
      </c>
      <c r="C95" s="15">
        <v>4.0</v>
      </c>
      <c r="D95" s="24" t="s">
        <v>32</v>
      </c>
      <c r="E95" s="17" t="s">
        <v>11</v>
      </c>
      <c r="F95" s="30">
        <v>0.317241</v>
      </c>
      <c r="G95" s="30">
        <v>0.324165</v>
      </c>
      <c r="H95" s="30">
        <v>0.317241</v>
      </c>
      <c r="I95" s="30">
        <v>0.241932</v>
      </c>
      <c r="J95" s="18"/>
      <c r="K95" s="19"/>
      <c r="L95" s="19"/>
      <c r="M95" s="19"/>
      <c r="N95" s="19"/>
      <c r="O95" s="19"/>
      <c r="P95" s="19"/>
      <c r="Q95" s="19"/>
      <c r="R95" s="19"/>
      <c r="S95" s="19"/>
      <c r="T95" s="19"/>
      <c r="U95" s="19"/>
      <c r="V95" s="19"/>
      <c r="W95" s="19"/>
      <c r="X95" s="19"/>
      <c r="Y95" s="19"/>
      <c r="Z95" s="19"/>
    </row>
    <row r="96">
      <c r="A96" s="4">
        <v>5.0</v>
      </c>
      <c r="B96" s="4" t="s">
        <v>9</v>
      </c>
      <c r="C96" s="21">
        <v>4.0</v>
      </c>
      <c r="D96" s="5" t="s">
        <v>32</v>
      </c>
      <c r="E96" s="9" t="s">
        <v>12</v>
      </c>
      <c r="F96" s="30">
        <v>0.548276</v>
      </c>
      <c r="G96" s="30">
        <v>0.551057</v>
      </c>
      <c r="H96" s="30">
        <v>0.548276</v>
      </c>
      <c r="I96" s="30">
        <v>0.543821</v>
      </c>
      <c r="J96" s="8"/>
      <c r="K96" s="3"/>
      <c r="L96" s="3"/>
      <c r="M96" s="3"/>
      <c r="N96" s="3"/>
      <c r="O96" s="3"/>
      <c r="P96" s="3"/>
      <c r="Q96" s="3"/>
      <c r="R96" s="3"/>
      <c r="S96" s="3"/>
      <c r="T96" s="3"/>
      <c r="U96" s="3"/>
      <c r="V96" s="3"/>
      <c r="W96" s="3"/>
      <c r="X96" s="3"/>
      <c r="Y96" s="3"/>
      <c r="Z96" s="3"/>
    </row>
    <row r="97">
      <c r="A97" s="4">
        <v>5.0</v>
      </c>
      <c r="B97" s="4" t="s">
        <v>9</v>
      </c>
      <c r="C97" s="21">
        <v>4.0</v>
      </c>
      <c r="D97" s="5" t="s">
        <v>32</v>
      </c>
      <c r="E97" s="6" t="s">
        <v>13</v>
      </c>
      <c r="F97" s="30">
        <v>0.555172</v>
      </c>
      <c r="G97" s="30">
        <v>0.555779</v>
      </c>
      <c r="H97" s="30">
        <v>0.555172</v>
      </c>
      <c r="I97" s="30">
        <v>0.55372</v>
      </c>
      <c r="J97" s="8"/>
      <c r="K97" s="3"/>
      <c r="L97" s="3"/>
      <c r="M97" s="3"/>
      <c r="N97" s="3"/>
      <c r="O97" s="3"/>
      <c r="P97" s="3"/>
      <c r="Q97" s="3"/>
      <c r="R97" s="3"/>
      <c r="S97" s="3"/>
      <c r="T97" s="3"/>
      <c r="U97" s="3"/>
      <c r="V97" s="3"/>
      <c r="W97" s="3"/>
      <c r="X97" s="3"/>
      <c r="Y97" s="3"/>
      <c r="Z97" s="3"/>
    </row>
    <row r="98">
      <c r="A98" s="4">
        <v>5.0</v>
      </c>
      <c r="B98" s="4" t="s">
        <v>9</v>
      </c>
      <c r="C98" s="21">
        <v>4.0</v>
      </c>
      <c r="D98" s="5" t="s">
        <v>32</v>
      </c>
      <c r="E98" s="9" t="s">
        <v>14</v>
      </c>
      <c r="F98" s="30">
        <v>0.562069</v>
      </c>
      <c r="G98" s="30">
        <v>0.565155</v>
      </c>
      <c r="H98" s="30">
        <v>0.562069</v>
      </c>
      <c r="I98" s="30">
        <v>0.559727</v>
      </c>
      <c r="J98" s="8"/>
      <c r="K98" s="3"/>
      <c r="L98" s="3"/>
      <c r="M98" s="3"/>
      <c r="N98" s="3"/>
      <c r="O98" s="3"/>
      <c r="P98" s="3"/>
      <c r="Q98" s="3"/>
      <c r="R98" s="3"/>
      <c r="S98" s="3"/>
      <c r="T98" s="3"/>
      <c r="U98" s="3"/>
      <c r="V98" s="3"/>
      <c r="W98" s="3"/>
      <c r="X98" s="3"/>
      <c r="Y98" s="3"/>
      <c r="Z98" s="3"/>
    </row>
    <row r="99">
      <c r="A99" s="4">
        <v>5.0</v>
      </c>
      <c r="B99" s="4" t="s">
        <v>9</v>
      </c>
      <c r="C99" s="21">
        <v>4.0</v>
      </c>
      <c r="D99" s="5" t="s">
        <v>32</v>
      </c>
      <c r="E99" s="11" t="s">
        <v>15</v>
      </c>
      <c r="F99" s="30">
        <v>0.451724</v>
      </c>
      <c r="G99" s="30">
        <v>0.367868</v>
      </c>
      <c r="H99" s="30">
        <v>0.451724</v>
      </c>
      <c r="I99" s="30">
        <v>0.378417</v>
      </c>
      <c r="J99" s="8"/>
      <c r="K99" s="3"/>
      <c r="L99" s="3"/>
      <c r="M99" s="3"/>
      <c r="N99" s="3"/>
      <c r="O99" s="3"/>
      <c r="P99" s="3"/>
      <c r="Q99" s="3"/>
      <c r="R99" s="3"/>
      <c r="S99" s="3"/>
      <c r="T99" s="3"/>
      <c r="U99" s="3"/>
      <c r="V99" s="3"/>
      <c r="W99" s="3"/>
      <c r="X99" s="3"/>
      <c r="Y99" s="3"/>
      <c r="Z99" s="3"/>
    </row>
    <row r="100">
      <c r="A100" s="4">
        <v>5.0</v>
      </c>
      <c r="B100" s="4" t="s">
        <v>9</v>
      </c>
      <c r="C100" s="21">
        <v>4.0</v>
      </c>
      <c r="D100" s="5" t="s">
        <v>32</v>
      </c>
      <c r="E100" s="6" t="s">
        <v>16</v>
      </c>
      <c r="F100" s="30">
        <v>0.448276</v>
      </c>
      <c r="G100" s="30">
        <v>0.41143</v>
      </c>
      <c r="H100" s="30">
        <v>0.448276</v>
      </c>
      <c r="I100" s="30">
        <v>0.42023</v>
      </c>
      <c r="J100" s="8"/>
      <c r="K100" s="3"/>
      <c r="L100" s="3"/>
      <c r="M100" s="3"/>
      <c r="N100" s="3"/>
      <c r="O100" s="3"/>
      <c r="P100" s="3"/>
      <c r="Q100" s="3"/>
      <c r="R100" s="3"/>
      <c r="S100" s="3"/>
      <c r="T100" s="3"/>
      <c r="U100" s="3"/>
      <c r="V100" s="3"/>
      <c r="W100" s="3"/>
      <c r="X100" s="3"/>
      <c r="Y100" s="3"/>
      <c r="Z100" s="3"/>
    </row>
    <row r="101">
      <c r="A101" s="4"/>
      <c r="B101" s="32"/>
      <c r="C101" s="3"/>
      <c r="D101" s="5"/>
      <c r="E101" s="33"/>
      <c r="F101" s="34"/>
      <c r="G101" s="34"/>
      <c r="H101" s="34"/>
      <c r="I101" s="5"/>
      <c r="J101" s="8"/>
      <c r="K101" s="3"/>
      <c r="L101" s="3"/>
      <c r="M101" s="3"/>
      <c r="N101" s="3"/>
      <c r="O101" s="3"/>
      <c r="P101" s="3"/>
      <c r="Q101" s="3"/>
      <c r="R101" s="3"/>
      <c r="S101" s="3"/>
      <c r="T101" s="3"/>
      <c r="U101" s="3"/>
      <c r="V101" s="3"/>
      <c r="W101" s="3"/>
      <c r="X101" s="3"/>
      <c r="Y101" s="3"/>
      <c r="Z101" s="3"/>
    </row>
    <row r="102">
      <c r="A102" s="4">
        <v>5.0</v>
      </c>
      <c r="B102" s="32" t="s">
        <v>9</v>
      </c>
      <c r="C102" s="5">
        <v>2.0</v>
      </c>
      <c r="D102" s="33" t="s">
        <v>35</v>
      </c>
      <c r="E102" s="33" t="s">
        <v>11</v>
      </c>
      <c r="F102" s="32">
        <v>0.6655</v>
      </c>
      <c r="G102" s="32">
        <v>0.675</v>
      </c>
      <c r="H102" s="32">
        <v>0.66</v>
      </c>
      <c r="I102" s="33">
        <v>0.6675</v>
      </c>
      <c r="J102" s="8"/>
      <c r="K102" s="3"/>
      <c r="L102" s="3"/>
      <c r="M102" s="3"/>
      <c r="N102" s="3"/>
      <c r="O102" s="3"/>
      <c r="P102" s="3"/>
      <c r="Q102" s="3"/>
      <c r="R102" s="3"/>
      <c r="S102" s="3"/>
      <c r="T102" s="3"/>
      <c r="U102" s="3"/>
      <c r="V102" s="3"/>
      <c r="W102" s="3"/>
      <c r="X102" s="3"/>
      <c r="Y102" s="3"/>
      <c r="Z102" s="3"/>
    </row>
    <row r="103">
      <c r="A103" s="4">
        <v>5.0</v>
      </c>
      <c r="B103" s="32" t="s">
        <v>9</v>
      </c>
      <c r="C103" s="5">
        <v>2.0</v>
      </c>
      <c r="D103" s="33" t="s">
        <v>35</v>
      </c>
      <c r="E103" s="33" t="s">
        <v>12</v>
      </c>
      <c r="F103" s="35">
        <v>0.7334</v>
      </c>
      <c r="G103" s="33">
        <v>0.74</v>
      </c>
      <c r="H103" s="33">
        <v>0.73</v>
      </c>
      <c r="I103" s="33">
        <v>0.735</v>
      </c>
      <c r="J103" s="8"/>
      <c r="K103" s="3"/>
      <c r="L103" s="3"/>
      <c r="M103" s="3"/>
      <c r="N103" s="3"/>
      <c r="O103" s="3"/>
      <c r="P103" s="3"/>
      <c r="Q103" s="3"/>
      <c r="R103" s="3"/>
      <c r="S103" s="3"/>
      <c r="T103" s="3"/>
      <c r="U103" s="3"/>
      <c r="V103" s="3"/>
      <c r="W103" s="3"/>
      <c r="X103" s="3"/>
      <c r="Y103" s="3"/>
      <c r="Z103" s="3"/>
    </row>
    <row r="104">
      <c r="A104" s="4">
        <v>5.0</v>
      </c>
      <c r="B104" s="32" t="s">
        <v>9</v>
      </c>
      <c r="C104" s="5">
        <v>2.0</v>
      </c>
      <c r="D104" s="33" t="s">
        <v>35</v>
      </c>
      <c r="E104" s="33" t="s">
        <v>13</v>
      </c>
      <c r="F104" s="35">
        <v>0.7852</v>
      </c>
      <c r="G104" s="33">
        <v>0.79</v>
      </c>
      <c r="H104" s="33">
        <v>0.78</v>
      </c>
      <c r="I104" s="33">
        <v>0.785</v>
      </c>
      <c r="J104" s="8"/>
      <c r="K104" s="3"/>
      <c r="L104" s="3"/>
      <c r="M104" s="3"/>
      <c r="N104" s="3"/>
      <c r="O104" s="3"/>
      <c r="P104" s="3"/>
      <c r="Q104" s="3"/>
      <c r="R104" s="3"/>
      <c r="S104" s="3"/>
      <c r="T104" s="3"/>
      <c r="U104" s="3"/>
      <c r="V104" s="3"/>
      <c r="W104" s="3"/>
      <c r="X104" s="3"/>
      <c r="Y104" s="3"/>
      <c r="Z104" s="3"/>
    </row>
    <row r="105">
      <c r="A105" s="4">
        <v>5.0</v>
      </c>
      <c r="B105" s="32" t="s">
        <v>9</v>
      </c>
      <c r="C105" s="5">
        <v>2.0</v>
      </c>
      <c r="D105" s="33" t="s">
        <v>35</v>
      </c>
      <c r="E105" s="33" t="s">
        <v>14</v>
      </c>
      <c r="F105" s="35">
        <v>0.7438</v>
      </c>
      <c r="G105" s="33">
        <v>0.75</v>
      </c>
      <c r="H105" s="33">
        <v>0.74</v>
      </c>
      <c r="I105" s="33">
        <v>0.745</v>
      </c>
      <c r="J105" s="8"/>
      <c r="K105" s="3"/>
      <c r="L105" s="3"/>
      <c r="M105" s="3"/>
      <c r="N105" s="3"/>
      <c r="O105" s="3"/>
      <c r="P105" s="3"/>
      <c r="Q105" s="3"/>
      <c r="R105" s="3"/>
      <c r="S105" s="3"/>
      <c r="T105" s="3"/>
      <c r="U105" s="3"/>
      <c r="V105" s="3"/>
      <c r="W105" s="3"/>
      <c r="X105" s="3"/>
      <c r="Y105" s="3"/>
      <c r="Z105" s="3"/>
    </row>
    <row r="106">
      <c r="A106" s="4">
        <v>5.0</v>
      </c>
      <c r="B106" s="32" t="s">
        <v>9</v>
      </c>
      <c r="C106" s="5">
        <v>2.0</v>
      </c>
      <c r="D106" s="33" t="s">
        <v>35</v>
      </c>
      <c r="E106" s="33" t="s">
        <v>16</v>
      </c>
      <c r="F106" s="35">
        <v>0.741</v>
      </c>
      <c r="G106" s="33">
        <v>0.745</v>
      </c>
      <c r="H106" s="33">
        <v>0.735</v>
      </c>
      <c r="I106" s="33">
        <v>0.74</v>
      </c>
      <c r="J106" s="8"/>
      <c r="K106" s="3"/>
      <c r="L106" s="3"/>
      <c r="M106" s="3"/>
      <c r="N106" s="3"/>
      <c r="O106" s="3"/>
      <c r="P106" s="3"/>
      <c r="Q106" s="3"/>
      <c r="R106" s="3"/>
      <c r="S106" s="3"/>
      <c r="T106" s="3"/>
      <c r="U106" s="3"/>
      <c r="V106" s="3"/>
      <c r="W106" s="3"/>
      <c r="X106" s="3"/>
      <c r="Y106" s="3"/>
      <c r="Z106" s="3"/>
    </row>
    <row r="107">
      <c r="A107" s="36"/>
      <c r="B107" s="37"/>
      <c r="C107" s="5"/>
      <c r="D107" s="29"/>
      <c r="E107" s="6"/>
      <c r="F107" s="28"/>
      <c r="G107" s="29"/>
      <c r="H107" s="29"/>
      <c r="I107" s="29"/>
      <c r="J107" s="8"/>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8"/>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8"/>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8"/>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8"/>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8"/>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8"/>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8"/>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8"/>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8"/>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8"/>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8"/>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8"/>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8"/>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8"/>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8"/>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8"/>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8"/>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8"/>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8"/>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8"/>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8"/>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8"/>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8"/>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8"/>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8"/>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8"/>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8"/>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8"/>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8"/>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8"/>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8"/>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8"/>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8"/>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8"/>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8"/>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8"/>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8"/>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8"/>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8"/>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8"/>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8"/>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8"/>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8"/>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8"/>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8"/>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8"/>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8"/>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8"/>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8"/>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8"/>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8"/>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8"/>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8"/>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8"/>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8"/>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8"/>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8"/>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8"/>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8"/>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8"/>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8"/>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8"/>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8"/>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8"/>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8"/>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8"/>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8"/>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8"/>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8"/>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8"/>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8"/>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8"/>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8"/>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8"/>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8"/>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8"/>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8"/>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8"/>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8"/>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8"/>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8"/>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8"/>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8"/>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8"/>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8"/>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8"/>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8"/>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8"/>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8"/>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8"/>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8"/>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8"/>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8"/>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8"/>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8"/>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8"/>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8"/>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8"/>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8"/>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8"/>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8"/>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8"/>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8"/>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8"/>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8"/>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8"/>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8"/>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8"/>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8"/>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8"/>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8"/>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8"/>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8"/>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8"/>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8"/>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8"/>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8"/>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8"/>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8"/>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8"/>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8"/>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8"/>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8"/>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8"/>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8"/>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8"/>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8"/>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8"/>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8"/>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8"/>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8"/>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8"/>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8"/>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8"/>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8"/>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8"/>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8"/>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8"/>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8"/>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8"/>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8"/>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8"/>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8"/>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8"/>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8"/>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8"/>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8"/>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8"/>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8"/>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8"/>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8"/>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8"/>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8"/>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8"/>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8"/>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8"/>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8"/>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8"/>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8"/>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8"/>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8"/>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8"/>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8"/>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8"/>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8"/>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8"/>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8"/>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8"/>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8"/>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8"/>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8"/>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8"/>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8"/>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8"/>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8"/>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8"/>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8"/>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8"/>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8"/>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8"/>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8"/>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8"/>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8"/>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8"/>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8"/>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8"/>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8"/>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8"/>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8"/>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8"/>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8"/>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8"/>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8"/>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8"/>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8"/>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8"/>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8"/>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8"/>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8"/>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8"/>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8"/>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8"/>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8"/>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8"/>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8"/>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8"/>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8"/>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8"/>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8"/>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8"/>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8"/>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8"/>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8"/>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8"/>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8"/>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8"/>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8"/>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8"/>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8"/>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8"/>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8"/>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8"/>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8"/>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8"/>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8"/>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8"/>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8"/>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8"/>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8"/>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8"/>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8"/>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8"/>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8"/>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8"/>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8"/>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8"/>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8"/>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8"/>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8"/>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8"/>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8"/>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8"/>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8"/>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8"/>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8"/>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8"/>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8"/>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8"/>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8"/>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8"/>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8"/>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8"/>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8"/>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8"/>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8"/>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8"/>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8"/>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8"/>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8"/>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8"/>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8"/>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8"/>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8"/>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8"/>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8"/>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8"/>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8"/>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8"/>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8"/>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8"/>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8"/>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8"/>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8"/>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8"/>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8"/>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8"/>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8"/>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8"/>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8"/>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8"/>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8"/>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8"/>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8"/>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8"/>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8"/>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8"/>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8"/>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8"/>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8"/>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8"/>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8"/>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8"/>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8"/>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8"/>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8"/>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8"/>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8"/>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8"/>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8"/>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8"/>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8"/>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8"/>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8"/>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8"/>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8"/>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8"/>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8"/>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8"/>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8"/>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8"/>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8"/>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8"/>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8"/>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8"/>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8"/>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8"/>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8"/>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8"/>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8"/>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8"/>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8"/>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8"/>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8"/>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8"/>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8"/>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8"/>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8"/>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8"/>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8"/>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8"/>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8"/>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8"/>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8"/>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8"/>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8"/>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8"/>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8"/>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8"/>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8"/>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8"/>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8"/>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8"/>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8"/>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8"/>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8"/>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8"/>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8"/>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8"/>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8"/>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8"/>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8"/>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8"/>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8"/>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8"/>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8"/>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8"/>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8"/>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8"/>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8"/>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8"/>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8"/>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8"/>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8"/>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8"/>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8"/>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8"/>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8"/>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8"/>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8"/>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8"/>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8"/>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8"/>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8"/>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8"/>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8"/>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8"/>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8"/>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8"/>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8"/>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8"/>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8"/>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8"/>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8"/>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8"/>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8"/>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8"/>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8"/>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8"/>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8"/>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8"/>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8"/>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8"/>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8"/>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8"/>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8"/>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8"/>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8"/>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8"/>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8"/>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8"/>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8"/>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8"/>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8"/>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8"/>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8"/>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8"/>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8"/>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8"/>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8"/>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8"/>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8"/>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8"/>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8"/>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8"/>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8"/>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8"/>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8"/>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8"/>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8"/>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8"/>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8"/>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8"/>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8"/>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8"/>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8"/>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8"/>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8"/>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8"/>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8"/>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8"/>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8"/>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8"/>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8"/>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8"/>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8"/>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8"/>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8"/>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8"/>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8"/>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8"/>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8"/>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8"/>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8"/>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8"/>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8"/>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8"/>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8"/>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8"/>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8"/>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8"/>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8"/>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8"/>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8"/>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8"/>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8"/>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8"/>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8"/>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8"/>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8"/>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8"/>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8"/>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8"/>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8"/>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8"/>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8"/>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8"/>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8"/>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8"/>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8"/>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8"/>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8"/>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8"/>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8"/>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8"/>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8"/>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8"/>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8"/>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8"/>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8"/>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8"/>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8"/>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8"/>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8"/>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8"/>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8"/>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8"/>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8"/>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8"/>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8"/>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8"/>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8"/>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8"/>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8"/>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8"/>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8"/>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8"/>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8"/>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8"/>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8"/>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8"/>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8"/>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8"/>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8"/>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8"/>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8"/>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8"/>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8"/>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8"/>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8"/>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8"/>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8"/>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8"/>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8"/>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8"/>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8"/>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8"/>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8"/>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8"/>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8"/>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8"/>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8"/>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8"/>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8"/>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8"/>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8"/>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8"/>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8"/>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8"/>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8"/>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8"/>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8"/>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8"/>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8"/>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8"/>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8"/>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8"/>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8"/>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8"/>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8"/>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8"/>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8"/>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8"/>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8"/>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8"/>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8"/>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8"/>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8"/>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8"/>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8"/>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8"/>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8"/>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8"/>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8"/>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8"/>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8"/>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8"/>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8"/>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8"/>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8"/>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8"/>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8"/>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8"/>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8"/>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8"/>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8"/>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8"/>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8"/>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8"/>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8"/>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8"/>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8"/>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8"/>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8"/>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8"/>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8"/>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8"/>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8"/>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8"/>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8"/>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8"/>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8"/>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8"/>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8"/>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8"/>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8"/>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8"/>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8"/>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8"/>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8"/>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8"/>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8"/>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8"/>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8"/>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8"/>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8"/>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8"/>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8"/>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8"/>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8"/>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8"/>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8"/>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8"/>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8"/>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8"/>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8"/>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8"/>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8"/>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8"/>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8"/>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8"/>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8"/>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8"/>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8"/>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8"/>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8"/>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8"/>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8"/>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8"/>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8"/>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8"/>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8"/>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8"/>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8"/>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8"/>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8"/>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8"/>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8"/>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8"/>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8"/>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8"/>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8"/>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8"/>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8"/>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8"/>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8"/>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8"/>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8"/>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8"/>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8"/>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8"/>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8"/>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8"/>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8"/>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8"/>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8"/>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8"/>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8"/>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8"/>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8"/>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8"/>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8"/>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8"/>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8"/>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8"/>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8"/>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8"/>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8"/>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8"/>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8"/>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8"/>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8"/>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8"/>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8"/>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8"/>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8"/>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8"/>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8"/>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8"/>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8"/>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8"/>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8"/>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8"/>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8"/>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8"/>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8"/>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8"/>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8"/>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8"/>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8"/>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8"/>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8"/>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8"/>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8"/>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8"/>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8"/>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8"/>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8"/>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8"/>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8"/>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8"/>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8"/>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8"/>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8"/>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8"/>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8"/>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8"/>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8"/>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8"/>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8"/>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8"/>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8"/>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8"/>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8"/>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8"/>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8"/>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8"/>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8"/>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8"/>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8"/>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8"/>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8"/>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8"/>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8"/>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8"/>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8"/>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8"/>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8"/>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8"/>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8"/>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8"/>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8"/>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8"/>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8"/>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8"/>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8"/>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8"/>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8"/>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8"/>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8"/>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8"/>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8"/>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8"/>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8"/>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8"/>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8"/>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8"/>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8"/>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8"/>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8"/>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8"/>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8"/>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8"/>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8"/>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8"/>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8"/>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8"/>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8"/>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8"/>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8"/>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8"/>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8"/>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8"/>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8"/>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8"/>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8"/>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8"/>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8"/>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8"/>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8"/>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8"/>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8"/>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8"/>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8"/>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8"/>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8"/>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8"/>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8"/>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8"/>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8"/>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8"/>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8"/>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8"/>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8"/>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8"/>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8"/>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8"/>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8"/>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8"/>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8"/>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8"/>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8"/>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8"/>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8"/>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8"/>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8"/>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8"/>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8"/>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8"/>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8"/>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8"/>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8"/>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8"/>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8"/>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8"/>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8"/>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8"/>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8"/>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8"/>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8"/>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8"/>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8"/>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8"/>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8"/>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8"/>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8"/>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8"/>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8"/>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8"/>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8"/>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8"/>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8"/>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8"/>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8"/>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8"/>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8"/>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8"/>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8"/>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8"/>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8"/>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8"/>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8"/>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8"/>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8"/>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8"/>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8"/>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8"/>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8"/>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8"/>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8"/>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8"/>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8"/>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8"/>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8"/>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8"/>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8"/>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8"/>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8"/>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8"/>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8"/>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8"/>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8"/>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8"/>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8"/>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8"/>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8"/>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8"/>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8"/>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8"/>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8"/>
      <c r="K956" s="3"/>
      <c r="L956" s="3"/>
      <c r="M956" s="3"/>
      <c r="N956" s="3"/>
      <c r="O956" s="3"/>
      <c r="P956" s="3"/>
      <c r="Q956" s="3"/>
      <c r="R956" s="3"/>
      <c r="S956" s="3"/>
      <c r="T956" s="3"/>
      <c r="U956" s="3"/>
      <c r="V956" s="3"/>
      <c r="W956" s="3"/>
      <c r="X956" s="3"/>
      <c r="Y956" s="3"/>
      <c r="Z956" s="3"/>
    </row>
  </sheetData>
  <drawing r:id="rId1"/>
  <tableParts count="5">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6.63"/>
    <col customWidth="1" min="5" max="5" width="37.38"/>
  </cols>
  <sheetData>
    <row r="1">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row>
    <row r="2">
      <c r="A2" s="4">
        <v>5.0</v>
      </c>
      <c r="B2" s="4" t="s">
        <v>9</v>
      </c>
      <c r="C2" s="5">
        <v>1.0</v>
      </c>
      <c r="D2" s="4" t="s">
        <v>36</v>
      </c>
      <c r="E2" s="4" t="s">
        <v>37</v>
      </c>
      <c r="F2" s="5">
        <v>0.89</v>
      </c>
      <c r="G2" s="3">
        <f>AVERAGE(0.87,0.84,0.95,0.98,0.79)</f>
        <v>0.886</v>
      </c>
      <c r="H2" s="3">
        <f>AVERAGE(0.69,0.9,1,0.98,0.86)</f>
        <v>0.886</v>
      </c>
      <c r="I2" s="3">
        <f>AVERAGE(0.77,0.87,0.97,0.98,0.83)</f>
        <v>0.884</v>
      </c>
      <c r="J2" s="38" t="s">
        <v>38</v>
      </c>
      <c r="K2" s="7"/>
      <c r="L2" s="7"/>
      <c r="M2" s="7"/>
      <c r="N2" s="7"/>
      <c r="O2" s="7"/>
      <c r="P2" s="7"/>
      <c r="Q2" s="7"/>
      <c r="R2" s="7"/>
      <c r="S2" s="7"/>
      <c r="T2" s="7"/>
      <c r="U2" s="7"/>
      <c r="V2" s="7"/>
      <c r="W2" s="7"/>
      <c r="X2" s="7"/>
      <c r="Y2" s="7"/>
      <c r="Z2" s="3"/>
    </row>
    <row r="3">
      <c r="A3" s="4">
        <v>5.0</v>
      </c>
      <c r="B3" s="4" t="s">
        <v>9</v>
      </c>
      <c r="C3" s="5">
        <v>1.0</v>
      </c>
      <c r="D3" s="4" t="s">
        <v>36</v>
      </c>
      <c r="E3" s="33" t="s">
        <v>11</v>
      </c>
      <c r="F3" s="5">
        <v>0.899306</v>
      </c>
      <c r="G3" s="5">
        <v>0.898045</v>
      </c>
      <c r="H3" s="5">
        <v>0.899306</v>
      </c>
      <c r="I3" s="5">
        <v>0.898172</v>
      </c>
      <c r="J3" s="8"/>
      <c r="K3" s="3"/>
      <c r="L3" s="3"/>
      <c r="M3" s="3"/>
      <c r="N3" s="3"/>
      <c r="O3" s="3"/>
      <c r="P3" s="3"/>
      <c r="Q3" s="3"/>
      <c r="R3" s="3"/>
      <c r="S3" s="3"/>
      <c r="T3" s="3"/>
      <c r="U3" s="3"/>
      <c r="V3" s="3"/>
      <c r="W3" s="3"/>
      <c r="X3" s="3"/>
      <c r="Y3" s="3"/>
      <c r="Z3" s="3"/>
    </row>
    <row r="4">
      <c r="A4" s="4">
        <v>5.0</v>
      </c>
      <c r="B4" s="4" t="s">
        <v>9</v>
      </c>
      <c r="C4" s="5">
        <v>1.0</v>
      </c>
      <c r="D4" s="4" t="s">
        <v>36</v>
      </c>
      <c r="E4" s="33" t="s">
        <v>12</v>
      </c>
      <c r="F4" s="5">
        <v>0.916667</v>
      </c>
      <c r="G4" s="5" t="s">
        <v>39</v>
      </c>
      <c r="H4" s="5">
        <v>0.916667</v>
      </c>
      <c r="I4" s="5">
        <v>0.915766</v>
      </c>
      <c r="J4" s="8"/>
      <c r="K4" s="3"/>
      <c r="L4" s="3"/>
      <c r="M4" s="3"/>
      <c r="N4" s="3"/>
      <c r="O4" s="3"/>
      <c r="P4" s="3"/>
      <c r="Q4" s="3"/>
      <c r="R4" s="3"/>
      <c r="S4" s="3"/>
      <c r="T4" s="3"/>
      <c r="U4" s="3"/>
      <c r="V4" s="3"/>
      <c r="W4" s="3"/>
      <c r="X4" s="3"/>
      <c r="Y4" s="3"/>
      <c r="Z4" s="3"/>
    </row>
    <row r="5">
      <c r="A5" s="4">
        <v>5.0</v>
      </c>
      <c r="B5" s="4" t="s">
        <v>9</v>
      </c>
      <c r="C5" s="5">
        <v>1.0</v>
      </c>
      <c r="D5" s="4" t="s">
        <v>36</v>
      </c>
      <c r="E5" s="33" t="s">
        <v>13</v>
      </c>
      <c r="F5" s="5">
        <v>0.916667</v>
      </c>
      <c r="G5" s="5">
        <v>0.91576</v>
      </c>
      <c r="H5" s="5">
        <v>0.916667</v>
      </c>
      <c r="I5" s="5">
        <v>0.915808</v>
      </c>
      <c r="J5" s="8"/>
      <c r="K5" s="3"/>
      <c r="L5" s="3"/>
      <c r="M5" s="3"/>
      <c r="N5" s="3"/>
      <c r="O5" s="3"/>
      <c r="P5" s="3"/>
      <c r="Q5" s="3"/>
      <c r="R5" s="3"/>
      <c r="S5" s="3"/>
      <c r="T5" s="3"/>
      <c r="U5" s="3"/>
      <c r="V5" s="3"/>
      <c r="W5" s="3"/>
      <c r="X5" s="3"/>
      <c r="Y5" s="3"/>
      <c r="Z5" s="3"/>
    </row>
    <row r="6">
      <c r="A6" s="4">
        <v>5.0</v>
      </c>
      <c r="B6" s="4" t="s">
        <v>9</v>
      </c>
      <c r="C6" s="5">
        <v>1.0</v>
      </c>
      <c r="D6" s="4" t="s">
        <v>36</v>
      </c>
      <c r="E6" s="33" t="s">
        <v>14</v>
      </c>
      <c r="F6" s="39">
        <v>0.920139</v>
      </c>
      <c r="G6" s="5">
        <v>0.91907</v>
      </c>
      <c r="H6" s="5">
        <v>0.920139</v>
      </c>
      <c r="I6" s="5">
        <v>0.919141</v>
      </c>
      <c r="J6" s="8"/>
      <c r="K6" s="3"/>
      <c r="L6" s="3"/>
      <c r="M6" s="3"/>
      <c r="N6" s="3"/>
      <c r="O6" s="3"/>
      <c r="P6" s="3"/>
      <c r="Q6" s="3"/>
      <c r="R6" s="3"/>
      <c r="S6" s="3"/>
      <c r="T6" s="3"/>
      <c r="U6" s="3"/>
      <c r="V6" s="3"/>
      <c r="W6" s="3"/>
      <c r="X6" s="3"/>
      <c r="Y6" s="3"/>
      <c r="Z6" s="3"/>
    </row>
    <row r="7">
      <c r="A7" s="4">
        <v>5.0</v>
      </c>
      <c r="B7" s="4" t="s">
        <v>9</v>
      </c>
      <c r="C7" s="5">
        <v>1.0</v>
      </c>
      <c r="D7" s="4" t="s">
        <v>36</v>
      </c>
      <c r="E7" s="33" t="s">
        <v>15</v>
      </c>
      <c r="F7" s="5">
        <v>0.861111</v>
      </c>
      <c r="G7" s="5">
        <v>0.860456</v>
      </c>
      <c r="H7" s="5">
        <v>0.861111</v>
      </c>
      <c r="I7" s="5">
        <v>0.859687</v>
      </c>
      <c r="J7" s="8"/>
      <c r="K7" s="3"/>
      <c r="L7" s="3"/>
      <c r="M7" s="3"/>
      <c r="N7" s="3"/>
      <c r="O7" s="3"/>
      <c r="P7" s="3"/>
      <c r="Q7" s="3"/>
      <c r="R7" s="3"/>
      <c r="S7" s="3"/>
      <c r="T7" s="3"/>
      <c r="U7" s="3"/>
      <c r="V7" s="3"/>
      <c r="W7" s="3"/>
      <c r="X7" s="3"/>
      <c r="Y7" s="3"/>
      <c r="Z7" s="3"/>
    </row>
    <row r="8">
      <c r="A8" s="22">
        <v>5.0</v>
      </c>
      <c r="B8" s="22" t="s">
        <v>9</v>
      </c>
      <c r="C8" s="5">
        <v>1.0</v>
      </c>
      <c r="D8" s="22" t="s">
        <v>36</v>
      </c>
      <c r="E8" s="40" t="s">
        <v>16</v>
      </c>
      <c r="F8" s="5">
        <v>0.902778</v>
      </c>
      <c r="G8" s="5">
        <v>0.901475</v>
      </c>
      <c r="H8" s="5" t="s">
        <v>40</v>
      </c>
      <c r="I8" s="5">
        <v>0.901911</v>
      </c>
      <c r="J8" s="8"/>
      <c r="K8" s="3"/>
      <c r="L8" s="3"/>
      <c r="M8" s="3"/>
      <c r="N8" s="3"/>
      <c r="O8" s="3"/>
      <c r="P8" s="3"/>
      <c r="Q8" s="3"/>
      <c r="R8" s="3"/>
      <c r="S8" s="3"/>
      <c r="T8" s="3"/>
      <c r="U8" s="3"/>
      <c r="V8" s="3"/>
      <c r="W8" s="3"/>
      <c r="X8" s="3"/>
      <c r="Y8" s="3"/>
      <c r="Z8" s="3"/>
    </row>
    <row r="9">
      <c r="A9" s="23">
        <v>5.0</v>
      </c>
      <c r="B9" s="23" t="s">
        <v>9</v>
      </c>
      <c r="C9" s="24">
        <v>2.0</v>
      </c>
      <c r="D9" s="23" t="s">
        <v>36</v>
      </c>
      <c r="E9" s="23" t="s">
        <v>37</v>
      </c>
      <c r="F9" s="24">
        <v>0.87</v>
      </c>
      <c r="G9" s="19">
        <f>AVERAGE(0.72,0.85,1,0.95,0.84)</f>
        <v>0.872</v>
      </c>
      <c r="H9" s="19">
        <f>AVERAGE(0.79,0.81,0.95,1,0.79)</f>
        <v>0.868</v>
      </c>
      <c r="I9" s="19">
        <f>AVERAGE(0.75,0.83,0.97,0.97,0.81)</f>
        <v>0.866</v>
      </c>
      <c r="J9" s="18"/>
      <c r="K9" s="19"/>
      <c r="L9" s="19"/>
      <c r="M9" s="19"/>
      <c r="N9" s="19"/>
      <c r="O9" s="19"/>
      <c r="P9" s="19"/>
      <c r="Q9" s="19"/>
      <c r="R9" s="19"/>
      <c r="S9" s="19"/>
      <c r="T9" s="19"/>
      <c r="U9" s="19"/>
      <c r="V9" s="19"/>
      <c r="W9" s="19"/>
      <c r="X9" s="19"/>
      <c r="Y9" s="19"/>
      <c r="Z9" s="19"/>
    </row>
    <row r="10">
      <c r="A10" s="4">
        <v>5.0</v>
      </c>
      <c r="B10" s="4" t="s">
        <v>9</v>
      </c>
      <c r="C10" s="5">
        <v>2.0</v>
      </c>
      <c r="D10" s="4" t="s">
        <v>36</v>
      </c>
      <c r="E10" s="33" t="s">
        <v>11</v>
      </c>
      <c r="F10" s="5">
        <v>0.871528</v>
      </c>
      <c r="G10" s="5">
        <v>0.871931</v>
      </c>
      <c r="H10" s="5">
        <v>0.871528</v>
      </c>
      <c r="I10" s="5">
        <v>0.871325</v>
      </c>
      <c r="J10" s="8"/>
      <c r="K10" s="3"/>
      <c r="L10" s="3"/>
      <c r="M10" s="3"/>
      <c r="N10" s="3"/>
      <c r="O10" s="3"/>
      <c r="P10" s="3"/>
      <c r="Q10" s="3"/>
      <c r="R10" s="3"/>
      <c r="S10" s="3"/>
      <c r="T10" s="3"/>
      <c r="U10" s="3"/>
      <c r="V10" s="3"/>
      <c r="W10" s="3"/>
      <c r="X10" s="3"/>
      <c r="Y10" s="3"/>
      <c r="Z10" s="3"/>
    </row>
    <row r="11">
      <c r="A11" s="4">
        <v>5.0</v>
      </c>
      <c r="B11" s="4" t="s">
        <v>9</v>
      </c>
      <c r="C11" s="5">
        <v>2.0</v>
      </c>
      <c r="D11" s="4" t="s">
        <v>36</v>
      </c>
      <c r="E11" s="33" t="s">
        <v>12</v>
      </c>
      <c r="F11" s="5">
        <v>0.878472</v>
      </c>
      <c r="G11" s="5">
        <v>0.87951</v>
      </c>
      <c r="H11" s="5">
        <v>0.878472</v>
      </c>
      <c r="I11" s="5">
        <v>0.878441</v>
      </c>
      <c r="J11" s="8"/>
      <c r="K11" s="3"/>
      <c r="L11" s="3"/>
      <c r="M11" s="3"/>
      <c r="N11" s="3"/>
      <c r="O11" s="3"/>
      <c r="P11" s="3"/>
      <c r="Q11" s="3"/>
      <c r="R11" s="3"/>
      <c r="S11" s="3"/>
      <c r="T11" s="3"/>
      <c r="U11" s="3"/>
      <c r="V11" s="3"/>
      <c r="W11" s="3"/>
      <c r="X11" s="3"/>
      <c r="Y11" s="3"/>
      <c r="Z11" s="3"/>
    </row>
    <row r="12">
      <c r="A12" s="4">
        <v>5.0</v>
      </c>
      <c r="B12" s="4" t="s">
        <v>9</v>
      </c>
      <c r="C12" s="5">
        <v>2.0</v>
      </c>
      <c r="D12" s="4" t="s">
        <v>36</v>
      </c>
      <c r="E12" s="33" t="s">
        <v>13</v>
      </c>
      <c r="F12" s="5">
        <v>0.875</v>
      </c>
      <c r="G12" s="5">
        <v>0.87557</v>
      </c>
      <c r="H12" s="5">
        <v>0.875</v>
      </c>
      <c r="I12" s="5">
        <v>0.874718</v>
      </c>
      <c r="J12" s="8"/>
      <c r="K12" s="3"/>
      <c r="L12" s="3"/>
      <c r="M12" s="3"/>
      <c r="N12" s="3"/>
      <c r="O12" s="3"/>
      <c r="P12" s="3"/>
      <c r="Q12" s="3"/>
      <c r="R12" s="3"/>
      <c r="S12" s="3"/>
      <c r="T12" s="3"/>
      <c r="U12" s="3"/>
      <c r="V12" s="3"/>
      <c r="W12" s="3"/>
      <c r="X12" s="3"/>
      <c r="Y12" s="3"/>
      <c r="Z12" s="3"/>
    </row>
    <row r="13">
      <c r="A13" s="4">
        <v>5.0</v>
      </c>
      <c r="B13" s="4" t="s">
        <v>9</v>
      </c>
      <c r="C13" s="5">
        <v>2.0</v>
      </c>
      <c r="D13" s="4" t="s">
        <v>36</v>
      </c>
      <c r="E13" s="33" t="s">
        <v>14</v>
      </c>
      <c r="F13" s="39">
        <v>0.878472</v>
      </c>
      <c r="G13" s="5">
        <v>0.879618</v>
      </c>
      <c r="H13" s="5">
        <v>0.878472</v>
      </c>
      <c r="I13" s="5">
        <v>878463.0</v>
      </c>
      <c r="J13" s="8"/>
      <c r="K13" s="3"/>
      <c r="L13" s="3"/>
      <c r="M13" s="3"/>
      <c r="N13" s="3"/>
      <c r="O13" s="3"/>
      <c r="P13" s="3"/>
      <c r="Q13" s="3"/>
      <c r="R13" s="3"/>
      <c r="S13" s="3"/>
      <c r="T13" s="3"/>
      <c r="U13" s="3"/>
      <c r="V13" s="3"/>
      <c r="W13" s="3"/>
      <c r="X13" s="3"/>
      <c r="Y13" s="3"/>
      <c r="Z13" s="3"/>
    </row>
    <row r="14">
      <c r="A14" s="4">
        <v>5.0</v>
      </c>
      <c r="B14" s="4" t="s">
        <v>9</v>
      </c>
      <c r="C14" s="5">
        <v>2.0</v>
      </c>
      <c r="D14" s="4" t="s">
        <v>36</v>
      </c>
      <c r="E14" s="33" t="s">
        <v>15</v>
      </c>
      <c r="F14" s="5">
        <v>0.864583</v>
      </c>
      <c r="G14" s="5" t="s">
        <v>41</v>
      </c>
      <c r="H14" s="5">
        <v>0.864583</v>
      </c>
      <c r="I14" s="5">
        <v>0.863002</v>
      </c>
      <c r="J14" s="8"/>
      <c r="K14" s="3"/>
      <c r="L14" s="3"/>
      <c r="M14" s="3"/>
      <c r="N14" s="3"/>
      <c r="O14" s="3"/>
      <c r="P14" s="3"/>
      <c r="Q14" s="3"/>
      <c r="R14" s="3"/>
      <c r="S14" s="3"/>
      <c r="T14" s="3"/>
      <c r="U14" s="3"/>
      <c r="V14" s="3"/>
      <c r="W14" s="3"/>
      <c r="X14" s="3"/>
      <c r="Y14" s="3"/>
      <c r="Z14" s="3"/>
    </row>
    <row r="15">
      <c r="A15" s="22">
        <v>5.0</v>
      </c>
      <c r="B15" s="22" t="s">
        <v>9</v>
      </c>
      <c r="C15" s="5">
        <v>2.0</v>
      </c>
      <c r="D15" s="22" t="s">
        <v>36</v>
      </c>
      <c r="E15" s="40" t="s">
        <v>16</v>
      </c>
      <c r="F15" s="5">
        <v>0.871528</v>
      </c>
      <c r="G15" s="5">
        <v>0.871989</v>
      </c>
      <c r="H15" s="5">
        <v>0.871528</v>
      </c>
      <c r="I15" s="5">
        <v>0.871351</v>
      </c>
      <c r="J15" s="8"/>
      <c r="K15" s="3"/>
      <c r="L15" s="3"/>
      <c r="M15" s="3"/>
      <c r="N15" s="3"/>
      <c r="O15" s="3"/>
      <c r="P15" s="3"/>
      <c r="Q15" s="3"/>
      <c r="R15" s="3"/>
      <c r="S15" s="3"/>
      <c r="T15" s="3"/>
      <c r="U15" s="3"/>
      <c r="V15" s="3"/>
      <c r="W15" s="3"/>
      <c r="X15" s="3"/>
      <c r="Y15" s="3"/>
      <c r="Z15" s="3"/>
    </row>
    <row r="16">
      <c r="A16" s="23">
        <v>5.0</v>
      </c>
      <c r="B16" s="23" t="s">
        <v>9</v>
      </c>
      <c r="C16" s="16">
        <v>3.0</v>
      </c>
      <c r="D16" s="23" t="s">
        <v>36</v>
      </c>
      <c r="E16" s="23" t="s">
        <v>37</v>
      </c>
      <c r="F16" s="24">
        <v>0.89</v>
      </c>
      <c r="G16" s="19">
        <f>AVERAGE(0.79,0.89,0.95,1,0.82)</f>
        <v>0.89</v>
      </c>
      <c r="H16" s="19">
        <f>AVERAGE(0.84,0.81,1,1,0.79)</f>
        <v>0.888</v>
      </c>
      <c r="I16" s="19">
        <f>AVERAGE(0.82,0.85,0.97,1,0.81)</f>
        <v>0.89</v>
      </c>
      <c r="J16" s="18"/>
      <c r="K16" s="19"/>
      <c r="L16" s="19"/>
      <c r="M16" s="19"/>
      <c r="N16" s="19"/>
      <c r="O16" s="19"/>
      <c r="P16" s="19"/>
      <c r="Q16" s="19"/>
      <c r="R16" s="19"/>
      <c r="S16" s="19"/>
      <c r="T16" s="19"/>
      <c r="U16" s="19"/>
      <c r="V16" s="19"/>
      <c r="W16" s="19"/>
      <c r="X16" s="19"/>
      <c r="Y16" s="19"/>
      <c r="Z16" s="19"/>
    </row>
    <row r="17">
      <c r="A17" s="4">
        <v>5.0</v>
      </c>
      <c r="B17" s="4" t="s">
        <v>9</v>
      </c>
      <c r="C17" s="7">
        <v>3.0</v>
      </c>
      <c r="D17" s="4" t="s">
        <v>36</v>
      </c>
      <c r="E17" s="33" t="s">
        <v>11</v>
      </c>
      <c r="F17" s="5" t="s">
        <v>42</v>
      </c>
      <c r="G17" s="5">
        <v>0.889184</v>
      </c>
      <c r="H17" s="5">
        <v>0.889655</v>
      </c>
      <c r="I17" s="5">
        <v>0.889091</v>
      </c>
      <c r="J17" s="8"/>
      <c r="K17" s="3"/>
      <c r="L17" s="3"/>
      <c r="M17" s="3"/>
      <c r="N17" s="3"/>
      <c r="O17" s="3"/>
      <c r="P17" s="3"/>
      <c r="Q17" s="3"/>
      <c r="R17" s="3"/>
      <c r="S17" s="3"/>
      <c r="T17" s="3"/>
      <c r="U17" s="3"/>
      <c r="V17" s="3"/>
      <c r="W17" s="3"/>
      <c r="X17" s="3"/>
      <c r="Y17" s="3"/>
      <c r="Z17" s="3"/>
    </row>
    <row r="18">
      <c r="A18" s="4">
        <v>5.0</v>
      </c>
      <c r="B18" s="4" t="s">
        <v>9</v>
      </c>
      <c r="C18" s="7">
        <v>3.0</v>
      </c>
      <c r="D18" s="4" t="s">
        <v>36</v>
      </c>
      <c r="E18" s="33" t="s">
        <v>12</v>
      </c>
      <c r="F18" s="5">
        <v>0.893103</v>
      </c>
      <c r="G18" s="5">
        <v>0.895181</v>
      </c>
      <c r="H18" s="5">
        <v>0.893103</v>
      </c>
      <c r="I18" s="5">
        <v>0.89289</v>
      </c>
      <c r="J18" s="8"/>
      <c r="K18" s="3"/>
      <c r="L18" s="3"/>
      <c r="M18" s="3"/>
      <c r="N18" s="3"/>
      <c r="O18" s="3"/>
      <c r="P18" s="3"/>
      <c r="Q18" s="3"/>
      <c r="R18" s="3"/>
      <c r="S18" s="3"/>
      <c r="T18" s="3"/>
      <c r="U18" s="3"/>
      <c r="V18" s="3"/>
      <c r="W18" s="3"/>
      <c r="X18" s="3"/>
      <c r="Y18" s="3"/>
      <c r="Z18" s="3"/>
    </row>
    <row r="19">
      <c r="A19" s="4">
        <v>5.0</v>
      </c>
      <c r="B19" s="4" t="s">
        <v>9</v>
      </c>
      <c r="C19" s="7">
        <v>3.0</v>
      </c>
      <c r="D19" s="4" t="s">
        <v>36</v>
      </c>
      <c r="E19" s="33" t="s">
        <v>13</v>
      </c>
      <c r="F19" s="5" t="s">
        <v>43</v>
      </c>
      <c r="G19" s="5">
        <v>0.894213</v>
      </c>
      <c r="H19" s="5">
        <v>0.893103</v>
      </c>
      <c r="I19" s="5">
        <v>0.89258</v>
      </c>
      <c r="J19" s="8"/>
      <c r="K19" s="3"/>
      <c r="L19" s="3"/>
      <c r="M19" s="3"/>
      <c r="N19" s="3"/>
      <c r="O19" s="3"/>
      <c r="P19" s="3"/>
      <c r="Q19" s="3"/>
      <c r="R19" s="3"/>
      <c r="S19" s="3"/>
      <c r="T19" s="3"/>
      <c r="U19" s="3"/>
      <c r="V19" s="3"/>
      <c r="W19" s="3"/>
      <c r="X19" s="3"/>
      <c r="Y19" s="3"/>
      <c r="Z19" s="3"/>
    </row>
    <row r="20">
      <c r="A20" s="4">
        <v>5.0</v>
      </c>
      <c r="B20" s="4" t="s">
        <v>9</v>
      </c>
      <c r="C20" s="7">
        <v>3.0</v>
      </c>
      <c r="D20" s="4" t="s">
        <v>36</v>
      </c>
      <c r="E20" s="33" t="s">
        <v>14</v>
      </c>
      <c r="F20" s="39" t="s">
        <v>44</v>
      </c>
      <c r="G20" s="5">
        <v>0.898954</v>
      </c>
      <c r="H20" s="5">
        <v>0.896552</v>
      </c>
      <c r="I20" s="5">
        <v>0.896494</v>
      </c>
      <c r="J20" s="8"/>
      <c r="K20" s="3"/>
      <c r="L20" s="3"/>
      <c r="M20" s="3"/>
      <c r="N20" s="3"/>
      <c r="O20" s="3"/>
      <c r="P20" s="3"/>
      <c r="Q20" s="3"/>
      <c r="R20" s="3"/>
      <c r="S20" s="3"/>
      <c r="T20" s="3"/>
      <c r="U20" s="3"/>
      <c r="V20" s="3"/>
      <c r="W20" s="3"/>
      <c r="X20" s="3"/>
      <c r="Y20" s="3"/>
      <c r="Z20" s="3"/>
    </row>
    <row r="21">
      <c r="A21" s="4">
        <v>5.0</v>
      </c>
      <c r="B21" s="4" t="s">
        <v>9</v>
      </c>
      <c r="C21" s="7">
        <v>3.0</v>
      </c>
      <c r="D21" s="4" t="s">
        <v>36</v>
      </c>
      <c r="E21" s="33" t="s">
        <v>15</v>
      </c>
      <c r="F21" s="5">
        <v>0.893103</v>
      </c>
      <c r="G21" s="5">
        <v>0.894523</v>
      </c>
      <c r="H21" s="5">
        <v>0.893103</v>
      </c>
      <c r="I21" s="5">
        <v>0.892435</v>
      </c>
      <c r="J21" s="8"/>
      <c r="K21" s="3"/>
      <c r="L21" s="3"/>
      <c r="M21" s="3"/>
      <c r="N21" s="3"/>
      <c r="O21" s="3"/>
      <c r="P21" s="3"/>
      <c r="Q21" s="3"/>
      <c r="R21" s="3"/>
      <c r="S21" s="3"/>
      <c r="T21" s="3"/>
      <c r="U21" s="3"/>
      <c r="V21" s="3"/>
      <c r="W21" s="3"/>
      <c r="X21" s="3"/>
      <c r="Y21" s="3"/>
      <c r="Z21" s="3"/>
    </row>
    <row r="22">
      <c r="A22" s="22">
        <v>5.0</v>
      </c>
      <c r="B22" s="22" t="s">
        <v>9</v>
      </c>
      <c r="C22" s="7">
        <v>3.0</v>
      </c>
      <c r="D22" s="22" t="s">
        <v>36</v>
      </c>
      <c r="E22" s="40" t="s">
        <v>16</v>
      </c>
      <c r="F22" s="5" t="s">
        <v>45</v>
      </c>
      <c r="G22" s="5">
        <v>0.882101</v>
      </c>
      <c r="H22" s="5">
        <v>0.882759</v>
      </c>
      <c r="I22" s="5">
        <v>0.881806</v>
      </c>
      <c r="J22" s="8"/>
      <c r="K22" s="3"/>
      <c r="L22" s="3"/>
      <c r="M22" s="3"/>
      <c r="N22" s="3"/>
      <c r="O22" s="3"/>
      <c r="P22" s="3"/>
      <c r="Q22" s="3"/>
      <c r="R22" s="3"/>
      <c r="S22" s="3"/>
      <c r="T22" s="3"/>
      <c r="U22" s="3"/>
      <c r="V22" s="3"/>
      <c r="W22" s="3"/>
      <c r="X22" s="3"/>
      <c r="Y22" s="3"/>
      <c r="Z22" s="3"/>
    </row>
    <row r="23">
      <c r="A23" s="23">
        <v>5.0</v>
      </c>
      <c r="B23" s="23" t="s">
        <v>9</v>
      </c>
      <c r="C23" s="24">
        <v>4.0</v>
      </c>
      <c r="D23" s="23" t="s">
        <v>36</v>
      </c>
      <c r="E23" s="41" t="s">
        <v>37</v>
      </c>
      <c r="F23" s="24">
        <v>0.86</v>
      </c>
      <c r="G23" s="19">
        <f>AVERAGE(0.79,0.85,0.97,0.95,0.72)</f>
        <v>0.856</v>
      </c>
      <c r="H23" s="19">
        <f>AVERAGE(0.71,0.76,1,1,0.81)</f>
        <v>0.856</v>
      </c>
      <c r="I23" s="19">
        <f>AVERAGE(0.75,0.8,0.98,0.97,0.76)</f>
        <v>0.852</v>
      </c>
      <c r="J23" s="18"/>
      <c r="K23" s="19"/>
      <c r="L23" s="19"/>
      <c r="M23" s="19"/>
      <c r="N23" s="19"/>
      <c r="O23" s="19"/>
      <c r="P23" s="19"/>
      <c r="Q23" s="19"/>
      <c r="R23" s="19"/>
      <c r="S23" s="19"/>
      <c r="T23" s="19"/>
      <c r="U23" s="19"/>
      <c r="V23" s="19"/>
      <c r="W23" s="19"/>
      <c r="X23" s="19"/>
      <c r="Y23" s="19"/>
      <c r="Z23" s="19"/>
    </row>
    <row r="24">
      <c r="A24" s="4">
        <v>5.0</v>
      </c>
      <c r="B24" s="4" t="s">
        <v>9</v>
      </c>
      <c r="C24" s="5">
        <v>4.0</v>
      </c>
      <c r="D24" s="4" t="s">
        <v>36</v>
      </c>
      <c r="E24" s="6" t="s">
        <v>11</v>
      </c>
      <c r="F24" s="5">
        <v>0.875862</v>
      </c>
      <c r="G24" s="5">
        <v>0.874675</v>
      </c>
      <c r="H24" s="5">
        <v>0.875862</v>
      </c>
      <c r="I24" s="5">
        <v>0.874701</v>
      </c>
      <c r="J24" s="8"/>
      <c r="K24" s="3"/>
      <c r="L24" s="3"/>
      <c r="M24" s="3"/>
      <c r="N24" s="3"/>
      <c r="O24" s="3"/>
      <c r="P24" s="3"/>
      <c r="Q24" s="3"/>
      <c r="R24" s="3"/>
      <c r="S24" s="3"/>
      <c r="T24" s="3"/>
      <c r="U24" s="3"/>
      <c r="V24" s="3"/>
      <c r="W24" s="3"/>
      <c r="X24" s="3"/>
      <c r="Y24" s="3"/>
      <c r="Z24" s="3"/>
    </row>
    <row r="25">
      <c r="A25" s="4">
        <v>5.0</v>
      </c>
      <c r="B25" s="4" t="s">
        <v>9</v>
      </c>
      <c r="C25" s="5">
        <v>4.0</v>
      </c>
      <c r="D25" s="4" t="s">
        <v>36</v>
      </c>
      <c r="E25" s="9" t="s">
        <v>12</v>
      </c>
      <c r="F25" s="39">
        <v>0.882759</v>
      </c>
      <c r="G25" s="5" t="s">
        <v>46</v>
      </c>
      <c r="H25" s="5">
        <v>0.882759</v>
      </c>
      <c r="I25" s="5">
        <v>0.882304</v>
      </c>
      <c r="J25" s="8"/>
      <c r="K25" s="3"/>
      <c r="L25" s="3"/>
      <c r="M25" s="3"/>
      <c r="N25" s="3"/>
      <c r="O25" s="3"/>
      <c r="P25" s="3"/>
      <c r="Q25" s="3"/>
      <c r="R25" s="3"/>
      <c r="S25" s="3"/>
      <c r="T25" s="3"/>
      <c r="U25" s="3"/>
      <c r="V25" s="3"/>
      <c r="W25" s="3"/>
      <c r="X25" s="3"/>
      <c r="Y25" s="3"/>
      <c r="Z25" s="3"/>
    </row>
    <row r="26">
      <c r="A26" s="4">
        <v>5.0</v>
      </c>
      <c r="B26" s="4" t="s">
        <v>9</v>
      </c>
      <c r="C26" s="5">
        <v>4.0</v>
      </c>
      <c r="D26" s="4" t="s">
        <v>36</v>
      </c>
      <c r="E26" s="6" t="s">
        <v>13</v>
      </c>
      <c r="F26" s="39">
        <v>0.882759</v>
      </c>
      <c r="G26" s="5">
        <v>0.881227</v>
      </c>
      <c r="H26" s="5">
        <v>0.882759</v>
      </c>
      <c r="I26" s="5" t="s">
        <v>47</v>
      </c>
      <c r="J26" s="8"/>
      <c r="K26" s="3"/>
      <c r="L26" s="3"/>
      <c r="M26" s="3"/>
      <c r="N26" s="3"/>
      <c r="O26" s="3"/>
      <c r="P26" s="3"/>
      <c r="Q26" s="3"/>
      <c r="R26" s="3"/>
      <c r="S26" s="3"/>
      <c r="T26" s="3"/>
      <c r="U26" s="3"/>
      <c r="V26" s="3"/>
      <c r="W26" s="3"/>
      <c r="X26" s="3"/>
      <c r="Y26" s="3"/>
      <c r="Z26" s="3"/>
    </row>
    <row r="27">
      <c r="A27" s="4">
        <v>5.0</v>
      </c>
      <c r="B27" s="4" t="s">
        <v>9</v>
      </c>
      <c r="C27" s="5">
        <v>4.0</v>
      </c>
      <c r="D27" s="4" t="s">
        <v>36</v>
      </c>
      <c r="E27" s="9" t="s">
        <v>14</v>
      </c>
      <c r="F27" s="39">
        <v>0.882759</v>
      </c>
      <c r="G27" s="5">
        <v>0.883259</v>
      </c>
      <c r="H27" s="5">
        <v>0.882759</v>
      </c>
      <c r="I27" s="5">
        <v>0.882913</v>
      </c>
      <c r="J27" s="8"/>
      <c r="K27" s="3"/>
      <c r="L27" s="3"/>
      <c r="M27" s="3"/>
      <c r="N27" s="3"/>
      <c r="O27" s="3"/>
      <c r="P27" s="3"/>
      <c r="Q27" s="3"/>
      <c r="R27" s="3"/>
      <c r="S27" s="3"/>
      <c r="T27" s="3"/>
      <c r="U27" s="3"/>
      <c r="V27" s="3"/>
      <c r="W27" s="3"/>
      <c r="X27" s="3"/>
      <c r="Y27" s="3"/>
      <c r="Z27" s="3"/>
    </row>
    <row r="28">
      <c r="A28" s="4">
        <v>5.0</v>
      </c>
      <c r="B28" s="4" t="s">
        <v>9</v>
      </c>
      <c r="C28" s="5">
        <v>4.0</v>
      </c>
      <c r="D28" s="4" t="s">
        <v>36</v>
      </c>
      <c r="E28" s="11" t="s">
        <v>15</v>
      </c>
      <c r="F28" s="5">
        <v>0.862069</v>
      </c>
      <c r="G28" s="5">
        <v>0.860798</v>
      </c>
      <c r="H28" s="5" t="s">
        <v>48</v>
      </c>
      <c r="I28" s="5">
        <v>0.860721</v>
      </c>
      <c r="J28" s="8"/>
      <c r="K28" s="3"/>
      <c r="L28" s="3"/>
      <c r="M28" s="3"/>
      <c r="N28" s="3"/>
      <c r="O28" s="3"/>
      <c r="P28" s="3"/>
      <c r="Q28" s="3"/>
      <c r="R28" s="3"/>
      <c r="S28" s="3"/>
      <c r="T28" s="3"/>
      <c r="U28" s="3"/>
      <c r="V28" s="3"/>
      <c r="W28" s="3"/>
      <c r="X28" s="3"/>
      <c r="Y28" s="3"/>
      <c r="Z28" s="3"/>
    </row>
    <row r="29">
      <c r="A29" s="4">
        <v>5.0</v>
      </c>
      <c r="B29" s="4" t="s">
        <v>9</v>
      </c>
      <c r="C29" s="5">
        <v>4.0</v>
      </c>
      <c r="D29" s="4" t="s">
        <v>36</v>
      </c>
      <c r="E29" s="6" t="s">
        <v>16</v>
      </c>
      <c r="F29" s="5">
        <v>0.872414</v>
      </c>
      <c r="G29" s="5">
        <v>0.871089</v>
      </c>
      <c r="H29" s="5">
        <v>0.872414</v>
      </c>
      <c r="I29" s="5">
        <v>0.871298</v>
      </c>
      <c r="J29" s="8"/>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25"/>
    <col customWidth="1" min="4" max="4" width="32.75"/>
    <col customWidth="1" min="5" max="5" width="30.13"/>
  </cols>
  <sheetData>
    <row r="1">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row>
    <row r="2">
      <c r="A2" s="4" t="s">
        <v>49</v>
      </c>
      <c r="B2" s="4" t="s">
        <v>9</v>
      </c>
      <c r="C2" s="5">
        <v>1.0</v>
      </c>
      <c r="D2" s="4" t="s">
        <v>36</v>
      </c>
      <c r="E2" s="4" t="s">
        <v>37</v>
      </c>
      <c r="F2" s="42">
        <v>0.9386</v>
      </c>
      <c r="G2" s="42">
        <v>0.8889</v>
      </c>
      <c r="H2" s="42"/>
      <c r="I2" s="42">
        <v>0.9412</v>
      </c>
      <c r="J2" s="2"/>
    </row>
    <row r="3">
      <c r="A3" s="4" t="s">
        <v>49</v>
      </c>
      <c r="B3" s="4" t="s">
        <v>9</v>
      </c>
      <c r="C3" s="5">
        <v>1.0</v>
      </c>
      <c r="D3" s="4" t="s">
        <v>36</v>
      </c>
      <c r="E3" s="33" t="s">
        <v>11</v>
      </c>
      <c r="F3" s="43">
        <v>0.938596</v>
      </c>
      <c r="G3" s="43">
        <v>0.945419</v>
      </c>
      <c r="H3" s="43" t="s">
        <v>50</v>
      </c>
      <c r="I3" s="43">
        <v>0.938431</v>
      </c>
      <c r="J3" s="2"/>
    </row>
    <row r="4">
      <c r="A4" s="4" t="s">
        <v>49</v>
      </c>
      <c r="B4" s="4" t="s">
        <v>9</v>
      </c>
      <c r="C4" s="5">
        <v>1.0</v>
      </c>
      <c r="D4" s="4" t="s">
        <v>36</v>
      </c>
      <c r="E4" s="33" t="s">
        <v>12</v>
      </c>
      <c r="F4" s="43">
        <v>0.938596</v>
      </c>
      <c r="G4" s="43">
        <v>0.945419</v>
      </c>
      <c r="H4" s="43">
        <v>0.938596</v>
      </c>
      <c r="I4" s="43">
        <v>0.938431</v>
      </c>
      <c r="J4" s="2"/>
    </row>
    <row r="5">
      <c r="A5" s="4" t="s">
        <v>49</v>
      </c>
      <c r="B5" s="4" t="s">
        <v>9</v>
      </c>
      <c r="C5" s="5">
        <v>1.0</v>
      </c>
      <c r="D5" s="4" t="s">
        <v>36</v>
      </c>
      <c r="E5" s="33" t="s">
        <v>13</v>
      </c>
      <c r="F5" s="43">
        <v>0.938596</v>
      </c>
      <c r="G5" s="43">
        <v>0.945419</v>
      </c>
      <c r="H5" s="43">
        <v>0.938596</v>
      </c>
      <c r="I5" s="43">
        <v>0.938431</v>
      </c>
      <c r="J5" s="2"/>
    </row>
    <row r="6">
      <c r="A6" s="4" t="s">
        <v>49</v>
      </c>
      <c r="B6" s="4" t="s">
        <v>9</v>
      </c>
      <c r="C6" s="5">
        <v>1.0</v>
      </c>
      <c r="D6" s="4" t="s">
        <v>36</v>
      </c>
      <c r="E6" s="33" t="s">
        <v>14</v>
      </c>
      <c r="F6" s="43">
        <v>0.937368</v>
      </c>
      <c r="G6" s="43">
        <v>0.942462</v>
      </c>
      <c r="H6" s="43">
        <v>0.937368</v>
      </c>
      <c r="I6" s="43">
        <v>0.937271</v>
      </c>
      <c r="J6" s="2"/>
    </row>
    <row r="7">
      <c r="A7" s="4" t="s">
        <v>49</v>
      </c>
      <c r="B7" s="4" t="s">
        <v>9</v>
      </c>
      <c r="C7" s="5">
        <v>1.0</v>
      </c>
      <c r="D7" s="4" t="s">
        <v>36</v>
      </c>
      <c r="E7" s="33" t="s">
        <v>15</v>
      </c>
      <c r="F7" s="43" t="s">
        <v>51</v>
      </c>
      <c r="G7" s="43" t="s">
        <v>50</v>
      </c>
      <c r="H7" s="43" t="s">
        <v>51</v>
      </c>
      <c r="I7" s="43" t="s">
        <v>52</v>
      </c>
      <c r="J7" s="2"/>
    </row>
    <row r="8">
      <c r="A8" s="22" t="s">
        <v>49</v>
      </c>
      <c r="B8" s="22" t="s">
        <v>9</v>
      </c>
      <c r="C8" s="5">
        <v>1.0</v>
      </c>
      <c r="D8" s="22" t="s">
        <v>36</v>
      </c>
      <c r="E8" s="40" t="s">
        <v>16</v>
      </c>
      <c r="F8" s="43" t="s">
        <v>50</v>
      </c>
      <c r="G8" s="43">
        <v>0.945419</v>
      </c>
      <c r="H8" s="43" t="s">
        <v>50</v>
      </c>
      <c r="I8" s="43">
        <v>0.938431</v>
      </c>
      <c r="J8" s="2"/>
    </row>
    <row r="9">
      <c r="A9" s="23" t="s">
        <v>49</v>
      </c>
      <c r="B9" s="23" t="s">
        <v>9</v>
      </c>
      <c r="C9" s="24">
        <v>2.0</v>
      </c>
      <c r="D9" s="23" t="s">
        <v>36</v>
      </c>
      <c r="E9" s="23" t="s">
        <v>37</v>
      </c>
      <c r="F9" s="44">
        <v>0.9397</v>
      </c>
      <c r="G9" s="44">
        <v>0.8923</v>
      </c>
      <c r="H9" s="44">
        <v>0.9355</v>
      </c>
      <c r="I9" s="44">
        <v>0.9431</v>
      </c>
      <c r="J9" s="45"/>
      <c r="K9" s="46"/>
      <c r="L9" s="46"/>
      <c r="M9" s="46"/>
      <c r="N9" s="46"/>
      <c r="O9" s="46"/>
      <c r="P9" s="46"/>
      <c r="Q9" s="46"/>
      <c r="R9" s="46"/>
      <c r="S9" s="46"/>
      <c r="T9" s="46"/>
      <c r="U9" s="46"/>
      <c r="V9" s="46"/>
      <c r="W9" s="46"/>
      <c r="X9" s="46"/>
      <c r="Y9" s="46"/>
      <c r="Z9" s="46"/>
    </row>
    <row r="10">
      <c r="A10" s="4" t="s">
        <v>49</v>
      </c>
      <c r="B10" s="4" t="s">
        <v>9</v>
      </c>
      <c r="C10" s="5">
        <v>2.0</v>
      </c>
      <c r="D10" s="4" t="s">
        <v>36</v>
      </c>
      <c r="E10" s="33" t="s">
        <v>11</v>
      </c>
      <c r="F10" s="43" t="s">
        <v>53</v>
      </c>
      <c r="G10" s="43">
        <v>0.946154</v>
      </c>
      <c r="H10" s="43" t="s">
        <v>53</v>
      </c>
      <c r="I10" s="43" t="s">
        <v>54</v>
      </c>
      <c r="J10" s="2"/>
    </row>
    <row r="11">
      <c r="A11" s="4" t="s">
        <v>49</v>
      </c>
      <c r="B11" s="4" t="s">
        <v>9</v>
      </c>
      <c r="C11" s="5">
        <v>2.0</v>
      </c>
      <c r="D11" s="4" t="s">
        <v>36</v>
      </c>
      <c r="E11" s="33" t="s">
        <v>12</v>
      </c>
      <c r="F11" s="43">
        <v>0.931034</v>
      </c>
      <c r="G11" s="43">
        <v>0.939394</v>
      </c>
      <c r="H11" s="43">
        <v>0.931034</v>
      </c>
      <c r="I11" s="43">
        <v>0.930705</v>
      </c>
      <c r="J11" s="2"/>
    </row>
    <row r="12">
      <c r="A12" s="4" t="s">
        <v>49</v>
      </c>
      <c r="B12" s="4" t="s">
        <v>9</v>
      </c>
      <c r="C12" s="5">
        <v>2.0</v>
      </c>
      <c r="D12" s="4" t="s">
        <v>36</v>
      </c>
      <c r="E12" s="33" t="s">
        <v>13</v>
      </c>
      <c r="F12" s="43">
        <v>0.931034</v>
      </c>
      <c r="G12" s="43">
        <v>0.939394</v>
      </c>
      <c r="H12" s="43">
        <v>0.931034</v>
      </c>
      <c r="I12" s="43">
        <v>0.930705</v>
      </c>
      <c r="J12" s="2"/>
    </row>
    <row r="13">
      <c r="A13" s="4" t="s">
        <v>49</v>
      </c>
      <c r="B13" s="4" t="s">
        <v>9</v>
      </c>
      <c r="C13" s="5">
        <v>2.0</v>
      </c>
      <c r="D13" s="4" t="s">
        <v>36</v>
      </c>
      <c r="E13" s="33" t="s">
        <v>14</v>
      </c>
      <c r="F13" s="43">
        <v>0.922414</v>
      </c>
      <c r="G13" s="43" t="s">
        <v>55</v>
      </c>
      <c r="H13" s="43">
        <v>0.922414</v>
      </c>
      <c r="I13" s="43">
        <v>0.921944</v>
      </c>
      <c r="J13" s="2"/>
    </row>
    <row r="14">
      <c r="A14" s="4" t="s">
        <v>49</v>
      </c>
      <c r="B14" s="4" t="s">
        <v>9</v>
      </c>
      <c r="C14" s="5">
        <v>2.0</v>
      </c>
      <c r="D14" s="4" t="s">
        <v>36</v>
      </c>
      <c r="E14" s="33" t="s">
        <v>15</v>
      </c>
      <c r="F14" s="43">
        <v>0.931034</v>
      </c>
      <c r="G14" s="43">
        <v>0.939394</v>
      </c>
      <c r="H14" s="43">
        <v>0.931034</v>
      </c>
      <c r="I14" s="43">
        <v>0.930705</v>
      </c>
      <c r="J14" s="2"/>
    </row>
    <row r="15">
      <c r="A15" s="22" t="s">
        <v>49</v>
      </c>
      <c r="B15" s="22" t="s">
        <v>9</v>
      </c>
      <c r="C15" s="5">
        <v>2.0</v>
      </c>
      <c r="D15" s="22" t="s">
        <v>36</v>
      </c>
      <c r="E15" s="40" t="s">
        <v>16</v>
      </c>
      <c r="F15" s="43">
        <v>0.931034</v>
      </c>
      <c r="G15" s="43">
        <v>0.939394</v>
      </c>
      <c r="H15" s="43">
        <v>0.931034</v>
      </c>
      <c r="I15" s="43">
        <v>0.930705</v>
      </c>
      <c r="J15" s="2"/>
    </row>
    <row r="16">
      <c r="A16" s="23" t="s">
        <v>49</v>
      </c>
      <c r="B16" s="23" t="s">
        <v>9</v>
      </c>
      <c r="C16" s="16">
        <v>3.0</v>
      </c>
      <c r="D16" s="23" t="s">
        <v>36</v>
      </c>
      <c r="E16" s="23" t="s">
        <v>37</v>
      </c>
      <c r="F16" s="47">
        <v>0.9035</v>
      </c>
      <c r="G16" s="47">
        <v>0.8382</v>
      </c>
      <c r="H16" s="47">
        <v>1.0</v>
      </c>
      <c r="I16" s="47">
        <v>0.912</v>
      </c>
      <c r="J16" s="45"/>
      <c r="K16" s="46"/>
      <c r="L16" s="46"/>
      <c r="M16" s="46"/>
      <c r="N16" s="46"/>
      <c r="O16" s="46"/>
      <c r="P16" s="46"/>
      <c r="Q16" s="46"/>
      <c r="R16" s="46"/>
      <c r="S16" s="46"/>
      <c r="T16" s="46"/>
      <c r="U16" s="46"/>
      <c r="V16" s="46"/>
      <c r="W16" s="46"/>
      <c r="X16" s="46"/>
      <c r="Y16" s="46"/>
      <c r="Z16" s="46"/>
    </row>
    <row r="17">
      <c r="A17" s="4" t="s">
        <v>49</v>
      </c>
      <c r="B17" s="4" t="s">
        <v>9</v>
      </c>
      <c r="C17" s="7">
        <v>3.0</v>
      </c>
      <c r="D17" s="4" t="s">
        <v>36</v>
      </c>
      <c r="E17" s="33" t="s">
        <v>11</v>
      </c>
      <c r="F17" s="43">
        <v>0.921053</v>
      </c>
      <c r="G17" s="43">
        <v>0.931818</v>
      </c>
      <c r="H17" s="43">
        <v>0.921053</v>
      </c>
      <c r="I17" s="43">
        <v>0.920557</v>
      </c>
      <c r="J17" s="2"/>
    </row>
    <row r="18">
      <c r="A18" s="4" t="s">
        <v>49</v>
      </c>
      <c r="B18" s="4" t="s">
        <v>9</v>
      </c>
      <c r="C18" s="7">
        <v>3.0</v>
      </c>
      <c r="D18" s="4" t="s">
        <v>36</v>
      </c>
      <c r="E18" s="33" t="s">
        <v>12</v>
      </c>
      <c r="F18" s="43">
        <v>0.903509</v>
      </c>
      <c r="G18" s="43">
        <v>0.919118</v>
      </c>
      <c r="H18" s="43">
        <v>0.903509</v>
      </c>
      <c r="I18" s="43">
        <v>0.902602</v>
      </c>
      <c r="J18" s="2"/>
    </row>
    <row r="19">
      <c r="A19" s="4" t="s">
        <v>49</v>
      </c>
      <c r="B19" s="4" t="s">
        <v>9</v>
      </c>
      <c r="C19" s="7">
        <v>3.0</v>
      </c>
      <c r="D19" s="4" t="s">
        <v>36</v>
      </c>
      <c r="E19" s="33" t="s">
        <v>13</v>
      </c>
      <c r="F19" s="43" t="s">
        <v>56</v>
      </c>
      <c r="G19" s="43">
        <v>0.919118</v>
      </c>
      <c r="H19" s="43">
        <v>0.903509</v>
      </c>
      <c r="I19" s="43">
        <v>0.902602</v>
      </c>
      <c r="J19" s="2"/>
    </row>
    <row r="20">
      <c r="A20" s="4" t="s">
        <v>49</v>
      </c>
      <c r="B20" s="4" t="s">
        <v>9</v>
      </c>
      <c r="C20" s="7">
        <v>3.0</v>
      </c>
      <c r="D20" s="4" t="s">
        <v>36</v>
      </c>
      <c r="E20" s="33" t="s">
        <v>14</v>
      </c>
      <c r="F20" s="43">
        <v>0.894737</v>
      </c>
      <c r="G20" s="43">
        <v>0.913043</v>
      </c>
      <c r="H20" s="43">
        <v>0.894737</v>
      </c>
      <c r="I20" s="43">
        <v>0.893557</v>
      </c>
      <c r="J20" s="2"/>
    </row>
    <row r="21">
      <c r="A21" s="4" t="s">
        <v>49</v>
      </c>
      <c r="B21" s="4" t="s">
        <v>9</v>
      </c>
      <c r="C21" s="21">
        <v>3.0</v>
      </c>
      <c r="D21" s="4" t="s">
        <v>36</v>
      </c>
      <c r="E21" s="33" t="s">
        <v>15</v>
      </c>
      <c r="F21" s="43">
        <v>0.903509</v>
      </c>
      <c r="G21" s="43">
        <v>0.919118</v>
      </c>
      <c r="H21" s="43">
        <v>0.903509</v>
      </c>
      <c r="I21" s="43">
        <v>0.902602</v>
      </c>
      <c r="J21" s="2"/>
    </row>
    <row r="22">
      <c r="A22" s="22" t="s">
        <v>49</v>
      </c>
      <c r="B22" s="22" t="s">
        <v>9</v>
      </c>
      <c r="C22" s="7">
        <v>3.0</v>
      </c>
      <c r="D22" s="22" t="s">
        <v>36</v>
      </c>
      <c r="E22" s="40" t="s">
        <v>16</v>
      </c>
      <c r="F22" s="43">
        <v>0.903509</v>
      </c>
      <c r="G22" s="43">
        <v>0.919118</v>
      </c>
      <c r="H22" s="43">
        <v>0.903509</v>
      </c>
      <c r="I22" s="43">
        <v>0.902602</v>
      </c>
      <c r="J22" s="2"/>
    </row>
    <row r="23">
      <c r="A23" s="23" t="s">
        <v>49</v>
      </c>
      <c r="B23" s="23" t="s">
        <v>9</v>
      </c>
      <c r="C23" s="24">
        <v>4.0</v>
      </c>
      <c r="D23" s="23" t="s">
        <v>36</v>
      </c>
      <c r="E23" s="41" t="s">
        <v>37</v>
      </c>
      <c r="F23" s="5">
        <v>0.89</v>
      </c>
      <c r="G23" s="3">
        <f>AVERAGE(0.87,0.84,0.95,0.98,0.79)</f>
        <v>0.886</v>
      </c>
      <c r="H23" s="3">
        <f>AVERAGE(0.69,0.9,1,0.98,0.86)</f>
        <v>0.886</v>
      </c>
      <c r="I23" s="3">
        <f>AVERAGE(0.77,0.87,0.97,0.98,0.83)</f>
        <v>0.884</v>
      </c>
      <c r="J23" s="45"/>
      <c r="K23" s="46"/>
      <c r="L23" s="46"/>
      <c r="M23" s="46"/>
      <c r="N23" s="46"/>
      <c r="O23" s="46"/>
      <c r="P23" s="46"/>
      <c r="Q23" s="46"/>
      <c r="R23" s="46"/>
      <c r="S23" s="46"/>
      <c r="T23" s="46"/>
      <c r="U23" s="46"/>
      <c r="V23" s="46"/>
      <c r="W23" s="46"/>
      <c r="X23" s="46"/>
      <c r="Y23" s="46"/>
      <c r="Z23" s="46"/>
    </row>
    <row r="24">
      <c r="A24" s="4" t="s">
        <v>49</v>
      </c>
      <c r="B24" s="4" t="s">
        <v>9</v>
      </c>
      <c r="C24" s="5">
        <v>4.0</v>
      </c>
      <c r="D24" s="4" t="s">
        <v>36</v>
      </c>
      <c r="E24" s="6" t="s">
        <v>11</v>
      </c>
      <c r="F24" s="5">
        <v>0.899306</v>
      </c>
      <c r="G24" s="5">
        <v>0.898045</v>
      </c>
      <c r="H24" s="5">
        <v>0.899306</v>
      </c>
      <c r="I24" s="5">
        <v>0.898172</v>
      </c>
      <c r="J24" s="2"/>
    </row>
    <row r="25">
      <c r="A25" s="4" t="s">
        <v>49</v>
      </c>
      <c r="B25" s="4" t="s">
        <v>9</v>
      </c>
      <c r="C25" s="5">
        <v>4.0</v>
      </c>
      <c r="D25" s="4" t="s">
        <v>36</v>
      </c>
      <c r="E25" s="9" t="s">
        <v>12</v>
      </c>
      <c r="F25" s="5">
        <v>0.916667</v>
      </c>
      <c r="G25" s="5" t="s">
        <v>39</v>
      </c>
      <c r="H25" s="5">
        <v>0.916667</v>
      </c>
      <c r="I25" s="5">
        <v>0.915766</v>
      </c>
      <c r="J25" s="2"/>
    </row>
    <row r="26">
      <c r="A26" s="4" t="s">
        <v>49</v>
      </c>
      <c r="B26" s="4" t="s">
        <v>9</v>
      </c>
      <c r="C26" s="5">
        <v>4.0</v>
      </c>
      <c r="D26" s="4" t="s">
        <v>36</v>
      </c>
      <c r="E26" s="6" t="s">
        <v>13</v>
      </c>
      <c r="F26" s="5">
        <v>0.916667</v>
      </c>
      <c r="G26" s="5">
        <v>0.91576</v>
      </c>
      <c r="H26" s="5">
        <v>0.916667</v>
      </c>
      <c r="I26" s="5">
        <v>0.915808</v>
      </c>
      <c r="J26" s="2"/>
    </row>
    <row r="27">
      <c r="A27" s="4" t="s">
        <v>49</v>
      </c>
      <c r="B27" s="4" t="s">
        <v>9</v>
      </c>
      <c r="C27" s="5">
        <v>4.0</v>
      </c>
      <c r="D27" s="4" t="s">
        <v>36</v>
      </c>
      <c r="E27" s="9" t="s">
        <v>14</v>
      </c>
      <c r="F27" s="39">
        <v>0.920139</v>
      </c>
      <c r="G27" s="5">
        <v>0.91907</v>
      </c>
      <c r="H27" s="5">
        <v>0.920139</v>
      </c>
      <c r="I27" s="5">
        <v>0.919141</v>
      </c>
      <c r="J27" s="2"/>
    </row>
    <row r="28">
      <c r="A28" s="4" t="s">
        <v>49</v>
      </c>
      <c r="B28" s="4" t="s">
        <v>9</v>
      </c>
      <c r="C28" s="5">
        <v>4.0</v>
      </c>
      <c r="D28" s="4" t="s">
        <v>36</v>
      </c>
      <c r="E28" s="11" t="s">
        <v>15</v>
      </c>
      <c r="F28" s="5">
        <v>0.861111</v>
      </c>
      <c r="G28" s="5">
        <v>0.860456</v>
      </c>
      <c r="H28" s="5">
        <v>0.861111</v>
      </c>
      <c r="I28" s="5">
        <v>0.859687</v>
      </c>
      <c r="J28" s="2"/>
    </row>
    <row r="29">
      <c r="A29" s="22" t="s">
        <v>49</v>
      </c>
      <c r="B29" s="22" t="s">
        <v>9</v>
      </c>
      <c r="C29" s="5">
        <v>4.0</v>
      </c>
      <c r="D29" s="22" t="s">
        <v>36</v>
      </c>
      <c r="E29" s="13" t="s">
        <v>16</v>
      </c>
      <c r="F29" s="5">
        <v>0.902778</v>
      </c>
      <c r="G29" s="5">
        <v>0.901475</v>
      </c>
      <c r="H29" s="5" t="s">
        <v>40</v>
      </c>
      <c r="I29" s="5">
        <v>0.901911</v>
      </c>
      <c r="J29" s="2"/>
    </row>
    <row r="30">
      <c r="A30" s="23" t="s">
        <v>49</v>
      </c>
      <c r="B30" s="23" t="s">
        <v>9</v>
      </c>
      <c r="C30" s="24">
        <v>1.0</v>
      </c>
      <c r="D30" s="23" t="s">
        <v>57</v>
      </c>
      <c r="E30" s="23" t="s">
        <v>37</v>
      </c>
      <c r="F30" s="44">
        <v>0.7694</v>
      </c>
      <c r="G30" s="44">
        <v>0.7417</v>
      </c>
      <c r="H30" s="44">
        <v>0.7414</v>
      </c>
      <c r="I30" s="44">
        <v>0.7413</v>
      </c>
      <c r="J30" s="45"/>
      <c r="K30" s="46"/>
      <c r="L30" s="46"/>
      <c r="M30" s="46"/>
      <c r="N30" s="46"/>
      <c r="O30" s="46"/>
      <c r="P30" s="46"/>
      <c r="Q30" s="46"/>
      <c r="R30" s="46"/>
      <c r="S30" s="46"/>
      <c r="T30" s="46"/>
      <c r="U30" s="46"/>
      <c r="V30" s="46"/>
      <c r="W30" s="46"/>
      <c r="X30" s="46"/>
      <c r="Y30" s="46"/>
      <c r="Z30" s="46"/>
    </row>
    <row r="31">
      <c r="A31" s="4" t="s">
        <v>49</v>
      </c>
      <c r="B31" s="4" t="s">
        <v>9</v>
      </c>
      <c r="C31" s="5">
        <v>1.0</v>
      </c>
      <c r="D31" s="4" t="s">
        <v>57</v>
      </c>
      <c r="E31" s="33" t="s">
        <v>11</v>
      </c>
      <c r="F31" s="30">
        <v>0.741379</v>
      </c>
      <c r="G31" s="30">
        <v>0.741667</v>
      </c>
      <c r="H31" s="30">
        <v>0.741379</v>
      </c>
      <c r="I31" s="30">
        <v>0.741302</v>
      </c>
      <c r="J31" s="2"/>
    </row>
    <row r="32">
      <c r="A32" s="4" t="s">
        <v>49</v>
      </c>
      <c r="B32" s="4" t="s">
        <v>9</v>
      </c>
      <c r="C32" s="5">
        <v>1.0</v>
      </c>
      <c r="D32" s="4" t="s">
        <v>57</v>
      </c>
      <c r="E32" s="33" t="s">
        <v>12</v>
      </c>
      <c r="F32" s="30">
        <v>0.853448</v>
      </c>
      <c r="G32" s="30">
        <v>0.854396</v>
      </c>
      <c r="H32" s="30">
        <v>0.853448</v>
      </c>
      <c r="I32" s="30">
        <v>0.85335</v>
      </c>
      <c r="J32" s="2"/>
    </row>
    <row r="33">
      <c r="A33" s="4" t="s">
        <v>49</v>
      </c>
      <c r="B33" s="4" t="s">
        <v>9</v>
      </c>
      <c r="C33" s="5">
        <v>1.0</v>
      </c>
      <c r="D33" s="4" t="s">
        <v>57</v>
      </c>
      <c r="E33" s="33" t="s">
        <v>13</v>
      </c>
      <c r="F33" s="30">
        <v>0.853448</v>
      </c>
      <c r="G33" s="30">
        <v>0.854396</v>
      </c>
      <c r="H33" s="30">
        <v>0.853448</v>
      </c>
      <c r="I33" s="30">
        <v>0.85335</v>
      </c>
      <c r="J33" s="2"/>
    </row>
    <row r="34">
      <c r="A34" s="4" t="s">
        <v>49</v>
      </c>
      <c r="B34" s="4" t="s">
        <v>9</v>
      </c>
      <c r="C34" s="5">
        <v>1.0</v>
      </c>
      <c r="D34" s="4" t="s">
        <v>57</v>
      </c>
      <c r="E34" s="33" t="s">
        <v>14</v>
      </c>
      <c r="F34" s="48">
        <v>0.862069</v>
      </c>
      <c r="G34" s="30">
        <v>0.8625</v>
      </c>
      <c r="H34" s="30">
        <v>0.862069</v>
      </c>
      <c r="I34" s="30">
        <v>0.862028</v>
      </c>
      <c r="J34" s="2"/>
    </row>
    <row r="35">
      <c r="A35" s="4" t="s">
        <v>49</v>
      </c>
      <c r="B35" s="4" t="s">
        <v>9</v>
      </c>
      <c r="C35" s="5">
        <v>1.0</v>
      </c>
      <c r="D35" s="4" t="s">
        <v>57</v>
      </c>
      <c r="E35" s="33" t="s">
        <v>15</v>
      </c>
      <c r="F35" s="30">
        <v>0.853448</v>
      </c>
      <c r="G35" s="30">
        <v>0.853553</v>
      </c>
      <c r="H35" s="30">
        <v>0.853448</v>
      </c>
      <c r="I35" s="30">
        <v>0.853437</v>
      </c>
      <c r="J35" s="2"/>
    </row>
    <row r="36">
      <c r="A36" s="22" t="s">
        <v>49</v>
      </c>
      <c r="B36" s="22" t="s">
        <v>9</v>
      </c>
      <c r="C36" s="5">
        <v>1.0</v>
      </c>
      <c r="D36" s="22" t="s">
        <v>57</v>
      </c>
      <c r="E36" s="40" t="s">
        <v>16</v>
      </c>
      <c r="F36" s="30">
        <v>0.741379</v>
      </c>
      <c r="G36" s="30">
        <v>0.741667</v>
      </c>
      <c r="H36" s="30">
        <v>0.741379</v>
      </c>
      <c r="I36" s="30">
        <v>0.741302</v>
      </c>
      <c r="J36" s="2"/>
    </row>
    <row r="37">
      <c r="A37" s="23" t="s">
        <v>49</v>
      </c>
      <c r="B37" s="23" t="s">
        <v>9</v>
      </c>
      <c r="C37" s="24">
        <v>2.0</v>
      </c>
      <c r="D37" s="23" t="s">
        <v>57</v>
      </c>
      <c r="E37" s="23" t="s">
        <v>37</v>
      </c>
      <c r="F37" s="44">
        <v>0.8211</v>
      </c>
      <c r="G37" s="44">
        <v>0.7653</v>
      </c>
      <c r="H37" s="44">
        <v>0.7653</v>
      </c>
      <c r="I37" s="44">
        <v>0.7652</v>
      </c>
      <c r="J37" s="45"/>
      <c r="K37" s="46"/>
      <c r="L37" s="46"/>
      <c r="M37" s="46"/>
      <c r="N37" s="46"/>
      <c r="O37" s="46"/>
      <c r="P37" s="46"/>
      <c r="Q37" s="46"/>
      <c r="R37" s="46"/>
      <c r="S37" s="46"/>
      <c r="T37" s="46"/>
      <c r="U37" s="46"/>
      <c r="V37" s="46"/>
      <c r="W37" s="46"/>
      <c r="X37" s="46"/>
      <c r="Y37" s="46"/>
      <c r="Z37" s="46"/>
    </row>
    <row r="38">
      <c r="A38" s="4" t="s">
        <v>49</v>
      </c>
      <c r="B38" s="4" t="s">
        <v>9</v>
      </c>
      <c r="C38" s="5">
        <v>2.0</v>
      </c>
      <c r="D38" s="4" t="s">
        <v>57</v>
      </c>
      <c r="E38" s="33" t="s">
        <v>11</v>
      </c>
      <c r="F38" s="30">
        <v>0.782609</v>
      </c>
      <c r="G38" s="30">
        <v>0.783478</v>
      </c>
      <c r="H38" s="30">
        <v>0.782609</v>
      </c>
      <c r="I38" s="30">
        <v>0.78251</v>
      </c>
      <c r="J38" s="2"/>
    </row>
    <row r="39">
      <c r="A39" s="4" t="s">
        <v>49</v>
      </c>
      <c r="B39" s="4" t="s">
        <v>9</v>
      </c>
      <c r="C39" s="5">
        <v>2.0</v>
      </c>
      <c r="D39" s="4" t="s">
        <v>57</v>
      </c>
      <c r="E39" s="33" t="s">
        <v>12</v>
      </c>
      <c r="F39" s="30">
        <v>0.852174</v>
      </c>
      <c r="G39" s="30">
        <v>0.852258</v>
      </c>
      <c r="H39" s="30">
        <v>0.852174</v>
      </c>
      <c r="I39" s="30">
        <v>0.852152</v>
      </c>
      <c r="J39" s="2"/>
    </row>
    <row r="40">
      <c r="A40" s="4" t="s">
        <v>49</v>
      </c>
      <c r="B40" s="4" t="s">
        <v>9</v>
      </c>
      <c r="C40" s="5">
        <v>2.0</v>
      </c>
      <c r="D40" s="4" t="s">
        <v>57</v>
      </c>
      <c r="E40" s="33" t="s">
        <v>13</v>
      </c>
      <c r="F40" s="30">
        <v>0.86087</v>
      </c>
      <c r="G40" s="30">
        <v>0.861349</v>
      </c>
      <c r="H40" s="30">
        <v>0.86087</v>
      </c>
      <c r="I40" s="49">
        <v>0.860849</v>
      </c>
      <c r="J40" s="2"/>
    </row>
    <row r="41">
      <c r="A41" s="4" t="s">
        <v>49</v>
      </c>
      <c r="B41" s="4" t="s">
        <v>9</v>
      </c>
      <c r="C41" s="5">
        <v>2.0</v>
      </c>
      <c r="D41" s="4" t="s">
        <v>57</v>
      </c>
      <c r="E41" s="33" t="s">
        <v>14</v>
      </c>
      <c r="F41" s="48">
        <v>0.895652</v>
      </c>
      <c r="G41" s="30">
        <v>0.897515</v>
      </c>
      <c r="H41" s="30">
        <v>0.895652</v>
      </c>
      <c r="I41" s="30">
        <v>0.895494</v>
      </c>
      <c r="J41" s="2"/>
    </row>
    <row r="42">
      <c r="A42" s="4" t="s">
        <v>49</v>
      </c>
      <c r="B42" s="4" t="s">
        <v>9</v>
      </c>
      <c r="C42" s="5">
        <v>2.0</v>
      </c>
      <c r="D42" s="4" t="s">
        <v>57</v>
      </c>
      <c r="E42" s="33" t="s">
        <v>15</v>
      </c>
      <c r="F42" s="30">
        <v>0.808696</v>
      </c>
      <c r="G42" s="30">
        <v>0.808696</v>
      </c>
      <c r="H42" s="30">
        <v>0.808696</v>
      </c>
      <c r="I42" s="30">
        <v>0.808696</v>
      </c>
      <c r="J42" s="2"/>
    </row>
    <row r="43">
      <c r="A43" s="22" t="s">
        <v>49</v>
      </c>
      <c r="B43" s="22" t="s">
        <v>9</v>
      </c>
      <c r="C43" s="5">
        <v>2.0</v>
      </c>
      <c r="D43" s="22" t="s">
        <v>57</v>
      </c>
      <c r="E43" s="40" t="s">
        <v>16</v>
      </c>
      <c r="F43" s="30">
        <v>0.765217</v>
      </c>
      <c r="G43" s="30">
        <v>0.765333</v>
      </c>
      <c r="H43" s="30">
        <v>0.765217</v>
      </c>
      <c r="I43" s="30">
        <v>0.765217</v>
      </c>
      <c r="J43" s="2"/>
    </row>
    <row r="44">
      <c r="A44" s="23" t="s">
        <v>49</v>
      </c>
      <c r="B44" s="23" t="s">
        <v>9</v>
      </c>
      <c r="C44" s="16">
        <v>3.0</v>
      </c>
      <c r="D44" s="23" t="s">
        <v>57</v>
      </c>
      <c r="E44" s="23" t="s">
        <v>37</v>
      </c>
      <c r="F44" s="44">
        <v>0.6832</v>
      </c>
      <c r="G44" s="44">
        <v>0.7014</v>
      </c>
      <c r="H44" s="44">
        <v>0.6724</v>
      </c>
      <c r="I44" s="44">
        <v>0.6602</v>
      </c>
      <c r="J44" s="45"/>
      <c r="K44" s="46"/>
      <c r="L44" s="46"/>
      <c r="M44" s="46"/>
      <c r="N44" s="46"/>
      <c r="O44" s="46"/>
      <c r="P44" s="46"/>
      <c r="Q44" s="46"/>
      <c r="R44" s="46"/>
      <c r="S44" s="46"/>
      <c r="T44" s="46"/>
      <c r="U44" s="46"/>
      <c r="V44" s="46"/>
      <c r="W44" s="46"/>
      <c r="X44" s="46"/>
      <c r="Y44" s="46"/>
      <c r="Z44" s="46"/>
    </row>
    <row r="45">
      <c r="A45" s="4" t="s">
        <v>49</v>
      </c>
      <c r="B45" s="4" t="s">
        <v>9</v>
      </c>
      <c r="C45" s="7">
        <v>3.0</v>
      </c>
      <c r="D45" s="4" t="s">
        <v>57</v>
      </c>
      <c r="E45" s="33" t="s">
        <v>11</v>
      </c>
      <c r="F45" s="49">
        <v>0.689655</v>
      </c>
      <c r="G45" s="49">
        <v>0.728838</v>
      </c>
      <c r="H45" s="49">
        <v>0.689655</v>
      </c>
      <c r="I45" s="30">
        <v>0.675776</v>
      </c>
      <c r="J45" s="2"/>
    </row>
    <row r="46">
      <c r="A46" s="4" t="s">
        <v>49</v>
      </c>
      <c r="B46" s="4" t="s">
        <v>9</v>
      </c>
      <c r="C46" s="7">
        <v>3.0</v>
      </c>
      <c r="D46" s="4" t="s">
        <v>57</v>
      </c>
      <c r="E46" s="33" t="s">
        <v>12</v>
      </c>
      <c r="F46" s="30">
        <v>0.741379</v>
      </c>
      <c r="G46" s="30">
        <v>0.773954</v>
      </c>
      <c r="H46" s="30">
        <v>0.741379</v>
      </c>
      <c r="I46" s="30">
        <v>0.733456</v>
      </c>
      <c r="J46" s="2"/>
    </row>
    <row r="47">
      <c r="A47" s="4" t="s">
        <v>49</v>
      </c>
      <c r="B47" s="4" t="s">
        <v>9</v>
      </c>
      <c r="C47" s="7">
        <v>3.0</v>
      </c>
      <c r="D47" s="4" t="s">
        <v>57</v>
      </c>
      <c r="E47" s="33" t="s">
        <v>13</v>
      </c>
      <c r="F47" s="30">
        <v>0.741379</v>
      </c>
      <c r="G47" s="30">
        <v>0.773954</v>
      </c>
      <c r="H47" s="30">
        <v>0.741379</v>
      </c>
      <c r="I47" s="30">
        <v>0.733456</v>
      </c>
      <c r="J47" s="2"/>
    </row>
    <row r="48">
      <c r="A48" s="4" t="s">
        <v>49</v>
      </c>
      <c r="B48" s="4" t="s">
        <v>9</v>
      </c>
      <c r="C48" s="7">
        <v>3.0</v>
      </c>
      <c r="D48" s="4" t="s">
        <v>57</v>
      </c>
      <c r="E48" s="33" t="s">
        <v>14</v>
      </c>
      <c r="F48" s="48">
        <v>0.801724</v>
      </c>
      <c r="G48" s="49">
        <v>0.802534</v>
      </c>
      <c r="H48" s="30">
        <v>0.801724</v>
      </c>
      <c r="I48" s="30">
        <v>0.801591</v>
      </c>
      <c r="J48" s="2"/>
    </row>
    <row r="49">
      <c r="A49" s="4" t="s">
        <v>49</v>
      </c>
      <c r="B49" s="4" t="s">
        <v>9</v>
      </c>
      <c r="C49" s="21">
        <v>3.0</v>
      </c>
      <c r="D49" s="4" t="s">
        <v>57</v>
      </c>
      <c r="E49" s="33" t="s">
        <v>15</v>
      </c>
      <c r="F49" s="30">
        <v>0.715517</v>
      </c>
      <c r="G49" s="30">
        <v>0.716095</v>
      </c>
      <c r="H49" s="30">
        <v>0.715517</v>
      </c>
      <c r="I49" s="30">
        <v>0.715327</v>
      </c>
      <c r="J49" s="2"/>
    </row>
    <row r="50">
      <c r="A50" s="22" t="s">
        <v>49</v>
      </c>
      <c r="B50" s="22" t="s">
        <v>9</v>
      </c>
      <c r="C50" s="7">
        <v>3.0</v>
      </c>
      <c r="D50" s="22" t="s">
        <v>57</v>
      </c>
      <c r="E50" s="40" t="s">
        <v>16</v>
      </c>
      <c r="F50" s="30">
        <v>0.672414</v>
      </c>
      <c r="G50" s="30">
        <v>0.701389</v>
      </c>
      <c r="H50" s="30">
        <v>0.672414</v>
      </c>
      <c r="I50" s="30">
        <v>0.660191</v>
      </c>
      <c r="J50" s="2"/>
    </row>
    <row r="51">
      <c r="A51" s="23" t="s">
        <v>49</v>
      </c>
      <c r="B51" s="23" t="s">
        <v>9</v>
      </c>
      <c r="C51" s="24">
        <v>4.0</v>
      </c>
      <c r="D51" s="23" t="s">
        <v>57</v>
      </c>
      <c r="E51" s="41" t="s">
        <v>37</v>
      </c>
      <c r="F51" s="44">
        <v>0.7371</v>
      </c>
      <c r="G51" s="44">
        <v>0.7385</v>
      </c>
      <c r="H51" s="44">
        <v>0.7328</v>
      </c>
      <c r="I51" s="44">
        <v>0.7311</v>
      </c>
      <c r="J51" s="45"/>
      <c r="K51" s="46"/>
      <c r="L51" s="46"/>
      <c r="M51" s="46"/>
      <c r="N51" s="46"/>
      <c r="O51" s="46"/>
      <c r="P51" s="46"/>
      <c r="Q51" s="46"/>
      <c r="R51" s="46"/>
      <c r="S51" s="46"/>
      <c r="T51" s="46"/>
      <c r="U51" s="46"/>
      <c r="V51" s="46"/>
      <c r="W51" s="46"/>
      <c r="X51" s="46"/>
      <c r="Y51" s="46"/>
      <c r="Z51" s="46"/>
    </row>
    <row r="52">
      <c r="A52" s="4" t="s">
        <v>49</v>
      </c>
      <c r="B52" s="4" t="s">
        <v>9</v>
      </c>
      <c r="C52" s="5">
        <v>4.0</v>
      </c>
      <c r="D52" s="4" t="s">
        <v>57</v>
      </c>
      <c r="E52" s="6" t="s">
        <v>11</v>
      </c>
      <c r="F52" s="30">
        <v>0.741379</v>
      </c>
      <c r="G52" s="30">
        <v>0.746061</v>
      </c>
      <c r="H52" s="30">
        <v>0.741379</v>
      </c>
      <c r="I52" s="30">
        <v>0.740143</v>
      </c>
      <c r="J52" s="2"/>
    </row>
    <row r="53">
      <c r="A53" s="4" t="s">
        <v>49</v>
      </c>
      <c r="B53" s="4" t="s">
        <v>9</v>
      </c>
      <c r="C53" s="5">
        <v>4.0</v>
      </c>
      <c r="D53" s="4" t="s">
        <v>57</v>
      </c>
      <c r="E53" s="9" t="s">
        <v>12</v>
      </c>
      <c r="F53" s="30">
        <v>0.784483</v>
      </c>
      <c r="G53" s="49">
        <v>0.786613</v>
      </c>
      <c r="H53" s="30">
        <v>0.784483</v>
      </c>
      <c r="I53" s="30">
        <v>0.784082</v>
      </c>
      <c r="J53" s="2"/>
    </row>
    <row r="54">
      <c r="A54" s="4" t="s">
        <v>49</v>
      </c>
      <c r="B54" s="4" t="s">
        <v>9</v>
      </c>
      <c r="C54" s="5">
        <v>4.0</v>
      </c>
      <c r="D54" s="4" t="s">
        <v>57</v>
      </c>
      <c r="E54" s="6" t="s">
        <v>13</v>
      </c>
      <c r="F54" s="30">
        <v>0.784483</v>
      </c>
      <c r="G54" s="30">
        <v>0.786613</v>
      </c>
      <c r="H54" s="30">
        <v>0.784483</v>
      </c>
      <c r="I54" s="30">
        <v>0.784082</v>
      </c>
      <c r="J54" s="2"/>
    </row>
    <row r="55">
      <c r="A55" s="4" t="s">
        <v>49</v>
      </c>
      <c r="B55" s="4" t="s">
        <v>9</v>
      </c>
      <c r="C55" s="5">
        <v>4.0</v>
      </c>
      <c r="D55" s="4" t="s">
        <v>57</v>
      </c>
      <c r="E55" s="9" t="s">
        <v>14</v>
      </c>
      <c r="F55" s="48">
        <v>0.862069</v>
      </c>
      <c r="G55" s="30">
        <v>0.8625</v>
      </c>
      <c r="H55" s="30">
        <v>0.862069</v>
      </c>
      <c r="I55" s="30">
        <v>0.862028</v>
      </c>
      <c r="J55" s="2"/>
    </row>
    <row r="56">
      <c r="A56" s="4" t="s">
        <v>49</v>
      </c>
      <c r="B56" s="4" t="s">
        <v>9</v>
      </c>
      <c r="C56" s="5">
        <v>4.0</v>
      </c>
      <c r="D56" s="4" t="s">
        <v>57</v>
      </c>
      <c r="E56" s="11" t="s">
        <v>15</v>
      </c>
      <c r="F56" s="30">
        <v>0.801724</v>
      </c>
      <c r="G56" s="30">
        <v>0.806184</v>
      </c>
      <c r="H56" s="30">
        <v>0.801724</v>
      </c>
      <c r="I56" s="30">
        <v>0.800999</v>
      </c>
      <c r="J56" s="2"/>
    </row>
    <row r="57">
      <c r="A57" s="22" t="s">
        <v>49</v>
      </c>
      <c r="B57" s="22" t="s">
        <v>9</v>
      </c>
      <c r="C57" s="5">
        <v>4.0</v>
      </c>
      <c r="D57" s="22" t="s">
        <v>57</v>
      </c>
      <c r="E57" s="13" t="s">
        <v>16</v>
      </c>
      <c r="F57" s="30">
        <v>0.732759</v>
      </c>
      <c r="G57" s="30">
        <v>0.738501</v>
      </c>
      <c r="H57" s="30">
        <v>0.732759</v>
      </c>
      <c r="I57" s="30">
        <v>0.73114</v>
      </c>
      <c r="J57" s="2"/>
    </row>
    <row r="58">
      <c r="A58" s="23" t="s">
        <v>58</v>
      </c>
      <c r="B58" s="23" t="s">
        <v>9</v>
      </c>
      <c r="C58" s="24">
        <v>1.0</v>
      </c>
      <c r="D58" s="23" t="s">
        <v>36</v>
      </c>
      <c r="E58" s="23" t="s">
        <v>37</v>
      </c>
      <c r="F58" s="44">
        <v>0.9474</v>
      </c>
      <c r="G58" s="44">
        <v>0.9464</v>
      </c>
      <c r="H58" s="44">
        <v>0.9464</v>
      </c>
      <c r="I58" s="44">
        <v>0.9464</v>
      </c>
      <c r="J58" s="45"/>
      <c r="K58" s="46"/>
      <c r="L58" s="46"/>
      <c r="M58" s="46"/>
      <c r="N58" s="46"/>
      <c r="O58" s="46"/>
      <c r="P58" s="46"/>
      <c r="Q58" s="46"/>
      <c r="R58" s="46"/>
      <c r="S58" s="46"/>
      <c r="T58" s="46"/>
      <c r="U58" s="46"/>
      <c r="V58" s="46"/>
      <c r="W58" s="46"/>
      <c r="X58" s="46"/>
      <c r="Y58" s="46"/>
      <c r="Z58" s="46"/>
    </row>
    <row r="59">
      <c r="A59" s="4" t="s">
        <v>58</v>
      </c>
      <c r="B59" s="4" t="s">
        <v>9</v>
      </c>
      <c r="C59" s="5">
        <v>1.0</v>
      </c>
      <c r="D59" s="4" t="s">
        <v>36</v>
      </c>
      <c r="E59" s="33" t="s">
        <v>11</v>
      </c>
      <c r="F59" s="43">
        <v>0.95614</v>
      </c>
      <c r="G59" s="43">
        <v>0.956267</v>
      </c>
      <c r="H59" s="43">
        <v>0.95614</v>
      </c>
      <c r="I59" s="43">
        <v>0.95613</v>
      </c>
      <c r="J59" s="2"/>
    </row>
    <row r="60">
      <c r="A60" s="4" t="s">
        <v>58</v>
      </c>
      <c r="B60" s="4" t="s">
        <v>9</v>
      </c>
      <c r="C60" s="5">
        <v>1.0</v>
      </c>
      <c r="D60" s="4" t="s">
        <v>36</v>
      </c>
      <c r="E60" s="33" t="s">
        <v>12</v>
      </c>
      <c r="F60" s="50">
        <v>0.982456</v>
      </c>
      <c r="G60" s="43">
        <v>0.983061</v>
      </c>
      <c r="H60" s="43">
        <v>0.982456</v>
      </c>
      <c r="I60" s="43">
        <v>0.982456</v>
      </c>
      <c r="J60" s="2"/>
    </row>
    <row r="61">
      <c r="A61" s="4" t="s">
        <v>58</v>
      </c>
      <c r="B61" s="4" t="s">
        <v>9</v>
      </c>
      <c r="C61" s="5">
        <v>1.0</v>
      </c>
      <c r="D61" s="4" t="s">
        <v>36</v>
      </c>
      <c r="E61" s="33" t="s">
        <v>13</v>
      </c>
      <c r="F61" s="50">
        <v>0.982456</v>
      </c>
      <c r="G61" s="43">
        <v>0.983061</v>
      </c>
      <c r="H61" s="43">
        <v>0.982456</v>
      </c>
      <c r="I61" s="43">
        <v>0.982456</v>
      </c>
      <c r="J61" s="2"/>
    </row>
    <row r="62">
      <c r="A62" s="4" t="s">
        <v>58</v>
      </c>
      <c r="B62" s="4" t="s">
        <v>9</v>
      </c>
      <c r="C62" s="5">
        <v>1.0</v>
      </c>
      <c r="D62" s="4" t="s">
        <v>36</v>
      </c>
      <c r="E62" s="33" t="s">
        <v>14</v>
      </c>
      <c r="F62" s="50">
        <v>0.982456</v>
      </c>
      <c r="G62" s="43">
        <v>0.983061</v>
      </c>
      <c r="H62" s="43">
        <v>0.982456</v>
      </c>
      <c r="I62" s="43">
        <v>0.982456</v>
      </c>
      <c r="J62" s="2"/>
    </row>
    <row r="63">
      <c r="A63" s="4" t="s">
        <v>58</v>
      </c>
      <c r="B63" s="4" t="s">
        <v>9</v>
      </c>
      <c r="C63" s="5">
        <v>1.0</v>
      </c>
      <c r="D63" s="4" t="s">
        <v>36</v>
      </c>
      <c r="E63" s="33" t="s">
        <v>15</v>
      </c>
      <c r="F63" s="43">
        <v>0.964912</v>
      </c>
      <c r="G63" s="43">
        <v>0.967251</v>
      </c>
      <c r="H63" s="43">
        <v>0.964912</v>
      </c>
      <c r="I63" s="43">
        <v>0.964891</v>
      </c>
      <c r="J63" s="2"/>
    </row>
    <row r="64">
      <c r="A64" s="22" t="s">
        <v>58</v>
      </c>
      <c r="B64" s="22" t="s">
        <v>9</v>
      </c>
      <c r="C64" s="5">
        <v>1.0</v>
      </c>
      <c r="D64" s="22" t="s">
        <v>36</v>
      </c>
      <c r="E64" s="40" t="s">
        <v>16</v>
      </c>
      <c r="F64" s="43">
        <v>0.947368</v>
      </c>
      <c r="G64" s="43">
        <v>0.947368</v>
      </c>
      <c r="H64" s="43">
        <v>0.947368</v>
      </c>
      <c r="I64" s="43">
        <v>0.947368</v>
      </c>
      <c r="J64" s="2"/>
    </row>
    <row r="65">
      <c r="A65" s="23" t="s">
        <v>58</v>
      </c>
      <c r="B65" s="23" t="s">
        <v>9</v>
      </c>
      <c r="C65" s="24">
        <v>2.0</v>
      </c>
      <c r="D65" s="23" t="s">
        <v>36</v>
      </c>
      <c r="E65" s="23" t="s">
        <v>37</v>
      </c>
      <c r="F65" s="51">
        <v>0.9825</v>
      </c>
      <c r="G65" s="44">
        <v>0.9661</v>
      </c>
      <c r="H65" s="44">
        <v>1.0</v>
      </c>
      <c r="I65" s="44">
        <v>0.9828</v>
      </c>
      <c r="J65" s="45"/>
      <c r="K65" s="46"/>
      <c r="L65" s="46"/>
      <c r="M65" s="46"/>
      <c r="N65" s="46"/>
      <c r="O65" s="46"/>
      <c r="P65" s="46"/>
      <c r="Q65" s="46"/>
      <c r="R65" s="46"/>
      <c r="S65" s="46"/>
      <c r="T65" s="46"/>
      <c r="U65" s="46"/>
      <c r="V65" s="46"/>
      <c r="W65" s="46"/>
      <c r="X65" s="46"/>
      <c r="Y65" s="46"/>
      <c r="Z65" s="46"/>
    </row>
    <row r="66">
      <c r="A66" s="4" t="s">
        <v>58</v>
      </c>
      <c r="B66" s="4" t="s">
        <v>9</v>
      </c>
      <c r="C66" s="5">
        <v>2.0</v>
      </c>
      <c r="D66" s="4" t="s">
        <v>36</v>
      </c>
      <c r="E66" s="33" t="s">
        <v>11</v>
      </c>
      <c r="F66" s="52">
        <v>0.982456</v>
      </c>
      <c r="G66" s="53">
        <v>0.983051</v>
      </c>
      <c r="H66" s="53">
        <v>0.982456</v>
      </c>
      <c r="I66" s="53">
        <v>0.982451</v>
      </c>
      <c r="J66" s="2"/>
    </row>
    <row r="67">
      <c r="A67" s="4" t="s">
        <v>58</v>
      </c>
      <c r="B67" s="4" t="s">
        <v>9</v>
      </c>
      <c r="C67" s="5">
        <v>2.0</v>
      </c>
      <c r="D67" s="4" t="s">
        <v>36</v>
      </c>
      <c r="E67" s="33" t="s">
        <v>12</v>
      </c>
      <c r="F67" s="52">
        <v>0.982456</v>
      </c>
      <c r="G67" s="53">
        <v>0.983051</v>
      </c>
      <c r="H67" s="49">
        <v>0.982456</v>
      </c>
      <c r="I67" s="53">
        <v>0.982451</v>
      </c>
      <c r="J67" s="2"/>
    </row>
    <row r="68">
      <c r="A68" s="4" t="s">
        <v>58</v>
      </c>
      <c r="B68" s="4" t="s">
        <v>9</v>
      </c>
      <c r="C68" s="5">
        <v>2.0</v>
      </c>
      <c r="D68" s="4" t="s">
        <v>36</v>
      </c>
      <c r="E68" s="33" t="s">
        <v>13</v>
      </c>
      <c r="F68" s="52">
        <v>0.982456</v>
      </c>
      <c r="G68" s="53">
        <v>0.983051</v>
      </c>
      <c r="H68" s="49">
        <v>0.982456</v>
      </c>
      <c r="I68" s="53">
        <v>0.982451</v>
      </c>
      <c r="J68" s="2"/>
    </row>
    <row r="69">
      <c r="A69" s="4" t="s">
        <v>58</v>
      </c>
      <c r="B69" s="4" t="s">
        <v>9</v>
      </c>
      <c r="C69" s="5">
        <v>2.0</v>
      </c>
      <c r="D69" s="4" t="s">
        <v>36</v>
      </c>
      <c r="E69" s="33" t="s">
        <v>14</v>
      </c>
      <c r="F69" s="54">
        <v>0.982456</v>
      </c>
      <c r="G69" s="53">
        <v>0.983051</v>
      </c>
      <c r="H69" s="49">
        <v>0.982456</v>
      </c>
      <c r="I69" s="53">
        <v>0.982451</v>
      </c>
      <c r="J69" s="2"/>
    </row>
    <row r="70">
      <c r="A70" s="4" t="s">
        <v>58</v>
      </c>
      <c r="B70" s="4" t="s">
        <v>9</v>
      </c>
      <c r="C70" s="5">
        <v>2.0</v>
      </c>
      <c r="D70" s="4" t="s">
        <v>36</v>
      </c>
      <c r="E70" s="33" t="s">
        <v>15</v>
      </c>
      <c r="F70" s="54">
        <v>0.982456</v>
      </c>
      <c r="G70" s="53">
        <v>0.983051</v>
      </c>
      <c r="H70" s="49">
        <v>0.982456</v>
      </c>
      <c r="I70" s="53">
        <v>0.982451</v>
      </c>
      <c r="J70" s="2"/>
    </row>
    <row r="71">
      <c r="A71" s="22" t="s">
        <v>58</v>
      </c>
      <c r="B71" s="22" t="s">
        <v>9</v>
      </c>
      <c r="C71" s="5">
        <v>2.0</v>
      </c>
      <c r="D71" s="22" t="s">
        <v>36</v>
      </c>
      <c r="E71" s="40" t="s">
        <v>16</v>
      </c>
      <c r="F71" s="52">
        <v>0.982456</v>
      </c>
      <c r="G71" s="53">
        <v>0.983051</v>
      </c>
      <c r="H71" s="49">
        <v>0.982456</v>
      </c>
      <c r="I71" s="53">
        <v>0.982451</v>
      </c>
      <c r="J71" s="2"/>
    </row>
    <row r="72">
      <c r="A72" s="23" t="s">
        <v>58</v>
      </c>
      <c r="B72" s="23" t="s">
        <v>9</v>
      </c>
      <c r="C72" s="16">
        <v>3.0</v>
      </c>
      <c r="D72" s="23" t="s">
        <v>36</v>
      </c>
      <c r="E72" s="23" t="s">
        <v>37</v>
      </c>
      <c r="F72" s="55">
        <v>0.9741</v>
      </c>
      <c r="G72" s="56">
        <v>0.9508</v>
      </c>
      <c r="H72" s="56">
        <v>1.0</v>
      </c>
      <c r="I72" s="56">
        <v>0.9748</v>
      </c>
      <c r="J72" s="45"/>
      <c r="K72" s="46"/>
      <c r="L72" s="46"/>
      <c r="M72" s="46"/>
      <c r="N72" s="46"/>
      <c r="O72" s="46"/>
      <c r="P72" s="46"/>
      <c r="Q72" s="46"/>
      <c r="R72" s="46"/>
      <c r="S72" s="46"/>
      <c r="T72" s="46"/>
      <c r="U72" s="46"/>
      <c r="V72" s="46"/>
      <c r="W72" s="46"/>
      <c r="X72" s="46"/>
      <c r="Y72" s="46"/>
      <c r="Z72" s="46"/>
    </row>
    <row r="73">
      <c r="A73" s="4" t="s">
        <v>58</v>
      </c>
      <c r="B73" s="4" t="s">
        <v>9</v>
      </c>
      <c r="C73" s="7">
        <v>3.0</v>
      </c>
      <c r="D73" s="4" t="s">
        <v>36</v>
      </c>
      <c r="E73" s="33" t="s">
        <v>11</v>
      </c>
      <c r="F73" s="50">
        <v>0.974138</v>
      </c>
      <c r="G73" s="43">
        <v>0.97541</v>
      </c>
      <c r="H73" s="43">
        <v>0.974138</v>
      </c>
      <c r="I73" s="43">
        <v>0.974121</v>
      </c>
      <c r="J73" s="2"/>
    </row>
    <row r="74">
      <c r="A74" s="4" t="s">
        <v>58</v>
      </c>
      <c r="B74" s="4" t="s">
        <v>9</v>
      </c>
      <c r="C74" s="7">
        <v>3.0</v>
      </c>
      <c r="D74" s="4" t="s">
        <v>36</v>
      </c>
      <c r="E74" s="33" t="s">
        <v>12</v>
      </c>
      <c r="F74" s="50">
        <v>0.974138</v>
      </c>
      <c r="G74" s="43">
        <v>0.97541</v>
      </c>
      <c r="H74" s="43">
        <v>0.974138</v>
      </c>
      <c r="I74" s="43">
        <v>0.974121</v>
      </c>
      <c r="J74" s="2"/>
    </row>
    <row r="75">
      <c r="A75" s="4" t="s">
        <v>58</v>
      </c>
      <c r="B75" s="4" t="s">
        <v>9</v>
      </c>
      <c r="C75" s="7">
        <v>3.0</v>
      </c>
      <c r="D75" s="4" t="s">
        <v>36</v>
      </c>
      <c r="E75" s="33" t="s">
        <v>13</v>
      </c>
      <c r="F75" s="50">
        <v>0.974138</v>
      </c>
      <c r="G75" s="43">
        <v>0.97541</v>
      </c>
      <c r="H75" s="43">
        <v>0.974138</v>
      </c>
      <c r="I75" s="43">
        <v>0.974121</v>
      </c>
      <c r="J75" s="2"/>
    </row>
    <row r="76">
      <c r="A76" s="4" t="s">
        <v>58</v>
      </c>
      <c r="B76" s="4" t="s">
        <v>9</v>
      </c>
      <c r="C76" s="7">
        <v>3.0</v>
      </c>
      <c r="D76" s="4" t="s">
        <v>36</v>
      </c>
      <c r="E76" s="33" t="s">
        <v>14</v>
      </c>
      <c r="F76" s="50">
        <v>0.974138</v>
      </c>
      <c r="G76" s="43">
        <v>0.97541</v>
      </c>
      <c r="H76" s="43">
        <v>0.974138</v>
      </c>
      <c r="I76" s="43">
        <v>0.974121</v>
      </c>
      <c r="J76" s="2"/>
    </row>
    <row r="77">
      <c r="A77" s="4" t="s">
        <v>58</v>
      </c>
      <c r="B77" s="4" t="s">
        <v>9</v>
      </c>
      <c r="C77" s="21">
        <v>3.0</v>
      </c>
      <c r="D77" s="4" t="s">
        <v>36</v>
      </c>
      <c r="E77" s="33" t="s">
        <v>15</v>
      </c>
      <c r="F77" s="50">
        <v>0.974138</v>
      </c>
      <c r="G77" s="43">
        <v>0.97541</v>
      </c>
      <c r="H77" s="43">
        <v>0.974138</v>
      </c>
      <c r="I77" s="43">
        <v>0.974121</v>
      </c>
      <c r="J77" s="2"/>
    </row>
    <row r="78">
      <c r="A78" s="22" t="s">
        <v>58</v>
      </c>
      <c r="B78" s="22" t="s">
        <v>9</v>
      </c>
      <c r="C78" s="7">
        <v>3.0</v>
      </c>
      <c r="D78" s="22" t="s">
        <v>36</v>
      </c>
      <c r="E78" s="40" t="s">
        <v>16</v>
      </c>
      <c r="F78" s="50">
        <v>0.974138</v>
      </c>
      <c r="G78" s="43">
        <v>0.97541</v>
      </c>
      <c r="H78" s="43">
        <v>0.974138</v>
      </c>
      <c r="I78" s="43">
        <v>0.974121</v>
      </c>
      <c r="J78" s="2"/>
    </row>
    <row r="79">
      <c r="A79" s="23" t="s">
        <v>58</v>
      </c>
      <c r="B79" s="23" t="s">
        <v>9</v>
      </c>
      <c r="C79" s="24">
        <v>4.0</v>
      </c>
      <c r="D79" s="23" t="s">
        <v>36</v>
      </c>
      <c r="E79" s="41" t="s">
        <v>37</v>
      </c>
      <c r="F79" s="44">
        <v>0.9569</v>
      </c>
      <c r="G79" s="44">
        <v>0.9492</v>
      </c>
      <c r="H79" s="44">
        <v>0.9655</v>
      </c>
      <c r="I79" s="44">
        <v>0.9573</v>
      </c>
      <c r="J79" s="45"/>
      <c r="K79" s="46"/>
      <c r="L79" s="46"/>
      <c r="M79" s="46"/>
      <c r="N79" s="46"/>
      <c r="O79" s="46"/>
      <c r="P79" s="46"/>
      <c r="Q79" s="46"/>
      <c r="R79" s="46"/>
      <c r="S79" s="46"/>
      <c r="T79" s="46"/>
      <c r="U79" s="46"/>
      <c r="V79" s="46"/>
      <c r="W79" s="46"/>
      <c r="X79" s="46"/>
      <c r="Y79" s="46"/>
      <c r="Z79" s="46"/>
    </row>
    <row r="80">
      <c r="A80" s="4" t="s">
        <v>58</v>
      </c>
      <c r="B80" s="4" t="s">
        <v>9</v>
      </c>
      <c r="C80" s="5">
        <v>4.0</v>
      </c>
      <c r="D80" s="4" t="s">
        <v>36</v>
      </c>
      <c r="E80" s="6" t="s">
        <v>11</v>
      </c>
      <c r="F80" s="43">
        <v>0.956897</v>
      </c>
      <c r="G80" s="43">
        <v>0.957032</v>
      </c>
      <c r="H80" s="43">
        <v>0.956897</v>
      </c>
      <c r="I80" s="43">
        <v>0.956893</v>
      </c>
      <c r="J80" s="2"/>
    </row>
    <row r="81">
      <c r="A81" s="4" t="s">
        <v>58</v>
      </c>
      <c r="B81" s="4" t="s">
        <v>9</v>
      </c>
      <c r="C81" s="5">
        <v>4.0</v>
      </c>
      <c r="D81" s="4" t="s">
        <v>36</v>
      </c>
      <c r="E81" s="9" t="s">
        <v>12</v>
      </c>
      <c r="F81" s="43">
        <v>0.948276</v>
      </c>
      <c r="G81" s="43">
        <v>0.94881</v>
      </c>
      <c r="H81" s="43">
        <v>0.948276</v>
      </c>
      <c r="I81" s="43">
        <v>0.94826</v>
      </c>
      <c r="J81" s="2"/>
    </row>
    <row r="82">
      <c r="A82" s="4" t="s">
        <v>58</v>
      </c>
      <c r="B82" s="4" t="s">
        <v>9</v>
      </c>
      <c r="C82" s="5">
        <v>4.0</v>
      </c>
      <c r="D82" s="4" t="s">
        <v>36</v>
      </c>
      <c r="E82" s="6" t="s">
        <v>13</v>
      </c>
      <c r="F82" s="50">
        <v>0.965517</v>
      </c>
      <c r="G82" s="43">
        <v>0.965517</v>
      </c>
      <c r="H82" s="43">
        <v>0.965517</v>
      </c>
      <c r="I82" s="43">
        <v>0.965517</v>
      </c>
      <c r="J82" s="2"/>
    </row>
    <row r="83">
      <c r="A83" s="4" t="s">
        <v>58</v>
      </c>
      <c r="B83" s="4" t="s">
        <v>9</v>
      </c>
      <c r="C83" s="5">
        <v>4.0</v>
      </c>
      <c r="D83" s="4" t="s">
        <v>36</v>
      </c>
      <c r="E83" s="9" t="s">
        <v>14</v>
      </c>
      <c r="F83" s="43">
        <v>0.956897</v>
      </c>
      <c r="G83" s="43">
        <v>0.957032</v>
      </c>
      <c r="H83" s="43">
        <v>0.956897</v>
      </c>
      <c r="I83" s="43">
        <v>0.956893</v>
      </c>
      <c r="J83" s="2"/>
    </row>
    <row r="84">
      <c r="A84" s="4" t="s">
        <v>58</v>
      </c>
      <c r="B84" s="4" t="s">
        <v>9</v>
      </c>
      <c r="C84" s="5">
        <v>4.0</v>
      </c>
      <c r="D84" s="4" t="s">
        <v>36</v>
      </c>
      <c r="E84" s="11" t="s">
        <v>15</v>
      </c>
      <c r="F84" s="43">
        <v>0.956897</v>
      </c>
      <c r="G84" s="43">
        <v>0.957032</v>
      </c>
      <c r="H84" s="43">
        <v>0.956897</v>
      </c>
      <c r="I84" s="43">
        <v>0.956893</v>
      </c>
      <c r="J84" s="2"/>
    </row>
    <row r="85">
      <c r="A85" s="22" t="s">
        <v>58</v>
      </c>
      <c r="B85" s="22" t="s">
        <v>9</v>
      </c>
      <c r="C85" s="5">
        <v>4.0</v>
      </c>
      <c r="D85" s="22" t="s">
        <v>36</v>
      </c>
      <c r="E85" s="13" t="s">
        <v>16</v>
      </c>
      <c r="F85" s="43">
        <v>0.948276</v>
      </c>
      <c r="G85" s="43">
        <v>0.94881</v>
      </c>
      <c r="H85" s="43">
        <v>0.948276</v>
      </c>
      <c r="I85" s="43">
        <v>0.94826</v>
      </c>
      <c r="J85" s="2"/>
    </row>
    <row r="86">
      <c r="A86" s="23" t="s">
        <v>58</v>
      </c>
      <c r="B86" s="23" t="s">
        <v>9</v>
      </c>
      <c r="C86" s="24">
        <v>1.0</v>
      </c>
      <c r="D86" s="23" t="s">
        <v>59</v>
      </c>
      <c r="E86" s="23" t="s">
        <v>37</v>
      </c>
      <c r="F86" s="44">
        <v>0.8652</v>
      </c>
      <c r="G86" s="44">
        <v>0.8608</v>
      </c>
      <c r="H86" s="44">
        <v>0.8645</v>
      </c>
      <c r="I86" s="44">
        <v>0.8624</v>
      </c>
      <c r="J86" s="45"/>
      <c r="K86" s="46"/>
      <c r="L86" s="46"/>
      <c r="M86" s="46"/>
      <c r="N86" s="46"/>
      <c r="O86" s="46"/>
      <c r="P86" s="46"/>
      <c r="Q86" s="46"/>
      <c r="R86" s="46"/>
      <c r="S86" s="46"/>
      <c r="T86" s="46"/>
      <c r="U86" s="46"/>
      <c r="V86" s="46"/>
      <c r="W86" s="46"/>
      <c r="X86" s="46"/>
      <c r="Y86" s="46"/>
      <c r="Z86" s="46"/>
    </row>
    <row r="87">
      <c r="A87" s="4" t="s">
        <v>58</v>
      </c>
      <c r="B87" s="4" t="s">
        <v>9</v>
      </c>
      <c r="C87" s="5">
        <v>1.0</v>
      </c>
      <c r="D87" s="4" t="s">
        <v>59</v>
      </c>
      <c r="E87" s="33" t="s">
        <v>11</v>
      </c>
      <c r="F87" s="30">
        <v>0.863043</v>
      </c>
      <c r="G87" s="30">
        <v>0.864952</v>
      </c>
      <c r="H87" s="30">
        <v>0.863043</v>
      </c>
      <c r="I87" s="30">
        <v>0.863501</v>
      </c>
      <c r="J87" s="2"/>
    </row>
    <row r="88">
      <c r="A88" s="4" t="s">
        <v>58</v>
      </c>
      <c r="B88" s="4" t="s">
        <v>9</v>
      </c>
      <c r="C88" s="5">
        <v>1.0</v>
      </c>
      <c r="D88" s="4" t="s">
        <v>59</v>
      </c>
      <c r="E88" s="33" t="s">
        <v>12</v>
      </c>
      <c r="F88" s="30">
        <v>0.928261</v>
      </c>
      <c r="G88" s="30">
        <v>0.928723</v>
      </c>
      <c r="H88" s="30">
        <v>0.928261</v>
      </c>
      <c r="I88" s="30">
        <v>0.928381</v>
      </c>
      <c r="J88" s="2"/>
    </row>
    <row r="89">
      <c r="A89" s="4" t="s">
        <v>58</v>
      </c>
      <c r="B89" s="4" t="s">
        <v>9</v>
      </c>
      <c r="C89" s="5">
        <v>1.0</v>
      </c>
      <c r="D89" s="4" t="s">
        <v>59</v>
      </c>
      <c r="E89" s="33" t="s">
        <v>13</v>
      </c>
      <c r="F89" s="30">
        <v>0.928261</v>
      </c>
      <c r="G89" s="30">
        <v>0.928723</v>
      </c>
      <c r="H89" s="30">
        <v>0.928261</v>
      </c>
      <c r="I89" s="30">
        <v>0.928381</v>
      </c>
      <c r="J89" s="2"/>
    </row>
    <row r="90">
      <c r="A90" s="4" t="s">
        <v>58</v>
      </c>
      <c r="B90" s="4" t="s">
        <v>9</v>
      </c>
      <c r="C90" s="5">
        <v>1.0</v>
      </c>
      <c r="D90" s="4" t="s">
        <v>59</v>
      </c>
      <c r="E90" s="33" t="s">
        <v>14</v>
      </c>
      <c r="F90" s="52">
        <v>0.93087</v>
      </c>
      <c r="G90" s="57">
        <v>0.931356</v>
      </c>
      <c r="H90" s="57">
        <v>0.93087</v>
      </c>
      <c r="I90" s="57">
        <v>0.930947</v>
      </c>
      <c r="J90" s="2"/>
    </row>
    <row r="91">
      <c r="A91" s="4" t="s">
        <v>58</v>
      </c>
      <c r="B91" s="4" t="s">
        <v>9</v>
      </c>
      <c r="C91" s="5">
        <v>1.0</v>
      </c>
      <c r="D91" s="4" t="s">
        <v>59</v>
      </c>
      <c r="E91" s="33" t="s">
        <v>15</v>
      </c>
      <c r="F91" s="30">
        <v>0.904348</v>
      </c>
      <c r="G91" s="30">
        <v>0.904242</v>
      </c>
      <c r="H91" s="30">
        <v>0.904348</v>
      </c>
      <c r="I91" s="30">
        <v>0.904277</v>
      </c>
      <c r="J91" s="2"/>
    </row>
    <row r="92">
      <c r="A92" s="22" t="s">
        <v>58</v>
      </c>
      <c r="B92" s="22" t="s">
        <v>9</v>
      </c>
      <c r="C92" s="5">
        <v>1.0</v>
      </c>
      <c r="D92" s="22" t="s">
        <v>59</v>
      </c>
      <c r="E92" s="40" t="s">
        <v>16</v>
      </c>
      <c r="F92" s="30">
        <v>0.865217</v>
      </c>
      <c r="G92" s="30">
        <v>0.866433</v>
      </c>
      <c r="H92" s="30">
        <v>0.865217</v>
      </c>
      <c r="I92" s="30">
        <v>0.865561</v>
      </c>
      <c r="J92" s="2"/>
    </row>
    <row r="93">
      <c r="A93" s="23" t="s">
        <v>58</v>
      </c>
      <c r="B93" s="23" t="s">
        <v>9</v>
      </c>
      <c r="C93" s="24">
        <v>2.0</v>
      </c>
      <c r="D93" s="23" t="s">
        <v>59</v>
      </c>
      <c r="E93" s="23" t="s">
        <v>37</v>
      </c>
      <c r="F93" s="44">
        <v>0.8915</v>
      </c>
      <c r="G93" s="44">
        <v>0.8875</v>
      </c>
      <c r="H93" s="44">
        <v>0.8898</v>
      </c>
      <c r="I93" s="44">
        <v>0.8886</v>
      </c>
      <c r="J93" s="45"/>
      <c r="K93" s="46"/>
      <c r="L93" s="46"/>
      <c r="M93" s="46"/>
      <c r="N93" s="46"/>
      <c r="O93" s="46"/>
      <c r="P93" s="46"/>
      <c r="Q93" s="46"/>
      <c r="R93" s="46"/>
      <c r="S93" s="46"/>
      <c r="T93" s="46"/>
      <c r="U93" s="46"/>
      <c r="V93" s="46"/>
      <c r="W93" s="46"/>
      <c r="X93" s="46"/>
      <c r="Y93" s="46"/>
      <c r="Z93" s="46"/>
    </row>
    <row r="94">
      <c r="A94" s="4" t="s">
        <v>58</v>
      </c>
      <c r="B94" s="4" t="s">
        <v>9</v>
      </c>
      <c r="C94" s="5">
        <v>2.0</v>
      </c>
      <c r="D94" s="4" t="s">
        <v>59</v>
      </c>
      <c r="E94" s="33" t="s">
        <v>11</v>
      </c>
      <c r="F94" s="30">
        <v>0.887202</v>
      </c>
      <c r="G94" s="30">
        <v>0.887404</v>
      </c>
      <c r="H94" s="30">
        <v>0.887202</v>
      </c>
      <c r="I94" s="30">
        <v>0.887286</v>
      </c>
      <c r="J94" s="2"/>
    </row>
    <row r="95">
      <c r="A95" s="4" t="s">
        <v>58</v>
      </c>
      <c r="B95" s="4" t="s">
        <v>9</v>
      </c>
      <c r="C95" s="5">
        <v>2.0</v>
      </c>
      <c r="D95" s="4" t="s">
        <v>59</v>
      </c>
      <c r="E95" s="33" t="s">
        <v>12</v>
      </c>
      <c r="F95" s="30">
        <v>0.937093</v>
      </c>
      <c r="G95" s="49">
        <v>0.937064</v>
      </c>
      <c r="H95" s="30">
        <v>0.937093</v>
      </c>
      <c r="I95" s="49">
        <v>0.936965</v>
      </c>
      <c r="J95" s="2"/>
    </row>
    <row r="96">
      <c r="A96" s="4" t="s">
        <v>58</v>
      </c>
      <c r="B96" s="4" t="s">
        <v>9</v>
      </c>
      <c r="C96" s="5">
        <v>2.0</v>
      </c>
      <c r="D96" s="4" t="s">
        <v>59</v>
      </c>
      <c r="E96" s="33" t="s">
        <v>13</v>
      </c>
      <c r="F96" s="30">
        <v>0.937093</v>
      </c>
      <c r="G96" s="49">
        <v>0.937025</v>
      </c>
      <c r="H96" s="30">
        <v>0.937093</v>
      </c>
      <c r="I96" s="30">
        <v>0.937018</v>
      </c>
      <c r="J96" s="2"/>
    </row>
    <row r="97">
      <c r="A97" s="4" t="s">
        <v>58</v>
      </c>
      <c r="B97" s="4" t="s">
        <v>9</v>
      </c>
      <c r="C97" s="5">
        <v>2.0</v>
      </c>
      <c r="D97" s="4" t="s">
        <v>59</v>
      </c>
      <c r="E97" s="33" t="s">
        <v>14</v>
      </c>
      <c r="F97" s="52">
        <v>0.93397</v>
      </c>
      <c r="G97" s="57">
        <v>0.934046</v>
      </c>
      <c r="H97" s="57">
        <v>0.93397</v>
      </c>
      <c r="I97" s="57">
        <v>0.933989</v>
      </c>
      <c r="J97" s="2"/>
    </row>
    <row r="98">
      <c r="A98" s="4" t="s">
        <v>58</v>
      </c>
      <c r="B98" s="4" t="s">
        <v>9</v>
      </c>
      <c r="C98" s="5">
        <v>2.0</v>
      </c>
      <c r="D98" s="4" t="s">
        <v>59</v>
      </c>
      <c r="E98" s="33" t="s">
        <v>15</v>
      </c>
      <c r="F98" s="49">
        <v>0.902386</v>
      </c>
      <c r="G98" s="30">
        <v>0.902741</v>
      </c>
      <c r="H98" s="30">
        <v>0.902386</v>
      </c>
      <c r="I98" s="30">
        <v>0.901814</v>
      </c>
      <c r="J98" s="2"/>
    </row>
    <row r="99">
      <c r="A99" s="22" t="s">
        <v>58</v>
      </c>
      <c r="B99" s="22" t="s">
        <v>9</v>
      </c>
      <c r="C99" s="5">
        <v>2.0</v>
      </c>
      <c r="D99" s="22" t="s">
        <v>59</v>
      </c>
      <c r="E99" s="40" t="s">
        <v>16</v>
      </c>
      <c r="F99" s="49">
        <v>0.889371</v>
      </c>
      <c r="G99" s="30">
        <v>0.889692</v>
      </c>
      <c r="H99" s="30">
        <v>0.889371</v>
      </c>
      <c r="I99" s="30">
        <v>0.889493</v>
      </c>
      <c r="J99" s="2"/>
    </row>
    <row r="100">
      <c r="A100" s="23" t="s">
        <v>58</v>
      </c>
      <c r="B100" s="23" t="s">
        <v>9</v>
      </c>
      <c r="C100" s="16">
        <v>3.0</v>
      </c>
      <c r="D100" s="23" t="s">
        <v>59</v>
      </c>
      <c r="E100" s="23" t="s">
        <v>37</v>
      </c>
      <c r="F100" s="44">
        <v>0.8793</v>
      </c>
      <c r="G100" s="44">
        <v>0.8818</v>
      </c>
      <c r="H100" s="44">
        <v>0.8695</v>
      </c>
      <c r="I100" s="44">
        <v>0.8741</v>
      </c>
      <c r="J100" s="45"/>
      <c r="K100" s="46"/>
      <c r="L100" s="46"/>
      <c r="M100" s="46"/>
      <c r="N100" s="46"/>
      <c r="O100" s="46"/>
      <c r="P100" s="46"/>
      <c r="Q100" s="46"/>
      <c r="R100" s="46"/>
      <c r="S100" s="46"/>
      <c r="T100" s="46"/>
      <c r="U100" s="46"/>
      <c r="V100" s="46"/>
      <c r="W100" s="46"/>
      <c r="X100" s="46"/>
      <c r="Y100" s="46"/>
      <c r="Z100" s="46"/>
    </row>
    <row r="101">
      <c r="A101" s="4" t="s">
        <v>58</v>
      </c>
      <c r="B101" s="4" t="s">
        <v>9</v>
      </c>
      <c r="C101" s="7">
        <v>3.0</v>
      </c>
      <c r="D101" s="4" t="s">
        <v>59</v>
      </c>
      <c r="E101" s="33" t="s">
        <v>11</v>
      </c>
      <c r="F101" s="30">
        <v>0.881466</v>
      </c>
      <c r="G101" s="49">
        <v>0.882128</v>
      </c>
      <c r="H101" s="30">
        <v>0.881466</v>
      </c>
      <c r="I101" s="30">
        <v>0.880559</v>
      </c>
      <c r="J101" s="2"/>
    </row>
    <row r="102">
      <c r="A102" s="4" t="s">
        <v>58</v>
      </c>
      <c r="B102" s="4" t="s">
        <v>9</v>
      </c>
      <c r="C102" s="7">
        <v>3.0</v>
      </c>
      <c r="D102" s="4" t="s">
        <v>59</v>
      </c>
      <c r="E102" s="33" t="s">
        <v>12</v>
      </c>
      <c r="F102" s="30">
        <v>0.931034</v>
      </c>
      <c r="G102" s="49">
        <v>0.932859</v>
      </c>
      <c r="H102" s="30">
        <v>0.931034</v>
      </c>
      <c r="I102" s="30">
        <v>0.930469</v>
      </c>
      <c r="J102" s="2"/>
    </row>
    <row r="103">
      <c r="A103" s="4" t="s">
        <v>58</v>
      </c>
      <c r="B103" s="4" t="s">
        <v>9</v>
      </c>
      <c r="C103" s="7">
        <v>3.0</v>
      </c>
      <c r="D103" s="4" t="s">
        <v>59</v>
      </c>
      <c r="E103" s="33" t="s">
        <v>13</v>
      </c>
      <c r="F103" s="30">
        <v>0.931034</v>
      </c>
      <c r="G103" s="49">
        <v>0.932378</v>
      </c>
      <c r="H103" s="30">
        <v>0.931034</v>
      </c>
      <c r="I103" s="30">
        <v>0.930544</v>
      </c>
      <c r="J103" s="2"/>
    </row>
    <row r="104">
      <c r="A104" s="4" t="s">
        <v>58</v>
      </c>
      <c r="B104" s="4" t="s">
        <v>9</v>
      </c>
      <c r="C104" s="7">
        <v>3.0</v>
      </c>
      <c r="D104" s="4" t="s">
        <v>59</v>
      </c>
      <c r="E104" s="33" t="s">
        <v>14</v>
      </c>
      <c r="F104" s="58">
        <v>0.944741</v>
      </c>
      <c r="G104" s="57">
        <v>0.945444</v>
      </c>
      <c r="H104" s="57">
        <v>0.944741</v>
      </c>
      <c r="I104" s="57">
        <v>0.944533</v>
      </c>
      <c r="J104" s="2"/>
    </row>
    <row r="105">
      <c r="A105" s="4" t="s">
        <v>58</v>
      </c>
      <c r="B105" s="4" t="s">
        <v>9</v>
      </c>
      <c r="C105" s="21">
        <v>3.0</v>
      </c>
      <c r="D105" s="4" t="s">
        <v>59</v>
      </c>
      <c r="E105" s="33" t="s">
        <v>15</v>
      </c>
      <c r="F105" s="30">
        <v>0.900862</v>
      </c>
      <c r="G105" s="30">
        <v>0.903075</v>
      </c>
      <c r="H105" s="30">
        <v>0.900862</v>
      </c>
      <c r="I105" s="30">
        <v>0.899823</v>
      </c>
      <c r="J105" s="2"/>
    </row>
    <row r="106">
      <c r="A106" s="22" t="s">
        <v>58</v>
      </c>
      <c r="B106" s="22" t="s">
        <v>9</v>
      </c>
      <c r="C106" s="7">
        <v>3.0</v>
      </c>
      <c r="D106" s="22" t="s">
        <v>59</v>
      </c>
      <c r="E106" s="40" t="s">
        <v>16</v>
      </c>
      <c r="F106" s="30">
        <v>0.87931</v>
      </c>
      <c r="G106" s="30">
        <v>0.880106</v>
      </c>
      <c r="H106" s="30">
        <v>0.87931</v>
      </c>
      <c r="I106" s="30">
        <v>0.878321</v>
      </c>
      <c r="J106" s="2"/>
    </row>
    <row r="107">
      <c r="A107" s="23" t="s">
        <v>58</v>
      </c>
      <c r="B107" s="23" t="s">
        <v>9</v>
      </c>
      <c r="C107" s="24">
        <v>4.0</v>
      </c>
      <c r="D107" s="23" t="s">
        <v>59</v>
      </c>
      <c r="E107" s="41" t="s">
        <v>37</v>
      </c>
      <c r="F107" s="44">
        <v>0.9259</v>
      </c>
      <c r="G107" s="44">
        <v>0.9239</v>
      </c>
      <c r="H107" s="44">
        <v>0.9233</v>
      </c>
      <c r="I107" s="44">
        <v>0.9236</v>
      </c>
      <c r="J107" s="45"/>
      <c r="K107" s="46"/>
      <c r="L107" s="46"/>
      <c r="M107" s="46"/>
      <c r="N107" s="46"/>
      <c r="O107" s="46"/>
      <c r="P107" s="46"/>
      <c r="Q107" s="46"/>
      <c r="R107" s="46"/>
      <c r="S107" s="46"/>
      <c r="T107" s="46"/>
      <c r="U107" s="46"/>
      <c r="V107" s="46"/>
      <c r="W107" s="46"/>
      <c r="X107" s="46"/>
      <c r="Y107" s="46"/>
      <c r="Z107" s="46"/>
    </row>
    <row r="108">
      <c r="A108" s="4" t="s">
        <v>58</v>
      </c>
      <c r="B108" s="4" t="s">
        <v>9</v>
      </c>
      <c r="C108" s="5">
        <v>4.0</v>
      </c>
      <c r="D108" s="4" t="s">
        <v>59</v>
      </c>
      <c r="E108" s="6" t="s">
        <v>11</v>
      </c>
      <c r="F108" s="30">
        <v>0.918103</v>
      </c>
      <c r="G108" s="49">
        <v>0.918139</v>
      </c>
      <c r="H108" s="30">
        <v>0.918103</v>
      </c>
      <c r="I108" s="30">
        <v>0.917839</v>
      </c>
      <c r="J108" s="2"/>
    </row>
    <row r="109">
      <c r="A109" s="4" t="s">
        <v>58</v>
      </c>
      <c r="B109" s="4" t="s">
        <v>9</v>
      </c>
      <c r="C109" s="5">
        <v>4.0</v>
      </c>
      <c r="D109" s="4" t="s">
        <v>59</v>
      </c>
      <c r="E109" s="9" t="s">
        <v>12</v>
      </c>
      <c r="F109" s="57">
        <v>0.903362</v>
      </c>
      <c r="G109" s="49">
        <v>0.904155</v>
      </c>
      <c r="H109" s="57">
        <v>0.903362</v>
      </c>
      <c r="I109" s="57">
        <v>0.903193</v>
      </c>
      <c r="J109" s="2"/>
    </row>
    <row r="110">
      <c r="A110" s="4" t="s">
        <v>58</v>
      </c>
      <c r="B110" s="4" t="s">
        <v>9</v>
      </c>
      <c r="C110" s="5">
        <v>4.0</v>
      </c>
      <c r="D110" s="4" t="s">
        <v>59</v>
      </c>
      <c r="E110" s="6" t="s">
        <v>13</v>
      </c>
      <c r="F110" s="57">
        <v>0.901207</v>
      </c>
      <c r="G110" s="49">
        <v>0.902156</v>
      </c>
      <c r="H110" s="57">
        <v>0.901207</v>
      </c>
      <c r="I110" s="57">
        <v>0.90101</v>
      </c>
      <c r="J110" s="2"/>
    </row>
    <row r="111">
      <c r="A111" s="4" t="s">
        <v>58</v>
      </c>
      <c r="B111" s="4" t="s">
        <v>9</v>
      </c>
      <c r="C111" s="5">
        <v>4.0</v>
      </c>
      <c r="D111" s="4" t="s">
        <v>59</v>
      </c>
      <c r="E111" s="9" t="s">
        <v>14</v>
      </c>
      <c r="F111" s="52">
        <v>0.921983</v>
      </c>
      <c r="G111" s="57">
        <v>0.922003</v>
      </c>
      <c r="H111" s="57">
        <v>0.921983</v>
      </c>
      <c r="I111" s="57">
        <v>0.921951</v>
      </c>
      <c r="J111" s="2"/>
    </row>
    <row r="112">
      <c r="A112" s="4" t="s">
        <v>58</v>
      </c>
      <c r="B112" s="4" t="s">
        <v>9</v>
      </c>
      <c r="C112" s="5">
        <v>4.0</v>
      </c>
      <c r="D112" s="4" t="s">
        <v>59</v>
      </c>
      <c r="E112" s="11" t="s">
        <v>15</v>
      </c>
      <c r="F112" s="30">
        <v>0.926724</v>
      </c>
      <c r="G112" s="49">
        <v>0.927598</v>
      </c>
      <c r="H112" s="30">
        <v>0.926724</v>
      </c>
      <c r="I112" s="30">
        <v>0.926279</v>
      </c>
      <c r="J112" s="2"/>
    </row>
    <row r="113">
      <c r="A113" s="4" t="s">
        <v>58</v>
      </c>
      <c r="B113" s="4" t="s">
        <v>9</v>
      </c>
      <c r="C113" s="5">
        <v>4.0</v>
      </c>
      <c r="D113" s="4" t="s">
        <v>59</v>
      </c>
      <c r="E113" s="6" t="s">
        <v>16</v>
      </c>
      <c r="F113" s="30">
        <v>0.915948</v>
      </c>
      <c r="G113" s="30">
        <v>0.915895</v>
      </c>
      <c r="H113" s="30">
        <v>0.915948</v>
      </c>
      <c r="I113" s="30">
        <v>0.915917</v>
      </c>
      <c r="J113" s="2"/>
    </row>
  </sheetData>
  <drawing r:id="rId1"/>
  <tableParts count="4">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25"/>
    <col customWidth="1" min="4" max="4" width="15.13"/>
    <col customWidth="1" hidden="1" min="5" max="5" width="13.75"/>
    <col customWidth="1" min="6" max="6" width="18.88"/>
  </cols>
  <sheetData>
    <row r="1">
      <c r="A1" s="59" t="s">
        <v>60</v>
      </c>
      <c r="B1" s="59" t="s">
        <v>61</v>
      </c>
      <c r="C1" s="59" t="s">
        <v>62</v>
      </c>
      <c r="D1" s="59" t="s">
        <v>63</v>
      </c>
      <c r="E1" s="59"/>
      <c r="F1" s="59" t="s">
        <v>4</v>
      </c>
      <c r="G1" s="60" t="s">
        <v>64</v>
      </c>
      <c r="H1" s="59" t="s">
        <v>6</v>
      </c>
      <c r="I1" s="59" t="s">
        <v>7</v>
      </c>
      <c r="J1" s="59" t="s">
        <v>65</v>
      </c>
    </row>
    <row r="2">
      <c r="A2" s="59" t="s">
        <v>9</v>
      </c>
      <c r="B2" s="61" t="s">
        <v>66</v>
      </c>
      <c r="C2" s="59" t="s">
        <v>67</v>
      </c>
      <c r="D2" s="59" t="s">
        <v>68</v>
      </c>
      <c r="E2" s="59" t="s">
        <v>69</v>
      </c>
      <c r="F2" s="59" t="str">
        <f t="shared" ref="F2:F9" si="1">LEFT(E2, FIND(",", E2)-1)</f>
        <v>SVM</v>
      </c>
      <c r="G2" s="60">
        <f t="shared" ref="G2:G9" si="2">(MID(E2, FIND(",", E2) + 1, FIND(",", E2, FIND(",", E2) + 1) - FIND(",", E2) - 1))*100</f>
        <v>33.7931</v>
      </c>
      <c r="H2" s="59" t="str">
        <f t="shared" ref="H2:H9" si="3">MID(E2, FIND(",", E2, FIND(",", E2) + 1) + 1, FIND(",", E2, FIND(",", E2, FIND(",", E2) + 1) + 1) - FIND(",", E2, FIND(",", E2) + 1) - 1)</f>
        <v> 0.280499</v>
      </c>
      <c r="I2" s="59" t="str">
        <f t="shared" ref="I2:I9" si="4">TRIM(MID(E2, FIND(",", E2, FIND(",", E2, FIND(",", E2) + 1) + 1) + 1, FIND(",", E2, FIND(",", E2, FIND(",", E2, FIND(",", E2) + 1) + 1) + 1) - FIND(",", E2, FIND(",", E2, FIND(",", E2) + 1) + 1) - 1))</f>
        <v>0.337931</v>
      </c>
      <c r="J2" s="59" t="str">
        <f t="shared" ref="J2:J9" si="5">TRIM(RIGHT(SUBSTITUTE(E2, ",", REPT(" ", LEN(E2))), LEN(E2)))</f>
        <v>0.244418</v>
      </c>
    </row>
    <row r="3">
      <c r="A3" s="59" t="s">
        <v>9</v>
      </c>
      <c r="B3" s="62" t="s">
        <v>70</v>
      </c>
      <c r="C3" s="59" t="s">
        <v>67</v>
      </c>
      <c r="D3" s="63"/>
      <c r="E3" s="59" t="s">
        <v>71</v>
      </c>
      <c r="F3" s="59" t="str">
        <f t="shared" si="1"/>
        <v>Random Forest</v>
      </c>
      <c r="G3" s="60">
        <f t="shared" si="2"/>
        <v>51.3793</v>
      </c>
      <c r="H3" s="59" t="str">
        <f t="shared" si="3"/>
        <v> 0.491676</v>
      </c>
      <c r="I3" s="59" t="str">
        <f t="shared" si="4"/>
        <v>0.513793</v>
      </c>
      <c r="J3" s="59" t="str">
        <f t="shared" si="5"/>
        <v>0.499019</v>
      </c>
    </row>
    <row r="4">
      <c r="A4" s="59" t="s">
        <v>9</v>
      </c>
      <c r="B4" s="64"/>
      <c r="C4" s="59" t="s">
        <v>67</v>
      </c>
      <c r="D4" s="63"/>
      <c r="E4" s="59" t="s">
        <v>72</v>
      </c>
      <c r="F4" s="59" t="str">
        <f t="shared" si="1"/>
        <v>XGBoost</v>
      </c>
      <c r="G4" s="60">
        <f t="shared" si="2"/>
        <v>52.069</v>
      </c>
      <c r="H4" s="59" t="str">
        <f t="shared" si="3"/>
        <v> 0.511881</v>
      </c>
      <c r="I4" s="59" t="str">
        <f t="shared" si="4"/>
        <v>0.520690</v>
      </c>
      <c r="J4" s="59" t="str">
        <f t="shared" si="5"/>
        <v>0.513858</v>
      </c>
    </row>
    <row r="5">
      <c r="A5" s="59" t="s">
        <v>9</v>
      </c>
      <c r="B5" s="64"/>
      <c r="C5" s="59" t="s">
        <v>67</v>
      </c>
      <c r="D5" s="63"/>
      <c r="E5" s="59" t="s">
        <v>73</v>
      </c>
      <c r="F5" s="59" t="str">
        <f t="shared" si="1"/>
        <v>Gradient Boosting</v>
      </c>
      <c r="G5" s="60">
        <f t="shared" si="2"/>
        <v>51.3793</v>
      </c>
      <c r="H5" s="59" t="str">
        <f t="shared" si="3"/>
        <v> 0.503975</v>
      </c>
      <c r="I5" s="59" t="str">
        <f t="shared" si="4"/>
        <v>0.513793</v>
      </c>
      <c r="J5" s="59" t="str">
        <f t="shared" si="5"/>
        <v>0.508483</v>
      </c>
    </row>
    <row r="6">
      <c r="A6" s="59" t="s">
        <v>9</v>
      </c>
      <c r="B6" s="64"/>
      <c r="C6" s="59" t="s">
        <v>67</v>
      </c>
      <c r="D6" s="63"/>
      <c r="E6" s="59" t="s">
        <v>74</v>
      </c>
      <c r="F6" s="59" t="str">
        <f t="shared" si="1"/>
        <v>AdaBoost</v>
      </c>
      <c r="G6" s="60">
        <f t="shared" si="2"/>
        <v>34.4828</v>
      </c>
      <c r="H6" s="59" t="str">
        <f t="shared" si="3"/>
        <v> 0.421039</v>
      </c>
      <c r="I6" s="59" t="str">
        <f t="shared" si="4"/>
        <v>0.344828</v>
      </c>
      <c r="J6" s="59" t="str">
        <f t="shared" si="5"/>
        <v>0.356010</v>
      </c>
    </row>
    <row r="7">
      <c r="A7" s="59" t="s">
        <v>9</v>
      </c>
      <c r="B7" s="64"/>
      <c r="C7" s="59" t="s">
        <v>67</v>
      </c>
      <c r="D7" s="63"/>
      <c r="E7" s="59" t="s">
        <v>75</v>
      </c>
      <c r="F7" s="59" t="str">
        <f t="shared" si="1"/>
        <v>K-Nearest Neighbors</v>
      </c>
      <c r="G7" s="60">
        <f t="shared" si="2"/>
        <v>51.3793</v>
      </c>
      <c r="H7" s="59" t="str">
        <f t="shared" si="3"/>
        <v> 0.467000</v>
      </c>
      <c r="I7" s="59" t="str">
        <f t="shared" si="4"/>
        <v>0.513793</v>
      </c>
      <c r="J7" s="59" t="str">
        <f t="shared" si="5"/>
        <v>0.475425</v>
      </c>
    </row>
    <row r="8">
      <c r="A8" s="59" t="s">
        <v>9</v>
      </c>
      <c r="B8" s="64"/>
      <c r="C8" s="59" t="s">
        <v>67</v>
      </c>
      <c r="D8" s="63"/>
      <c r="E8" s="59" t="s">
        <v>76</v>
      </c>
      <c r="F8" s="59" t="str">
        <f t="shared" si="1"/>
        <v>Logistic Regression</v>
      </c>
      <c r="G8" s="60">
        <f t="shared" si="2"/>
        <v>37.2414</v>
      </c>
      <c r="H8" s="59" t="str">
        <f t="shared" si="3"/>
        <v> 0.315194</v>
      </c>
      <c r="I8" s="59" t="str">
        <f t="shared" si="4"/>
        <v>0.372414</v>
      </c>
      <c r="J8" s="59" t="str">
        <f t="shared" si="5"/>
        <v>0.321900</v>
      </c>
    </row>
    <row r="9">
      <c r="A9" s="59" t="s">
        <v>9</v>
      </c>
      <c r="B9" s="64"/>
      <c r="C9" s="59" t="s">
        <v>67</v>
      </c>
      <c r="D9" s="63"/>
      <c r="E9" s="59" t="s">
        <v>77</v>
      </c>
      <c r="F9" s="59" t="str">
        <f t="shared" si="1"/>
        <v>Naive Bayes</v>
      </c>
      <c r="G9" s="60">
        <f t="shared" si="2"/>
        <v>31.7241</v>
      </c>
      <c r="H9" s="59" t="str">
        <f t="shared" si="3"/>
        <v> 0.237407</v>
      </c>
      <c r="I9" s="59" t="str">
        <f t="shared" si="4"/>
        <v>0.317241</v>
      </c>
      <c r="J9" s="59" t="str">
        <f t="shared" si="5"/>
        <v>0.203553</v>
      </c>
    </row>
    <row r="10">
      <c r="A10" s="59" t="s">
        <v>9</v>
      </c>
      <c r="B10" s="65"/>
      <c r="C10" s="59" t="s">
        <v>67</v>
      </c>
      <c r="D10" s="59"/>
      <c r="E10" s="59"/>
      <c r="F10" s="66" t="s">
        <v>78</v>
      </c>
      <c r="G10" s="60">
        <v>28.0</v>
      </c>
      <c r="H10" s="59">
        <v>0.3</v>
      </c>
      <c r="I10" s="59">
        <v>0.27</v>
      </c>
      <c r="J10" s="59">
        <v>0.3</v>
      </c>
    </row>
    <row r="11">
      <c r="A11" s="59" t="s">
        <v>9</v>
      </c>
      <c r="B11" s="67" t="s">
        <v>79</v>
      </c>
      <c r="C11" s="59" t="s">
        <v>67</v>
      </c>
      <c r="D11" s="68" t="s">
        <v>68</v>
      </c>
      <c r="E11" s="69" t="s">
        <v>80</v>
      </c>
      <c r="F11" s="59" t="str">
        <f t="shared" ref="F11:F18" si="6">LEFT(E11, FIND(",", E11)-1)</f>
        <v>SVM</v>
      </c>
      <c r="G11" s="60">
        <f t="shared" ref="G11:G18" si="7">(MID(E11, FIND(",", E11) + 1, FIND(",", E11, FIND(",", E11) + 1) - FIND(",", E11) - 1))*100</f>
        <v>36.8966</v>
      </c>
      <c r="H11" s="59" t="str">
        <f t="shared" ref="H11:H18" si="8">MID(E11, FIND(",", E11, FIND(",", E11) + 1) + 1, FIND(",", E11, FIND(",", E11, FIND(",", E11) + 1) + 1) - FIND(",", E11, FIND(",", E11) + 1) - 1)</f>
        <v>0.415483</v>
      </c>
      <c r="I11" s="59" t="str">
        <f t="shared" ref="I11:I18" si="9">TRIM(MID(E11, FIND(",", E11, FIND(",", E11, FIND(",", E11) + 1) + 1) + 1, FIND(",", E11, FIND(",", E11, FIND(",", E11, FIND(",", E11) + 1) + 1) + 1) - FIND(",", E11, FIND(",", E11, FIND(",", E11) + 1) + 1) - 1))</f>
        <v>0.368966</v>
      </c>
      <c r="J11" s="59" t="str">
        <f t="shared" ref="J11:J18" si="10">TRIM(RIGHT(SUBSTITUTE(E11, ",", REPT(" ", LEN(E11))), LEN(E11)))</f>
        <v>0.358663</v>
      </c>
    </row>
    <row r="12">
      <c r="A12" s="59" t="s">
        <v>9</v>
      </c>
      <c r="B12" s="70" t="s">
        <v>81</v>
      </c>
      <c r="C12" s="59" t="s">
        <v>67</v>
      </c>
      <c r="D12" s="63"/>
      <c r="E12" s="59" t="s">
        <v>82</v>
      </c>
      <c r="F12" s="59" t="str">
        <f t="shared" si="6"/>
        <v>Random Forest</v>
      </c>
      <c r="G12" s="60">
        <f t="shared" si="7"/>
        <v>53.1034</v>
      </c>
      <c r="H12" s="59" t="str">
        <f t="shared" si="8"/>
        <v>0.519755</v>
      </c>
      <c r="I12" s="59" t="str">
        <f t="shared" si="9"/>
        <v>0.531034</v>
      </c>
      <c r="J12" s="59" t="str">
        <f t="shared" si="10"/>
        <v>0.523959</v>
      </c>
    </row>
    <row r="13">
      <c r="A13" s="59" t="s">
        <v>9</v>
      </c>
      <c r="B13" s="64"/>
      <c r="C13" s="59" t="s">
        <v>67</v>
      </c>
      <c r="D13" s="63"/>
      <c r="E13" s="59" t="s">
        <v>83</v>
      </c>
      <c r="F13" s="59" t="str">
        <f t="shared" si="6"/>
        <v>XGBoost</v>
      </c>
      <c r="G13" s="60">
        <f t="shared" si="7"/>
        <v>53.7931</v>
      </c>
      <c r="H13" s="59" t="str">
        <f t="shared" si="8"/>
        <v>0.531197</v>
      </c>
      <c r="I13" s="59" t="str">
        <f t="shared" si="9"/>
        <v>0.537931</v>
      </c>
      <c r="J13" s="59" t="str">
        <f t="shared" si="10"/>
        <v>0.533412</v>
      </c>
    </row>
    <row r="14">
      <c r="A14" s="59" t="s">
        <v>9</v>
      </c>
      <c r="B14" s="64"/>
      <c r="C14" s="59" t="s">
        <v>67</v>
      </c>
      <c r="D14" s="63"/>
      <c r="E14" s="59" t="s">
        <v>84</v>
      </c>
      <c r="F14" s="59" t="str">
        <f t="shared" si="6"/>
        <v>Gradient Boosting</v>
      </c>
      <c r="G14" s="60">
        <f t="shared" si="7"/>
        <v>55.8621</v>
      </c>
      <c r="H14" s="59" t="str">
        <f t="shared" si="8"/>
        <v>0.545584</v>
      </c>
      <c r="I14" s="59" t="str">
        <f t="shared" si="9"/>
        <v>0.558621</v>
      </c>
      <c r="J14" s="59" t="str">
        <f t="shared" si="10"/>
        <v>0.550158</v>
      </c>
    </row>
    <row r="15">
      <c r="A15" s="59" t="s">
        <v>9</v>
      </c>
      <c r="B15" s="64"/>
      <c r="C15" s="59" t="s">
        <v>67</v>
      </c>
      <c r="D15" s="63"/>
      <c r="E15" s="59" t="s">
        <v>85</v>
      </c>
      <c r="F15" s="59" t="str">
        <f t="shared" si="6"/>
        <v>AdaBoost</v>
      </c>
      <c r="G15" s="60">
        <f t="shared" si="7"/>
        <v>34.8276</v>
      </c>
      <c r="H15" s="59" t="str">
        <f t="shared" si="8"/>
        <v>0.356149</v>
      </c>
      <c r="I15" s="59" t="str">
        <f t="shared" si="9"/>
        <v>0.348276</v>
      </c>
      <c r="J15" s="59" t="str">
        <f t="shared" si="10"/>
        <v>0.327681</v>
      </c>
    </row>
    <row r="16">
      <c r="A16" s="59" t="s">
        <v>9</v>
      </c>
      <c r="B16" s="64"/>
      <c r="C16" s="59" t="s">
        <v>67</v>
      </c>
      <c r="D16" s="63"/>
      <c r="E16" s="59" t="s">
        <v>86</v>
      </c>
      <c r="F16" s="59" t="str">
        <f t="shared" si="6"/>
        <v>K-Nearest Neighbors</v>
      </c>
      <c r="G16" s="60">
        <f t="shared" si="7"/>
        <v>52.069</v>
      </c>
      <c r="H16" s="59" t="str">
        <f t="shared" si="8"/>
        <v>0.470477</v>
      </c>
      <c r="I16" s="59" t="str">
        <f t="shared" si="9"/>
        <v>0.520690</v>
      </c>
      <c r="J16" s="59" t="str">
        <f t="shared" si="10"/>
        <v>0.486339</v>
      </c>
    </row>
    <row r="17">
      <c r="A17" s="59" t="s">
        <v>9</v>
      </c>
      <c r="B17" s="64"/>
      <c r="C17" s="59" t="s">
        <v>67</v>
      </c>
      <c r="D17" s="63"/>
      <c r="E17" s="59" t="s">
        <v>87</v>
      </c>
      <c r="F17" s="59" t="str">
        <f t="shared" si="6"/>
        <v>Logistic Regression</v>
      </c>
      <c r="G17" s="60">
        <f t="shared" si="7"/>
        <v>42.7586</v>
      </c>
      <c r="H17" s="59" t="str">
        <f t="shared" si="8"/>
        <v>0.402495</v>
      </c>
      <c r="I17" s="59" t="str">
        <f t="shared" si="9"/>
        <v>0.427586</v>
      </c>
      <c r="J17" s="59" t="str">
        <f t="shared" si="10"/>
        <v>0.398205</v>
      </c>
    </row>
    <row r="18">
      <c r="A18" s="59" t="s">
        <v>9</v>
      </c>
      <c r="B18" s="64"/>
      <c r="C18" s="59" t="s">
        <v>67</v>
      </c>
      <c r="D18" s="63"/>
      <c r="E18" s="59" t="s">
        <v>88</v>
      </c>
      <c r="F18" s="59" t="str">
        <f t="shared" si="6"/>
        <v>Naive Bayes</v>
      </c>
      <c r="G18" s="60">
        <f t="shared" si="7"/>
        <v>30.6897</v>
      </c>
      <c r="H18" s="59" t="str">
        <f t="shared" si="8"/>
        <v>0.194401</v>
      </c>
      <c r="I18" s="59" t="str">
        <f t="shared" si="9"/>
        <v>0.306897</v>
      </c>
      <c r="J18" s="59" t="str">
        <f t="shared" si="10"/>
        <v>0.184129</v>
      </c>
    </row>
    <row r="19">
      <c r="A19" s="59" t="s">
        <v>9</v>
      </c>
      <c r="B19" s="65"/>
      <c r="C19" s="59" t="s">
        <v>67</v>
      </c>
      <c r="D19" s="59"/>
      <c r="E19" s="59"/>
      <c r="F19" s="66" t="s">
        <v>78</v>
      </c>
      <c r="G19" s="60">
        <v>28.0</v>
      </c>
      <c r="H19" s="59">
        <v>0.25</v>
      </c>
      <c r="I19" s="59">
        <v>0.28</v>
      </c>
      <c r="J19" s="59">
        <v>0.25</v>
      </c>
    </row>
    <row r="20">
      <c r="A20" s="59" t="s">
        <v>9</v>
      </c>
      <c r="B20" s="61" t="s">
        <v>89</v>
      </c>
      <c r="C20" s="59" t="s">
        <v>90</v>
      </c>
      <c r="D20" s="59" t="s">
        <v>91</v>
      </c>
      <c r="E20" s="59" t="s">
        <v>92</v>
      </c>
      <c r="F20" s="59" t="str">
        <f t="shared" ref="F20:F27" si="11">LEFT(E20, FIND(",", E20)-1)</f>
        <v>SVM</v>
      </c>
      <c r="G20" s="60">
        <f t="shared" ref="G20:G27" si="12">(MID(E20, FIND(",", E20) + 1, FIND(",", E20, FIND(",", E20) + 1) - FIND(",", E20) - 1))*100</f>
        <v>35.5172</v>
      </c>
      <c r="H20" s="59" t="str">
        <f t="shared" ref="H20:H27" si="13">MID(E20, FIND(",", E20, FIND(",", E20) + 1) + 1, FIND(",", E20, FIND(",", E20, FIND(",", E20) + 1) + 1) - FIND(",", E20, FIND(",", E20) + 1) - 1)</f>
        <v> 0.328068</v>
      </c>
      <c r="I20" s="59" t="str">
        <f t="shared" ref="I20:I27" si="14">TRIM(MID(E20, FIND(",", E20, FIND(",", E20, FIND(",", E20) + 1) + 1) + 1, FIND(",", E20, FIND(",", E20, FIND(",", E20, FIND(",", E20) + 1) + 1) + 1) - FIND(",", E20, FIND(",", E20, FIND(",", E20) + 1) + 1) - 1))</f>
        <v>0.355172</v>
      </c>
      <c r="J20" s="59" t="str">
        <f t="shared" ref="J20:J27" si="15">TRIM(RIGHT(SUBSTITUTE(E20, ",", REPT(" ", LEN(E20))), LEN(E20)))</f>
        <v>0.271878</v>
      </c>
    </row>
    <row r="21">
      <c r="A21" s="59" t="s">
        <v>9</v>
      </c>
      <c r="B21" s="71" t="s">
        <v>93</v>
      </c>
      <c r="C21" s="59" t="s">
        <v>90</v>
      </c>
      <c r="D21" s="63"/>
      <c r="E21" s="59" t="s">
        <v>94</v>
      </c>
      <c r="F21" s="59" t="str">
        <f t="shared" si="11"/>
        <v>Random Forest</v>
      </c>
      <c r="G21" s="72">
        <f t="shared" si="12"/>
        <v>57.931</v>
      </c>
      <c r="H21" s="59" t="str">
        <f t="shared" si="13"/>
        <v> 0.578661</v>
      </c>
      <c r="I21" s="59" t="str">
        <f t="shared" si="14"/>
        <v>0.579310</v>
      </c>
      <c r="J21" s="59" t="str">
        <f t="shared" si="15"/>
        <v>0.576533</v>
      </c>
    </row>
    <row r="22">
      <c r="A22" s="59" t="s">
        <v>9</v>
      </c>
      <c r="B22" s="64"/>
      <c r="C22" s="59" t="s">
        <v>90</v>
      </c>
      <c r="D22" s="63"/>
      <c r="E22" s="59" t="s">
        <v>95</v>
      </c>
      <c r="F22" s="59" t="str">
        <f t="shared" si="11"/>
        <v>XGBoost</v>
      </c>
      <c r="G22" s="60">
        <f t="shared" si="12"/>
        <v>56.8966</v>
      </c>
      <c r="H22" s="59" t="str">
        <f t="shared" si="13"/>
        <v> 0.564509</v>
      </c>
      <c r="I22" s="59" t="str">
        <f t="shared" si="14"/>
        <v>0.568966</v>
      </c>
      <c r="J22" s="59" t="str">
        <f t="shared" si="15"/>
        <v>0.565818</v>
      </c>
    </row>
    <row r="23">
      <c r="A23" s="59" t="s">
        <v>9</v>
      </c>
      <c r="B23" s="64"/>
      <c r="C23" s="59" t="s">
        <v>90</v>
      </c>
      <c r="D23" s="63"/>
      <c r="E23" s="59" t="s">
        <v>96</v>
      </c>
      <c r="F23" s="59" t="str">
        <f t="shared" si="11"/>
        <v>Gradient Boosting</v>
      </c>
      <c r="G23" s="73">
        <f t="shared" si="12"/>
        <v>60</v>
      </c>
      <c r="H23" s="59" t="str">
        <f t="shared" si="13"/>
        <v> 0.597660</v>
      </c>
      <c r="I23" s="59" t="str">
        <f t="shared" si="14"/>
        <v>0.600000</v>
      </c>
      <c r="J23" s="59" t="str">
        <f t="shared" si="15"/>
        <v>0.598166</v>
      </c>
    </row>
    <row r="24">
      <c r="A24" s="59" t="s">
        <v>9</v>
      </c>
      <c r="B24" s="64"/>
      <c r="C24" s="59" t="s">
        <v>90</v>
      </c>
      <c r="D24" s="63"/>
      <c r="E24" s="59" t="s">
        <v>97</v>
      </c>
      <c r="F24" s="59" t="str">
        <f t="shared" si="11"/>
        <v>AdaBoost</v>
      </c>
      <c r="G24" s="60">
        <f t="shared" si="12"/>
        <v>25.1724</v>
      </c>
      <c r="H24" s="59" t="str">
        <f t="shared" si="13"/>
        <v> 0.416702</v>
      </c>
      <c r="I24" s="59" t="str">
        <f t="shared" si="14"/>
        <v>0.251724</v>
      </c>
      <c r="J24" s="59" t="str">
        <f t="shared" si="15"/>
        <v>0.237872</v>
      </c>
    </row>
    <row r="25">
      <c r="A25" s="59" t="s">
        <v>9</v>
      </c>
      <c r="B25" s="64"/>
      <c r="C25" s="59" t="s">
        <v>90</v>
      </c>
      <c r="D25" s="63"/>
      <c r="E25" s="59" t="s">
        <v>98</v>
      </c>
      <c r="F25" s="59" t="str">
        <f t="shared" si="11"/>
        <v>K-Nearest Neighbors</v>
      </c>
      <c r="G25" s="60">
        <f t="shared" si="12"/>
        <v>54.8276</v>
      </c>
      <c r="H25" s="59" t="str">
        <f t="shared" si="13"/>
        <v> 0.509828</v>
      </c>
      <c r="I25" s="59" t="str">
        <f t="shared" si="14"/>
        <v>0.548276</v>
      </c>
      <c r="J25" s="59" t="str">
        <f t="shared" si="15"/>
        <v>0.515538</v>
      </c>
    </row>
    <row r="26">
      <c r="A26" s="59" t="s">
        <v>9</v>
      </c>
      <c r="B26" s="64"/>
      <c r="C26" s="59" t="s">
        <v>90</v>
      </c>
      <c r="D26" s="63"/>
      <c r="E26" s="59" t="s">
        <v>99</v>
      </c>
      <c r="F26" s="59" t="str">
        <f t="shared" si="11"/>
        <v>Logistic Regression</v>
      </c>
      <c r="G26" s="60">
        <f t="shared" si="12"/>
        <v>52.069</v>
      </c>
      <c r="H26" s="59" t="str">
        <f t="shared" si="13"/>
        <v> 0.490557</v>
      </c>
      <c r="I26" s="59" t="str">
        <f t="shared" si="14"/>
        <v>0.520690</v>
      </c>
      <c r="J26" s="59" t="str">
        <f t="shared" si="15"/>
        <v>0.485574</v>
      </c>
    </row>
    <row r="27">
      <c r="A27" s="59" t="s">
        <v>9</v>
      </c>
      <c r="B27" s="64"/>
      <c r="C27" s="59" t="s">
        <v>90</v>
      </c>
      <c r="D27" s="63"/>
      <c r="E27" s="59" t="s">
        <v>100</v>
      </c>
      <c r="F27" s="59" t="str">
        <f t="shared" si="11"/>
        <v>Naive Bayes</v>
      </c>
      <c r="G27" s="60">
        <f t="shared" si="12"/>
        <v>28.9655</v>
      </c>
      <c r="H27" s="59" t="str">
        <f t="shared" si="13"/>
        <v> 0.193797</v>
      </c>
      <c r="I27" s="59" t="str">
        <f t="shared" si="14"/>
        <v>0.289655</v>
      </c>
      <c r="J27" s="59" t="str">
        <f t="shared" si="15"/>
        <v>0.178266</v>
      </c>
    </row>
    <row r="28">
      <c r="A28" s="59" t="s">
        <v>9</v>
      </c>
      <c r="B28" s="65"/>
      <c r="C28" s="59" t="s">
        <v>90</v>
      </c>
      <c r="D28" s="59"/>
      <c r="E28" s="59"/>
      <c r="F28" s="66" t="s">
        <v>78</v>
      </c>
      <c r="G28" s="60">
        <v>50.0</v>
      </c>
      <c r="H28" s="59">
        <v>0.46</v>
      </c>
      <c r="I28" s="59">
        <v>0.5</v>
      </c>
      <c r="J28" s="59">
        <v>0.48</v>
      </c>
    </row>
    <row r="29">
      <c r="A29" s="59" t="s">
        <v>9</v>
      </c>
      <c r="B29" s="61" t="s">
        <v>101</v>
      </c>
      <c r="C29" s="59" t="s">
        <v>67</v>
      </c>
      <c r="D29" s="59" t="s">
        <v>102</v>
      </c>
      <c r="E29" s="59" t="s">
        <v>103</v>
      </c>
      <c r="F29" s="59" t="str">
        <f t="shared" ref="F29:F36" si="16">LEFT(E29, FIND(",", E29)-1)</f>
        <v>SVM</v>
      </c>
      <c r="G29" s="60">
        <f t="shared" ref="G29:G36" si="17">(MID(E29, FIND(",", E29) + 1, FIND(",", E29, FIND(",", E29) + 1) - FIND(",", E29) - 1))*100</f>
        <v>32.4138</v>
      </c>
      <c r="H29" s="59" t="str">
        <f t="shared" ref="H29:H36" si="18">MID(E29, FIND(",", E29, FIND(",", E29) + 1) + 1, FIND(",", E29, FIND(",", E29, FIND(",", E29) + 1) + 1) - FIND(",", E29, FIND(",", E29) + 1) - 1)</f>
        <v> 0.241244</v>
      </c>
      <c r="I29" s="59" t="str">
        <f t="shared" ref="I29:I36" si="19">TRIM(MID(E29, FIND(",", E29, FIND(",", E29, FIND(",", E29) + 1) + 1) + 1, FIND(",", E29, FIND(",", E29, FIND(",", E29, FIND(",", E29) + 1) + 1) + 1) - FIND(",", E29, FIND(",", E29, FIND(",", E29) + 1) + 1) - 1))</f>
        <v>0.324138</v>
      </c>
      <c r="J29" s="59" t="str">
        <f t="shared" ref="J29:J36" si="20">TRIM(RIGHT(SUBSTITUTE(E29, ",", REPT(" ", LEN(E29))), LEN(E29)))</f>
        <v>0.200394</v>
      </c>
    </row>
    <row r="30">
      <c r="A30" s="59" t="s">
        <v>9</v>
      </c>
      <c r="B30" s="70" t="s">
        <v>104</v>
      </c>
      <c r="C30" s="59" t="s">
        <v>67</v>
      </c>
      <c r="D30" s="63"/>
      <c r="E30" s="59" t="s">
        <v>105</v>
      </c>
      <c r="F30" s="59" t="str">
        <f t="shared" si="16"/>
        <v>Random Forest</v>
      </c>
      <c r="G30" s="60">
        <f t="shared" si="17"/>
        <v>53.7931</v>
      </c>
      <c r="H30" s="59" t="str">
        <f t="shared" si="18"/>
        <v> 0.527641</v>
      </c>
      <c r="I30" s="59" t="str">
        <f t="shared" si="19"/>
        <v>0.537931</v>
      </c>
      <c r="J30" s="59" t="str">
        <f t="shared" si="20"/>
        <v>0.531894</v>
      </c>
    </row>
    <row r="31">
      <c r="A31" s="59" t="s">
        <v>9</v>
      </c>
      <c r="B31" s="64"/>
      <c r="C31" s="59" t="s">
        <v>67</v>
      </c>
      <c r="D31" s="63"/>
      <c r="E31" s="59" t="s">
        <v>106</v>
      </c>
      <c r="F31" s="59" t="str">
        <f t="shared" si="16"/>
        <v>XGBoost</v>
      </c>
      <c r="G31" s="60">
        <f t="shared" si="17"/>
        <v>56.5517</v>
      </c>
      <c r="H31" s="59" t="str">
        <f t="shared" si="18"/>
        <v> 0.555824</v>
      </c>
      <c r="I31" s="59" t="str">
        <f t="shared" si="19"/>
        <v>0.565517</v>
      </c>
      <c r="J31" s="59" t="str">
        <f t="shared" si="20"/>
        <v>0.559549</v>
      </c>
    </row>
    <row r="32">
      <c r="A32" s="59" t="s">
        <v>9</v>
      </c>
      <c r="B32" s="64"/>
      <c r="C32" s="59" t="s">
        <v>67</v>
      </c>
      <c r="D32" s="63"/>
      <c r="E32" s="59" t="s">
        <v>107</v>
      </c>
      <c r="F32" s="59" t="str">
        <f t="shared" si="16"/>
        <v>Gradient Boosting</v>
      </c>
      <c r="G32" s="74">
        <f t="shared" si="17"/>
        <v>57.2414</v>
      </c>
      <c r="H32" s="59" t="str">
        <f t="shared" si="18"/>
        <v> 0.544692</v>
      </c>
      <c r="I32" s="59" t="str">
        <f t="shared" si="19"/>
        <v>0.572414</v>
      </c>
      <c r="J32" s="59" t="str">
        <f t="shared" si="20"/>
        <v>0.553784</v>
      </c>
    </row>
    <row r="33">
      <c r="A33" s="59" t="s">
        <v>9</v>
      </c>
      <c r="B33" s="64"/>
      <c r="C33" s="59" t="s">
        <v>67</v>
      </c>
      <c r="D33" s="63"/>
      <c r="E33" s="59" t="s">
        <v>108</v>
      </c>
      <c r="F33" s="59" t="str">
        <f t="shared" si="16"/>
        <v>AdaBoost</v>
      </c>
      <c r="G33" s="60">
        <f t="shared" si="17"/>
        <v>38.9655</v>
      </c>
      <c r="H33" s="59" t="str">
        <f t="shared" si="18"/>
        <v> 0.364218</v>
      </c>
      <c r="I33" s="59" t="str">
        <f t="shared" si="19"/>
        <v>0.389655</v>
      </c>
      <c r="J33" s="59" t="str">
        <f t="shared" si="20"/>
        <v>0.340700</v>
      </c>
    </row>
    <row r="34">
      <c r="A34" s="59" t="s">
        <v>9</v>
      </c>
      <c r="B34" s="64"/>
      <c r="C34" s="59" t="s">
        <v>67</v>
      </c>
      <c r="D34" s="63"/>
      <c r="E34" s="59" t="s">
        <v>109</v>
      </c>
      <c r="F34" s="59" t="str">
        <f t="shared" si="16"/>
        <v>K-Nearest Neighbors</v>
      </c>
      <c r="G34" s="60">
        <f t="shared" si="17"/>
        <v>48.9655</v>
      </c>
      <c r="H34" s="59" t="str">
        <f t="shared" si="18"/>
        <v> 0.432914</v>
      </c>
      <c r="I34" s="59" t="str">
        <f t="shared" si="19"/>
        <v>0.489655</v>
      </c>
      <c r="J34" s="59" t="str">
        <f t="shared" si="20"/>
        <v>0.444266</v>
      </c>
    </row>
    <row r="35">
      <c r="A35" s="59" t="s">
        <v>9</v>
      </c>
      <c r="B35" s="64"/>
      <c r="C35" s="59" t="s">
        <v>67</v>
      </c>
      <c r="D35" s="75"/>
      <c r="E35" s="76" t="s">
        <v>110</v>
      </c>
      <c r="F35" s="59" t="str">
        <f t="shared" si="16"/>
        <v>Logistic Regression</v>
      </c>
      <c r="G35" s="60">
        <f t="shared" si="17"/>
        <v>31.0345</v>
      </c>
      <c r="H35" s="59" t="str">
        <f t="shared" si="18"/>
        <v> 0.246275</v>
      </c>
      <c r="I35" s="59" t="str">
        <f t="shared" si="19"/>
        <v>0.310345</v>
      </c>
      <c r="J35" s="59" t="str">
        <f t="shared" si="20"/>
        <v>0.218463</v>
      </c>
    </row>
    <row r="36">
      <c r="A36" s="59" t="s">
        <v>9</v>
      </c>
      <c r="B36" s="64"/>
      <c r="C36" s="59" t="s">
        <v>67</v>
      </c>
      <c r="D36" s="75"/>
      <c r="E36" s="76" t="s">
        <v>111</v>
      </c>
      <c r="F36" s="59" t="str">
        <f t="shared" si="16"/>
        <v>Naive Bayes</v>
      </c>
      <c r="G36" s="60">
        <f t="shared" si="17"/>
        <v>25.1724</v>
      </c>
      <c r="H36" s="59" t="str">
        <f t="shared" si="18"/>
        <v> 0.200368</v>
      </c>
      <c r="I36" s="59" t="str">
        <f t="shared" si="19"/>
        <v>0.251724</v>
      </c>
      <c r="J36" s="59" t="str">
        <f t="shared" si="20"/>
        <v>0.147317</v>
      </c>
    </row>
    <row r="37">
      <c r="A37" s="59" t="s">
        <v>9</v>
      </c>
      <c r="B37" s="65"/>
      <c r="C37" s="59" t="s">
        <v>67</v>
      </c>
      <c r="D37" s="77"/>
      <c r="E37" s="76"/>
      <c r="F37" s="66" t="s">
        <v>78</v>
      </c>
      <c r="G37" s="60">
        <v>21.0</v>
      </c>
      <c r="H37" s="59">
        <v>0.21</v>
      </c>
      <c r="I37" s="59">
        <v>0.21</v>
      </c>
      <c r="J37" s="59">
        <v>0.18</v>
      </c>
    </row>
    <row r="38">
      <c r="A38" s="59" t="s">
        <v>9</v>
      </c>
      <c r="B38" s="78" t="s">
        <v>112</v>
      </c>
      <c r="C38" s="59" t="s">
        <v>67</v>
      </c>
      <c r="D38" s="77" t="s">
        <v>113</v>
      </c>
      <c r="E38" s="76" t="s">
        <v>114</v>
      </c>
      <c r="F38" s="59" t="str">
        <f t="shared" ref="F38:F45" si="21">LEFT(E38, FIND(",", E38)-1)</f>
        <v>SVM</v>
      </c>
      <c r="G38" s="60">
        <f t="shared" ref="G38:G45" si="22">(MID(E38, FIND(",", E38) + 1, FIND(",", E38, FIND(",", E38) + 1) - FIND(",", E38) - 1))*100</f>
        <v>37.2414</v>
      </c>
      <c r="H38" s="59" t="str">
        <f t="shared" ref="H38:H45" si="23">MID(E38, FIND(",", E38, FIND(",", E38) + 1) + 1, FIND(",", E38, FIND(",", E38, FIND(",", E38) + 1) + 1) - FIND(",", E38, FIND(",", E38) + 1) - 1)</f>
        <v> 0.313375</v>
      </c>
      <c r="I38" s="59" t="str">
        <f t="shared" ref="I38:I45" si="24">TRIM(MID(E38, FIND(",", E38, FIND(",", E38, FIND(",", E38) + 1) + 1) + 1, FIND(",", E38, FIND(",", E38, FIND(",", E38, FIND(",", E38) + 1) + 1) + 1) - FIND(",", E38, FIND(",", E38, FIND(",", E38) + 1) + 1) - 1))</f>
        <v>0.372414</v>
      </c>
      <c r="J38" s="59" t="str">
        <f t="shared" ref="J38:J45" si="25">TRIM(RIGHT(SUBSTITUTE(E38, ",", REPT(" ", LEN(E38))), LEN(E38)))</f>
        <v>0.282487</v>
      </c>
    </row>
    <row r="39">
      <c r="A39" s="59" t="s">
        <v>9</v>
      </c>
      <c r="B39" s="75"/>
      <c r="C39" s="59" t="s">
        <v>67</v>
      </c>
      <c r="D39" s="75"/>
      <c r="E39" s="76" t="s">
        <v>115</v>
      </c>
      <c r="F39" s="59" t="str">
        <f t="shared" si="21"/>
        <v>Random Forest</v>
      </c>
      <c r="G39" s="79">
        <f t="shared" si="22"/>
        <v>59.3103</v>
      </c>
      <c r="H39" s="59" t="str">
        <f t="shared" si="23"/>
        <v> 0.588109</v>
      </c>
      <c r="I39" s="59" t="str">
        <f t="shared" si="24"/>
        <v>0.593103</v>
      </c>
      <c r="J39" s="59" t="str">
        <f t="shared" si="25"/>
        <v>0.588626</v>
      </c>
    </row>
    <row r="40">
      <c r="A40" s="59" t="s">
        <v>9</v>
      </c>
      <c r="B40" s="75"/>
      <c r="C40" s="32" t="s">
        <v>67</v>
      </c>
      <c r="D40" s="75"/>
      <c r="E40" s="76" t="s">
        <v>116</v>
      </c>
      <c r="F40" s="59" t="str">
        <f t="shared" si="21"/>
        <v>XGBoost</v>
      </c>
      <c r="G40" s="60">
        <f t="shared" si="22"/>
        <v>55.5172</v>
      </c>
      <c r="H40" s="59" t="str">
        <f t="shared" si="23"/>
        <v> 0.547276</v>
      </c>
      <c r="I40" s="59" t="str">
        <f t="shared" si="24"/>
        <v>0.555172</v>
      </c>
      <c r="J40" s="59" t="str">
        <f t="shared" si="25"/>
        <v>0.550510</v>
      </c>
    </row>
    <row r="41">
      <c r="A41" s="59" t="s">
        <v>9</v>
      </c>
      <c r="B41" s="75"/>
      <c r="C41" s="32" t="s">
        <v>67</v>
      </c>
      <c r="D41" s="75"/>
      <c r="E41" s="76" t="s">
        <v>117</v>
      </c>
      <c r="F41" s="59" t="str">
        <f t="shared" si="21"/>
        <v>Gradient Boosting</v>
      </c>
      <c r="G41" s="73">
        <f t="shared" si="22"/>
        <v>60.6897</v>
      </c>
      <c r="H41" s="59" t="str">
        <f t="shared" si="23"/>
        <v> 0.602308</v>
      </c>
      <c r="I41" s="59" t="str">
        <f t="shared" si="24"/>
        <v>0.606897</v>
      </c>
      <c r="J41" s="59" t="str">
        <f t="shared" si="25"/>
        <v>0.603263</v>
      </c>
    </row>
    <row r="42">
      <c r="A42" s="59" t="s">
        <v>9</v>
      </c>
      <c r="B42" s="75"/>
      <c r="C42" s="32" t="s">
        <v>67</v>
      </c>
      <c r="D42" s="75"/>
      <c r="E42" s="76" t="s">
        <v>118</v>
      </c>
      <c r="F42" s="59" t="str">
        <f t="shared" si="21"/>
        <v>AdaBoost</v>
      </c>
      <c r="G42" s="60">
        <f t="shared" si="22"/>
        <v>29.3103</v>
      </c>
      <c r="H42" s="59" t="str">
        <f t="shared" si="23"/>
        <v> 0.348926</v>
      </c>
      <c r="I42" s="59" t="str">
        <f t="shared" si="24"/>
        <v>0.293103</v>
      </c>
      <c r="J42" s="59" t="str">
        <f t="shared" si="25"/>
        <v>0.303059</v>
      </c>
    </row>
    <row r="43">
      <c r="A43" s="59" t="s">
        <v>9</v>
      </c>
      <c r="B43" s="75"/>
      <c r="C43" s="32" t="s">
        <v>67</v>
      </c>
      <c r="D43" s="80"/>
      <c r="E43" s="81" t="s">
        <v>119</v>
      </c>
      <c r="F43" s="82" t="str">
        <f t="shared" si="21"/>
        <v>K-Nearest Neighbors</v>
      </c>
      <c r="G43" s="83">
        <f t="shared" si="22"/>
        <v>56.8966</v>
      </c>
      <c r="H43" s="82" t="str">
        <f t="shared" si="23"/>
        <v> 0.542166</v>
      </c>
      <c r="I43" s="82" t="str">
        <f t="shared" si="24"/>
        <v>0.568966</v>
      </c>
      <c r="J43" s="82" t="str">
        <f t="shared" si="25"/>
        <v>0.545854</v>
      </c>
      <c r="K43" s="84"/>
    </row>
    <row r="44">
      <c r="A44" s="59" t="s">
        <v>9</v>
      </c>
      <c r="B44" s="75"/>
      <c r="C44" s="32" t="s">
        <v>67</v>
      </c>
      <c r="D44" s="80"/>
      <c r="E44" s="81" t="s">
        <v>120</v>
      </c>
      <c r="F44" s="82" t="str">
        <f t="shared" si="21"/>
        <v>Logistic Regression</v>
      </c>
      <c r="G44" s="83">
        <f t="shared" si="22"/>
        <v>52.4138</v>
      </c>
      <c r="H44" s="82" t="str">
        <f t="shared" si="23"/>
        <v> 0.479292</v>
      </c>
      <c r="I44" s="82" t="str">
        <f t="shared" si="24"/>
        <v>0.524138</v>
      </c>
      <c r="J44" s="82" t="str">
        <f t="shared" si="25"/>
        <v>0.488113</v>
      </c>
      <c r="K44" s="84"/>
    </row>
    <row r="45">
      <c r="A45" s="59" t="s">
        <v>9</v>
      </c>
      <c r="B45" s="75"/>
      <c r="C45" s="32" t="s">
        <v>67</v>
      </c>
      <c r="D45" s="80"/>
      <c r="E45" s="81" t="s">
        <v>121</v>
      </c>
      <c r="F45" s="82" t="str">
        <f t="shared" si="21"/>
        <v>Naive Bayes</v>
      </c>
      <c r="G45" s="83">
        <f t="shared" si="22"/>
        <v>31.3793</v>
      </c>
      <c r="H45" s="82" t="str">
        <f t="shared" si="23"/>
        <v> 0.239409</v>
      </c>
      <c r="I45" s="82" t="str">
        <f t="shared" si="24"/>
        <v>0.313793</v>
      </c>
      <c r="J45" s="82" t="str">
        <f t="shared" si="25"/>
        <v>0.206732</v>
      </c>
      <c r="K45" s="84"/>
    </row>
    <row r="46">
      <c r="A46" s="59" t="s">
        <v>9</v>
      </c>
      <c r="B46" s="76"/>
      <c r="C46" s="32" t="s">
        <v>67</v>
      </c>
      <c r="D46" s="80"/>
      <c r="E46" s="80"/>
      <c r="F46" s="81" t="s">
        <v>122</v>
      </c>
      <c r="G46" s="85">
        <v>27.0</v>
      </c>
      <c r="H46" s="86">
        <v>0.25</v>
      </c>
      <c r="I46" s="86">
        <v>0.27</v>
      </c>
      <c r="J46" s="86">
        <v>0.16</v>
      </c>
      <c r="K46" s="84"/>
    </row>
    <row r="47">
      <c r="A47" s="59" t="s">
        <v>9</v>
      </c>
      <c r="B47" s="78" t="s">
        <v>123</v>
      </c>
      <c r="C47" s="33" t="s">
        <v>124</v>
      </c>
      <c r="D47" s="87" t="s">
        <v>125</v>
      </c>
      <c r="E47" s="80"/>
      <c r="F47" s="81" t="s">
        <v>126</v>
      </c>
      <c r="G47" s="85">
        <v>57.0</v>
      </c>
      <c r="H47" s="86">
        <v>0.55</v>
      </c>
      <c r="I47" s="86">
        <v>0.57</v>
      </c>
      <c r="J47" s="86">
        <v>0.56</v>
      </c>
      <c r="K47" s="84"/>
    </row>
    <row r="48">
      <c r="A48" s="59" t="s">
        <v>9</v>
      </c>
      <c r="B48" s="78" t="s">
        <v>112</v>
      </c>
      <c r="C48" s="32" t="s">
        <v>67</v>
      </c>
      <c r="D48" s="80"/>
      <c r="E48" s="80"/>
      <c r="F48" s="81" t="s">
        <v>11</v>
      </c>
      <c r="G48" s="88">
        <v>0.431</v>
      </c>
      <c r="H48" s="88">
        <v>0.3725</v>
      </c>
      <c r="I48" s="88">
        <v>0.431</v>
      </c>
      <c r="J48" s="81">
        <v>0.3554</v>
      </c>
      <c r="K48" s="84"/>
    </row>
    <row r="49">
      <c r="A49" s="59" t="s">
        <v>9</v>
      </c>
      <c r="B49" s="75"/>
      <c r="C49" s="32" t="s">
        <v>67</v>
      </c>
      <c r="D49" s="80"/>
      <c r="E49" s="80"/>
      <c r="F49" s="81" t="s">
        <v>12</v>
      </c>
      <c r="G49" s="89">
        <v>0.5931</v>
      </c>
      <c r="H49" s="81">
        <v>0.5729</v>
      </c>
      <c r="I49" s="81">
        <v>0.5931</v>
      </c>
      <c r="J49" s="81">
        <v>0.5804</v>
      </c>
      <c r="K49" s="84"/>
    </row>
    <row r="50">
      <c r="A50" s="59" t="s">
        <v>9</v>
      </c>
      <c r="B50" s="75"/>
      <c r="C50" s="32" t="s">
        <v>67</v>
      </c>
      <c r="D50" s="80"/>
      <c r="E50" s="80"/>
      <c r="F50" s="81" t="s">
        <v>13</v>
      </c>
      <c r="G50" s="89">
        <v>0.5621</v>
      </c>
      <c r="H50" s="81">
        <v>0.5446</v>
      </c>
      <c r="I50" s="81">
        <v>0.5621</v>
      </c>
      <c r="J50" s="81">
        <v>0.5515</v>
      </c>
      <c r="K50" s="84"/>
    </row>
    <row r="51">
      <c r="A51" s="59" t="s">
        <v>9</v>
      </c>
      <c r="B51" s="75"/>
      <c r="C51" s="32" t="s">
        <v>67</v>
      </c>
      <c r="D51" s="80"/>
      <c r="E51" s="80"/>
      <c r="F51" s="81" t="s">
        <v>14</v>
      </c>
      <c r="G51" s="89">
        <v>0.5517</v>
      </c>
      <c r="H51" s="81">
        <v>0.5268</v>
      </c>
      <c r="I51" s="81">
        <v>0.5517</v>
      </c>
      <c r="J51" s="81">
        <v>0.5381</v>
      </c>
      <c r="K51" s="84"/>
    </row>
    <row r="52">
      <c r="A52" s="59" t="s">
        <v>9</v>
      </c>
      <c r="B52" s="75"/>
      <c r="C52" s="32" t="s">
        <v>67</v>
      </c>
      <c r="D52" s="80"/>
      <c r="E52" s="80"/>
      <c r="F52" s="81" t="s">
        <v>127</v>
      </c>
      <c r="G52" s="89">
        <v>0.52</v>
      </c>
      <c r="H52" s="80"/>
      <c r="I52" s="80"/>
      <c r="J52" s="80"/>
      <c r="K52" s="84"/>
    </row>
    <row r="53">
      <c r="A53" s="59" t="s">
        <v>9</v>
      </c>
      <c r="B53" s="76" t="s">
        <v>128</v>
      </c>
      <c r="C53" s="33" t="s">
        <v>129</v>
      </c>
      <c r="D53" s="80"/>
      <c r="E53" s="80"/>
      <c r="F53" s="81" t="s">
        <v>11</v>
      </c>
      <c r="G53" s="88">
        <v>0.6655</v>
      </c>
      <c r="H53" s="88">
        <v>0.675</v>
      </c>
      <c r="I53" s="88">
        <v>0.66</v>
      </c>
      <c r="J53" s="81">
        <v>0.6675</v>
      </c>
      <c r="K53" s="84"/>
    </row>
    <row r="54">
      <c r="A54" s="59" t="s">
        <v>9</v>
      </c>
      <c r="B54" s="76" t="s">
        <v>128</v>
      </c>
      <c r="C54" s="33" t="s">
        <v>129</v>
      </c>
      <c r="D54" s="80"/>
      <c r="E54" s="80"/>
      <c r="F54" s="81" t="s">
        <v>12</v>
      </c>
      <c r="G54" s="90">
        <v>0.7334</v>
      </c>
      <c r="H54" s="81">
        <v>0.74</v>
      </c>
      <c r="I54" s="81">
        <v>0.73</v>
      </c>
      <c r="J54" s="81">
        <v>0.735</v>
      </c>
      <c r="K54" s="84"/>
    </row>
    <row r="55">
      <c r="A55" s="59" t="s">
        <v>9</v>
      </c>
      <c r="B55" s="76" t="s">
        <v>128</v>
      </c>
      <c r="C55" s="33" t="s">
        <v>129</v>
      </c>
      <c r="D55" s="80"/>
      <c r="E55" s="80"/>
      <c r="F55" s="81" t="s">
        <v>13</v>
      </c>
      <c r="G55" s="90">
        <v>0.7852</v>
      </c>
      <c r="H55" s="81">
        <v>0.79</v>
      </c>
      <c r="I55" s="81">
        <v>0.78</v>
      </c>
      <c r="J55" s="81">
        <v>0.785</v>
      </c>
      <c r="K55" s="84"/>
    </row>
    <row r="56">
      <c r="A56" s="59" t="s">
        <v>9</v>
      </c>
      <c r="B56" s="76" t="s">
        <v>128</v>
      </c>
      <c r="C56" s="33" t="s">
        <v>129</v>
      </c>
      <c r="D56" s="80"/>
      <c r="E56" s="80"/>
      <c r="F56" s="81" t="s">
        <v>14</v>
      </c>
      <c r="G56" s="90">
        <v>0.7438</v>
      </c>
      <c r="H56" s="81">
        <v>0.75</v>
      </c>
      <c r="I56" s="81">
        <v>0.74</v>
      </c>
      <c r="J56" s="81">
        <v>0.745</v>
      </c>
      <c r="K56" s="84"/>
    </row>
    <row r="57">
      <c r="A57" s="59" t="s">
        <v>9</v>
      </c>
      <c r="B57" s="76" t="s">
        <v>128</v>
      </c>
      <c r="C57" s="33" t="s">
        <v>129</v>
      </c>
      <c r="D57" s="80"/>
      <c r="E57" s="80"/>
      <c r="F57" s="81" t="s">
        <v>16</v>
      </c>
      <c r="G57" s="90">
        <v>0.741</v>
      </c>
      <c r="H57" s="81">
        <v>0.745</v>
      </c>
      <c r="I57" s="81">
        <v>0.735</v>
      </c>
      <c r="J57" s="81">
        <v>0.74</v>
      </c>
      <c r="K57" s="84"/>
    </row>
    <row r="58">
      <c r="A58" s="59" t="s">
        <v>9</v>
      </c>
      <c r="B58" s="76" t="s">
        <v>128</v>
      </c>
      <c r="C58" s="33" t="s">
        <v>129</v>
      </c>
      <c r="D58" s="80"/>
      <c r="E58" s="80"/>
      <c r="F58" s="81" t="s">
        <v>122</v>
      </c>
      <c r="G58" s="89">
        <v>0.65</v>
      </c>
      <c r="H58" s="81">
        <v>0.67</v>
      </c>
      <c r="I58" s="81">
        <v>0.63</v>
      </c>
      <c r="J58" s="81">
        <v>0.649</v>
      </c>
      <c r="K58" s="84"/>
    </row>
    <row r="59">
      <c r="C59" s="3"/>
      <c r="D59" s="84"/>
      <c r="E59" s="84"/>
      <c r="F59" s="84"/>
      <c r="G59" s="91"/>
      <c r="H59" s="84"/>
      <c r="I59" s="84"/>
      <c r="J59" s="84"/>
      <c r="K59" s="84"/>
    </row>
    <row r="60">
      <c r="C60" s="84"/>
      <c r="D60" s="84"/>
      <c r="E60" s="84"/>
      <c r="F60" s="84"/>
      <c r="G60" s="91"/>
      <c r="H60" s="84"/>
      <c r="I60" s="84"/>
      <c r="J60" s="84"/>
      <c r="K60" s="84"/>
    </row>
    <row r="61">
      <c r="G61" s="92"/>
    </row>
    <row r="62">
      <c r="G62" s="92"/>
    </row>
    <row r="63">
      <c r="G63" s="92"/>
    </row>
    <row r="64">
      <c r="G64" s="92"/>
    </row>
    <row r="65">
      <c r="G65" s="92"/>
    </row>
    <row r="66">
      <c r="G66" s="92"/>
    </row>
    <row r="67">
      <c r="G67" s="92"/>
    </row>
    <row r="68">
      <c r="G68" s="92"/>
    </row>
    <row r="69">
      <c r="G69" s="92"/>
    </row>
    <row r="70">
      <c r="G70" s="92"/>
    </row>
    <row r="71">
      <c r="G71" s="92"/>
    </row>
    <row r="72">
      <c r="G72" s="92"/>
    </row>
    <row r="73">
      <c r="G73" s="92"/>
    </row>
    <row r="74">
      <c r="G74" s="92"/>
    </row>
    <row r="75">
      <c r="G75" s="92"/>
    </row>
    <row r="76">
      <c r="G76" s="92"/>
    </row>
    <row r="77">
      <c r="G77" s="92"/>
    </row>
    <row r="78">
      <c r="G78" s="92"/>
    </row>
    <row r="79">
      <c r="G79" s="92"/>
    </row>
    <row r="80">
      <c r="G80" s="92"/>
    </row>
    <row r="81">
      <c r="G81" s="92"/>
    </row>
    <row r="82">
      <c r="G82" s="92"/>
    </row>
    <row r="83">
      <c r="G83" s="92"/>
    </row>
    <row r="84">
      <c r="G84" s="92"/>
    </row>
    <row r="85">
      <c r="G85" s="92"/>
    </row>
    <row r="86">
      <c r="G86" s="92"/>
    </row>
    <row r="87">
      <c r="G87" s="92"/>
    </row>
    <row r="88">
      <c r="G88" s="92"/>
    </row>
    <row r="89">
      <c r="G89" s="92"/>
    </row>
    <row r="90">
      <c r="G90" s="92"/>
    </row>
    <row r="91">
      <c r="G91" s="92"/>
    </row>
    <row r="92">
      <c r="G92" s="92"/>
    </row>
    <row r="93">
      <c r="G93" s="92"/>
    </row>
    <row r="94">
      <c r="G94" s="92"/>
    </row>
    <row r="95">
      <c r="G95" s="92"/>
    </row>
    <row r="96">
      <c r="G96" s="92"/>
    </row>
    <row r="97">
      <c r="G97" s="92"/>
    </row>
    <row r="98">
      <c r="G98" s="92"/>
    </row>
    <row r="99">
      <c r="G99" s="92"/>
    </row>
    <row r="100">
      <c r="G100" s="92"/>
    </row>
    <row r="101">
      <c r="G101" s="92"/>
    </row>
    <row r="102">
      <c r="G102" s="92"/>
    </row>
    <row r="103">
      <c r="G103" s="92"/>
    </row>
    <row r="104">
      <c r="G104" s="92"/>
    </row>
    <row r="105">
      <c r="G105" s="92"/>
    </row>
    <row r="106">
      <c r="G106" s="92"/>
    </row>
    <row r="107">
      <c r="G107" s="92"/>
    </row>
    <row r="108">
      <c r="G108" s="92"/>
    </row>
    <row r="109">
      <c r="G109" s="92"/>
    </row>
    <row r="110">
      <c r="G110" s="92"/>
    </row>
    <row r="111">
      <c r="G111" s="92"/>
    </row>
    <row r="112">
      <c r="G112" s="92"/>
    </row>
    <row r="113">
      <c r="G113" s="92"/>
    </row>
    <row r="114">
      <c r="G114" s="92"/>
    </row>
    <row r="115">
      <c r="G115" s="92"/>
    </row>
    <row r="116">
      <c r="G116" s="92"/>
    </row>
    <row r="117">
      <c r="G117" s="92"/>
    </row>
    <row r="118">
      <c r="G118" s="92"/>
    </row>
    <row r="119">
      <c r="G119" s="92"/>
    </row>
    <row r="120">
      <c r="G120" s="92"/>
    </row>
    <row r="121">
      <c r="G121" s="92"/>
    </row>
    <row r="122">
      <c r="G122" s="92"/>
    </row>
    <row r="123">
      <c r="G123" s="92"/>
    </row>
    <row r="124">
      <c r="G124" s="92"/>
    </row>
    <row r="125">
      <c r="G125" s="92"/>
    </row>
    <row r="126">
      <c r="G126" s="92"/>
    </row>
    <row r="127">
      <c r="G127" s="92"/>
    </row>
    <row r="128">
      <c r="G128" s="92"/>
    </row>
    <row r="129">
      <c r="G129" s="92"/>
    </row>
    <row r="130">
      <c r="G130" s="92"/>
    </row>
    <row r="131">
      <c r="G131" s="92"/>
    </row>
    <row r="132">
      <c r="G132" s="92"/>
    </row>
    <row r="133">
      <c r="G133" s="92"/>
    </row>
    <row r="134">
      <c r="G134" s="92"/>
    </row>
    <row r="135">
      <c r="G135" s="92"/>
    </row>
    <row r="136">
      <c r="G136" s="92"/>
    </row>
    <row r="137">
      <c r="G137" s="92"/>
    </row>
    <row r="138">
      <c r="G138" s="92"/>
    </row>
    <row r="139">
      <c r="G139" s="92"/>
    </row>
    <row r="140">
      <c r="G140" s="92"/>
    </row>
    <row r="141">
      <c r="G141" s="92"/>
    </row>
    <row r="142">
      <c r="G142" s="92"/>
    </row>
    <row r="143">
      <c r="G143" s="92"/>
    </row>
    <row r="144">
      <c r="G144" s="92"/>
    </row>
    <row r="145">
      <c r="G145" s="92"/>
    </row>
    <row r="146">
      <c r="G146" s="92"/>
    </row>
    <row r="147">
      <c r="G147" s="92"/>
    </row>
    <row r="148">
      <c r="G148" s="92"/>
    </row>
    <row r="149">
      <c r="G149" s="92"/>
    </row>
    <row r="150">
      <c r="G150" s="92"/>
    </row>
    <row r="151">
      <c r="G151" s="92"/>
    </row>
    <row r="152">
      <c r="G152" s="92"/>
    </row>
    <row r="153">
      <c r="G153" s="92"/>
    </row>
    <row r="154">
      <c r="G154" s="92"/>
    </row>
    <row r="155">
      <c r="G155" s="92"/>
    </row>
    <row r="156">
      <c r="G156" s="92"/>
    </row>
    <row r="157">
      <c r="G157" s="92"/>
    </row>
    <row r="158">
      <c r="G158" s="92"/>
    </row>
    <row r="159">
      <c r="G159" s="92"/>
    </row>
    <row r="160">
      <c r="G160" s="92"/>
    </row>
    <row r="161">
      <c r="G161" s="92"/>
    </row>
    <row r="162">
      <c r="G162" s="92"/>
    </row>
    <row r="163">
      <c r="G163" s="92"/>
    </row>
    <row r="164">
      <c r="G164" s="92"/>
    </row>
    <row r="165">
      <c r="G165" s="92"/>
    </row>
    <row r="166">
      <c r="G166" s="92"/>
    </row>
    <row r="167">
      <c r="G167" s="92"/>
    </row>
    <row r="168">
      <c r="G168" s="92"/>
    </row>
    <row r="169">
      <c r="G169" s="92"/>
    </row>
    <row r="170">
      <c r="G170" s="92"/>
    </row>
    <row r="171">
      <c r="G171" s="92"/>
    </row>
    <row r="172">
      <c r="G172" s="92"/>
    </row>
    <row r="173">
      <c r="G173" s="92"/>
    </row>
    <row r="174">
      <c r="G174" s="92"/>
    </row>
    <row r="175">
      <c r="G175" s="92"/>
    </row>
    <row r="176">
      <c r="G176" s="92"/>
    </row>
    <row r="177">
      <c r="G177" s="92"/>
    </row>
    <row r="178">
      <c r="G178" s="92"/>
    </row>
    <row r="179">
      <c r="G179" s="92"/>
    </row>
    <row r="180">
      <c r="G180" s="92"/>
    </row>
    <row r="181">
      <c r="G181" s="92"/>
    </row>
    <row r="182">
      <c r="G182" s="92"/>
    </row>
    <row r="183">
      <c r="G183" s="92"/>
    </row>
    <row r="184">
      <c r="G184" s="92"/>
    </row>
    <row r="185">
      <c r="G185" s="92"/>
    </row>
    <row r="186">
      <c r="G186" s="92"/>
    </row>
    <row r="187">
      <c r="G187" s="92"/>
    </row>
    <row r="188">
      <c r="G188" s="92"/>
    </row>
    <row r="189">
      <c r="G189" s="92"/>
    </row>
    <row r="190">
      <c r="G190" s="92"/>
    </row>
    <row r="191">
      <c r="G191" s="92"/>
    </row>
    <row r="192">
      <c r="G192" s="92"/>
    </row>
    <row r="193">
      <c r="G193" s="92"/>
    </row>
    <row r="194">
      <c r="G194" s="92"/>
    </row>
    <row r="195">
      <c r="G195" s="92"/>
    </row>
    <row r="196">
      <c r="G196" s="92"/>
    </row>
    <row r="197">
      <c r="G197" s="92"/>
    </row>
    <row r="198">
      <c r="G198" s="92"/>
    </row>
    <row r="199">
      <c r="G199" s="92"/>
    </row>
    <row r="200">
      <c r="G200" s="92"/>
    </row>
    <row r="201">
      <c r="G201" s="92"/>
    </row>
    <row r="202">
      <c r="G202" s="92"/>
    </row>
    <row r="203">
      <c r="G203" s="92"/>
    </row>
    <row r="204">
      <c r="G204" s="92"/>
    </row>
    <row r="205">
      <c r="G205" s="92"/>
    </row>
    <row r="206">
      <c r="G206" s="92"/>
    </row>
    <row r="207">
      <c r="G207" s="92"/>
    </row>
    <row r="208">
      <c r="G208" s="92"/>
    </row>
    <row r="209">
      <c r="G209" s="92"/>
    </row>
    <row r="210">
      <c r="G210" s="92"/>
    </row>
    <row r="211">
      <c r="G211" s="92"/>
    </row>
    <row r="212">
      <c r="G212" s="92"/>
    </row>
    <row r="213">
      <c r="G213" s="92"/>
    </row>
    <row r="214">
      <c r="G214" s="92"/>
    </row>
    <row r="215">
      <c r="G215" s="92"/>
    </row>
    <row r="216">
      <c r="G216" s="92"/>
    </row>
    <row r="217">
      <c r="G217" s="92"/>
    </row>
    <row r="218">
      <c r="G218" s="92"/>
    </row>
    <row r="219">
      <c r="G219" s="92"/>
    </row>
    <row r="220">
      <c r="G220" s="92"/>
    </row>
    <row r="221">
      <c r="G221" s="92"/>
    </row>
    <row r="222">
      <c r="G222" s="92"/>
    </row>
    <row r="223">
      <c r="G223" s="92"/>
    </row>
    <row r="224">
      <c r="G224" s="92"/>
    </row>
    <row r="225">
      <c r="G225" s="92"/>
    </row>
    <row r="226">
      <c r="G226" s="92"/>
    </row>
    <row r="227">
      <c r="G227" s="92"/>
    </row>
    <row r="228">
      <c r="G228" s="92"/>
    </row>
    <row r="229">
      <c r="G229" s="92"/>
    </row>
    <row r="230">
      <c r="G230" s="92"/>
    </row>
    <row r="231">
      <c r="G231" s="92"/>
    </row>
    <row r="232">
      <c r="G232" s="92"/>
    </row>
    <row r="233">
      <c r="G233" s="92"/>
    </row>
    <row r="234">
      <c r="G234" s="92"/>
    </row>
    <row r="235">
      <c r="G235" s="92"/>
    </row>
    <row r="236">
      <c r="G236" s="92"/>
    </row>
    <row r="237">
      <c r="G237" s="92"/>
    </row>
    <row r="238">
      <c r="G238" s="92"/>
    </row>
    <row r="239">
      <c r="G239" s="92"/>
    </row>
    <row r="240">
      <c r="G240" s="92"/>
    </row>
    <row r="241">
      <c r="G241" s="92"/>
    </row>
    <row r="242">
      <c r="G242" s="92"/>
    </row>
    <row r="243">
      <c r="G243" s="92"/>
    </row>
    <row r="244">
      <c r="G244" s="92"/>
    </row>
    <row r="245">
      <c r="G245" s="92"/>
    </row>
    <row r="246">
      <c r="G246" s="92"/>
    </row>
    <row r="247">
      <c r="G247" s="92"/>
    </row>
    <row r="248">
      <c r="G248" s="92"/>
    </row>
    <row r="249">
      <c r="G249" s="92"/>
    </row>
    <row r="250">
      <c r="G250" s="92"/>
    </row>
    <row r="251">
      <c r="G251" s="92"/>
    </row>
    <row r="252">
      <c r="G252" s="92"/>
    </row>
    <row r="253">
      <c r="G253" s="92"/>
    </row>
    <row r="254">
      <c r="G254" s="92"/>
    </row>
    <row r="255">
      <c r="G255" s="92"/>
    </row>
    <row r="256">
      <c r="G256" s="92"/>
    </row>
    <row r="257">
      <c r="G257" s="92"/>
    </row>
    <row r="258">
      <c r="G258" s="92"/>
    </row>
    <row r="259">
      <c r="G259" s="92"/>
    </row>
    <row r="260">
      <c r="G260" s="92"/>
    </row>
    <row r="261">
      <c r="G261" s="92"/>
    </row>
    <row r="262">
      <c r="G262" s="92"/>
    </row>
    <row r="263">
      <c r="G263" s="92"/>
    </row>
    <row r="264">
      <c r="G264" s="92"/>
    </row>
    <row r="265">
      <c r="G265" s="92"/>
    </row>
    <row r="266">
      <c r="G266" s="92"/>
    </row>
    <row r="267">
      <c r="G267" s="92"/>
    </row>
    <row r="268">
      <c r="G268" s="92"/>
    </row>
    <row r="269">
      <c r="G269" s="92"/>
    </row>
    <row r="270">
      <c r="G270" s="92"/>
    </row>
    <row r="271">
      <c r="G271" s="92"/>
    </row>
    <row r="272">
      <c r="G272" s="92"/>
    </row>
    <row r="273">
      <c r="G273" s="92"/>
    </row>
    <row r="274">
      <c r="G274" s="92"/>
    </row>
    <row r="275">
      <c r="G275" s="92"/>
    </row>
    <row r="276">
      <c r="G276" s="92"/>
    </row>
    <row r="277">
      <c r="G277" s="92"/>
    </row>
    <row r="278">
      <c r="G278" s="92"/>
    </row>
    <row r="279">
      <c r="G279" s="92"/>
    </row>
    <row r="280">
      <c r="G280" s="92"/>
    </row>
    <row r="281">
      <c r="G281" s="92"/>
    </row>
    <row r="282">
      <c r="G282" s="92"/>
    </row>
    <row r="283">
      <c r="G283" s="92"/>
    </row>
    <row r="284">
      <c r="G284" s="92"/>
    </row>
    <row r="285">
      <c r="G285" s="92"/>
    </row>
    <row r="286">
      <c r="G286" s="92"/>
    </row>
    <row r="287">
      <c r="G287" s="92"/>
    </row>
    <row r="288">
      <c r="G288" s="92"/>
    </row>
    <row r="289">
      <c r="G289" s="92"/>
    </row>
    <row r="290">
      <c r="G290" s="92"/>
    </row>
    <row r="291">
      <c r="G291" s="92"/>
    </row>
    <row r="292">
      <c r="G292" s="92"/>
    </row>
    <row r="293">
      <c r="G293" s="92"/>
    </row>
    <row r="294">
      <c r="G294" s="92"/>
    </row>
    <row r="295">
      <c r="G295" s="92"/>
    </row>
    <row r="296">
      <c r="G296" s="92"/>
    </row>
    <row r="297">
      <c r="G297" s="92"/>
    </row>
    <row r="298">
      <c r="G298" s="92"/>
    </row>
    <row r="299">
      <c r="G299" s="92"/>
    </row>
    <row r="300">
      <c r="G300" s="92"/>
    </row>
    <row r="301">
      <c r="G301" s="92"/>
    </row>
    <row r="302">
      <c r="G302" s="92"/>
    </row>
    <row r="303">
      <c r="G303" s="92"/>
    </row>
    <row r="304">
      <c r="G304" s="92"/>
    </row>
    <row r="305">
      <c r="G305" s="92"/>
    </row>
    <row r="306">
      <c r="G306" s="92"/>
    </row>
    <row r="307">
      <c r="G307" s="92"/>
    </row>
    <row r="308">
      <c r="G308" s="92"/>
    </row>
    <row r="309">
      <c r="G309" s="92"/>
    </row>
    <row r="310">
      <c r="G310" s="92"/>
    </row>
    <row r="311">
      <c r="G311" s="92"/>
    </row>
    <row r="312">
      <c r="G312" s="92"/>
    </row>
    <row r="313">
      <c r="G313" s="92"/>
    </row>
    <row r="314">
      <c r="G314" s="92"/>
    </row>
    <row r="315">
      <c r="G315" s="92"/>
    </row>
    <row r="316">
      <c r="G316" s="92"/>
    </row>
    <row r="317">
      <c r="G317" s="92"/>
    </row>
    <row r="318">
      <c r="G318" s="92"/>
    </row>
    <row r="319">
      <c r="G319" s="92"/>
    </row>
    <row r="320">
      <c r="G320" s="92"/>
    </row>
    <row r="321">
      <c r="G321" s="92"/>
    </row>
    <row r="322">
      <c r="G322" s="92"/>
    </row>
    <row r="323">
      <c r="G323" s="92"/>
    </row>
    <row r="324">
      <c r="G324" s="92"/>
    </row>
    <row r="325">
      <c r="G325" s="92"/>
    </row>
    <row r="326">
      <c r="G326" s="92"/>
    </row>
    <row r="327">
      <c r="G327" s="92"/>
    </row>
    <row r="328">
      <c r="G328" s="92"/>
    </row>
    <row r="329">
      <c r="G329" s="92"/>
    </row>
    <row r="330">
      <c r="G330" s="92"/>
    </row>
    <row r="331">
      <c r="G331" s="92"/>
    </row>
    <row r="332">
      <c r="G332" s="92"/>
    </row>
    <row r="333">
      <c r="G333" s="92"/>
    </row>
    <row r="334">
      <c r="G334" s="92"/>
    </row>
    <row r="335">
      <c r="G335" s="92"/>
    </row>
    <row r="336">
      <c r="G336" s="92"/>
    </row>
    <row r="337">
      <c r="G337" s="92"/>
    </row>
    <row r="338">
      <c r="G338" s="92"/>
    </row>
    <row r="339">
      <c r="G339" s="92"/>
    </row>
    <row r="340">
      <c r="G340" s="92"/>
    </row>
    <row r="341">
      <c r="G341" s="92"/>
    </row>
    <row r="342">
      <c r="G342" s="92"/>
    </row>
    <row r="343">
      <c r="G343" s="92"/>
    </row>
    <row r="344">
      <c r="G344" s="92"/>
    </row>
    <row r="345">
      <c r="G345" s="92"/>
    </row>
    <row r="346">
      <c r="G346" s="92"/>
    </row>
    <row r="347">
      <c r="G347" s="92"/>
    </row>
    <row r="348">
      <c r="G348" s="92"/>
    </row>
    <row r="349">
      <c r="G349" s="92"/>
    </row>
    <row r="350">
      <c r="G350" s="92"/>
    </row>
    <row r="351">
      <c r="G351" s="92"/>
    </row>
    <row r="352">
      <c r="G352" s="92"/>
    </row>
    <row r="353">
      <c r="G353" s="92"/>
    </row>
    <row r="354">
      <c r="G354" s="92"/>
    </row>
    <row r="355">
      <c r="G355" s="92"/>
    </row>
    <row r="356">
      <c r="G356" s="92"/>
    </row>
    <row r="357">
      <c r="G357" s="92"/>
    </row>
    <row r="358">
      <c r="G358" s="92"/>
    </row>
    <row r="359">
      <c r="G359" s="92"/>
    </row>
    <row r="360">
      <c r="G360" s="92"/>
    </row>
    <row r="361">
      <c r="G361" s="92"/>
    </row>
    <row r="362">
      <c r="G362" s="92"/>
    </row>
    <row r="363">
      <c r="G363" s="92"/>
    </row>
    <row r="364">
      <c r="G364" s="92"/>
    </row>
    <row r="365">
      <c r="G365" s="92"/>
    </row>
    <row r="366">
      <c r="G366" s="92"/>
    </row>
    <row r="367">
      <c r="G367" s="92"/>
    </row>
    <row r="368">
      <c r="G368" s="92"/>
    </row>
    <row r="369">
      <c r="G369" s="92"/>
    </row>
    <row r="370">
      <c r="G370" s="92"/>
    </row>
    <row r="371">
      <c r="G371" s="92"/>
    </row>
    <row r="372">
      <c r="G372" s="92"/>
    </row>
    <row r="373">
      <c r="G373" s="92"/>
    </row>
    <row r="374">
      <c r="G374" s="92"/>
    </row>
    <row r="375">
      <c r="G375" s="92"/>
    </row>
    <row r="376">
      <c r="G376" s="92"/>
    </row>
    <row r="377">
      <c r="G377" s="92"/>
    </row>
    <row r="378">
      <c r="G378" s="92"/>
    </row>
    <row r="379">
      <c r="G379" s="92"/>
    </row>
    <row r="380">
      <c r="G380" s="92"/>
    </row>
    <row r="381">
      <c r="G381" s="92"/>
    </row>
    <row r="382">
      <c r="G382" s="92"/>
    </row>
    <row r="383">
      <c r="G383" s="92"/>
    </row>
    <row r="384">
      <c r="G384" s="92"/>
    </row>
    <row r="385">
      <c r="G385" s="92"/>
    </row>
    <row r="386">
      <c r="G386" s="92"/>
    </row>
    <row r="387">
      <c r="G387" s="92"/>
    </row>
    <row r="388">
      <c r="G388" s="92"/>
    </row>
    <row r="389">
      <c r="G389" s="92"/>
    </row>
    <row r="390">
      <c r="G390" s="92"/>
    </row>
    <row r="391">
      <c r="G391" s="92"/>
    </row>
    <row r="392">
      <c r="G392" s="92"/>
    </row>
    <row r="393">
      <c r="G393" s="92"/>
    </row>
    <row r="394">
      <c r="G394" s="92"/>
    </row>
    <row r="395">
      <c r="G395" s="92"/>
    </row>
    <row r="396">
      <c r="G396" s="92"/>
    </row>
    <row r="397">
      <c r="G397" s="92"/>
    </row>
    <row r="398">
      <c r="G398" s="92"/>
    </row>
    <row r="399">
      <c r="G399" s="92"/>
    </row>
    <row r="400">
      <c r="G400" s="92"/>
    </row>
    <row r="401">
      <c r="G401" s="92"/>
    </row>
    <row r="402">
      <c r="G402" s="92"/>
    </row>
    <row r="403">
      <c r="G403" s="92"/>
    </row>
    <row r="404">
      <c r="G404" s="92"/>
    </row>
    <row r="405">
      <c r="G405" s="92"/>
    </row>
    <row r="406">
      <c r="G406" s="92"/>
    </row>
    <row r="407">
      <c r="G407" s="92"/>
    </row>
    <row r="408">
      <c r="G408" s="92"/>
    </row>
    <row r="409">
      <c r="G409" s="92"/>
    </row>
    <row r="410">
      <c r="G410" s="92"/>
    </row>
    <row r="411">
      <c r="G411" s="92"/>
    </row>
    <row r="412">
      <c r="G412" s="92"/>
    </row>
    <row r="413">
      <c r="G413" s="92"/>
    </row>
    <row r="414">
      <c r="G414" s="92"/>
    </row>
    <row r="415">
      <c r="G415" s="92"/>
    </row>
    <row r="416">
      <c r="G416" s="92"/>
    </row>
    <row r="417">
      <c r="G417" s="92"/>
    </row>
    <row r="418">
      <c r="G418" s="92"/>
    </row>
    <row r="419">
      <c r="G419" s="92"/>
    </row>
    <row r="420">
      <c r="G420" s="92"/>
    </row>
    <row r="421">
      <c r="G421" s="92"/>
    </row>
    <row r="422">
      <c r="G422" s="92"/>
    </row>
    <row r="423">
      <c r="G423" s="92"/>
    </row>
    <row r="424">
      <c r="G424" s="92"/>
    </row>
    <row r="425">
      <c r="G425" s="92"/>
    </row>
    <row r="426">
      <c r="G426" s="92"/>
    </row>
    <row r="427">
      <c r="G427" s="92"/>
    </row>
    <row r="428">
      <c r="G428" s="92"/>
    </row>
    <row r="429">
      <c r="G429" s="92"/>
    </row>
    <row r="430">
      <c r="G430" s="92"/>
    </row>
    <row r="431">
      <c r="G431" s="92"/>
    </row>
    <row r="432">
      <c r="G432" s="92"/>
    </row>
    <row r="433">
      <c r="G433" s="92"/>
    </row>
    <row r="434">
      <c r="G434" s="92"/>
    </row>
    <row r="435">
      <c r="G435" s="92"/>
    </row>
    <row r="436">
      <c r="G436" s="92"/>
    </row>
    <row r="437">
      <c r="G437" s="92"/>
    </row>
    <row r="438">
      <c r="G438" s="92"/>
    </row>
    <row r="439">
      <c r="G439" s="92"/>
    </row>
    <row r="440">
      <c r="G440" s="92"/>
    </row>
    <row r="441">
      <c r="G441" s="92"/>
    </row>
    <row r="442">
      <c r="G442" s="92"/>
    </row>
    <row r="443">
      <c r="G443" s="92"/>
    </row>
    <row r="444">
      <c r="G444" s="92"/>
    </row>
    <row r="445">
      <c r="G445" s="92"/>
    </row>
    <row r="446">
      <c r="G446" s="92"/>
    </row>
    <row r="447">
      <c r="G447" s="92"/>
    </row>
    <row r="448">
      <c r="G448" s="92"/>
    </row>
    <row r="449">
      <c r="G449" s="92"/>
    </row>
    <row r="450">
      <c r="G450" s="92"/>
    </row>
    <row r="451">
      <c r="G451" s="92"/>
    </row>
    <row r="452">
      <c r="G452" s="92"/>
    </row>
    <row r="453">
      <c r="G453" s="92"/>
    </row>
    <row r="454">
      <c r="G454" s="92"/>
    </row>
    <row r="455">
      <c r="G455" s="92"/>
    </row>
    <row r="456">
      <c r="G456" s="92"/>
    </row>
    <row r="457">
      <c r="G457" s="92"/>
    </row>
    <row r="458">
      <c r="G458" s="92"/>
    </row>
    <row r="459">
      <c r="G459" s="92"/>
    </row>
    <row r="460">
      <c r="G460" s="92"/>
    </row>
    <row r="461">
      <c r="G461" s="92"/>
    </row>
    <row r="462">
      <c r="G462" s="92"/>
    </row>
    <row r="463">
      <c r="G463" s="92"/>
    </row>
    <row r="464">
      <c r="G464" s="92"/>
    </row>
    <row r="465">
      <c r="G465" s="92"/>
    </row>
    <row r="466">
      <c r="G466" s="92"/>
    </row>
    <row r="467">
      <c r="G467" s="92"/>
    </row>
    <row r="468">
      <c r="G468" s="92"/>
    </row>
    <row r="469">
      <c r="G469" s="92"/>
    </row>
    <row r="470">
      <c r="G470" s="92"/>
    </row>
    <row r="471">
      <c r="G471" s="92"/>
    </row>
    <row r="472">
      <c r="G472" s="92"/>
    </row>
    <row r="473">
      <c r="G473" s="92"/>
    </row>
    <row r="474">
      <c r="G474" s="92"/>
    </row>
    <row r="475">
      <c r="G475" s="92"/>
    </row>
    <row r="476">
      <c r="G476" s="92"/>
    </row>
    <row r="477">
      <c r="G477" s="92"/>
    </row>
    <row r="478">
      <c r="G478" s="92"/>
    </row>
    <row r="479">
      <c r="G479" s="92"/>
    </row>
    <row r="480">
      <c r="G480" s="92"/>
    </row>
    <row r="481">
      <c r="G481" s="92"/>
    </row>
    <row r="482">
      <c r="G482" s="92"/>
    </row>
    <row r="483">
      <c r="G483" s="92"/>
    </row>
    <row r="484">
      <c r="G484" s="92"/>
    </row>
    <row r="485">
      <c r="G485" s="92"/>
    </row>
    <row r="486">
      <c r="G486" s="92"/>
    </row>
    <row r="487">
      <c r="G487" s="92"/>
    </row>
    <row r="488">
      <c r="G488" s="92"/>
    </row>
    <row r="489">
      <c r="G489" s="92"/>
    </row>
    <row r="490">
      <c r="G490" s="92"/>
    </row>
    <row r="491">
      <c r="G491" s="92"/>
    </row>
    <row r="492">
      <c r="G492" s="92"/>
    </row>
    <row r="493">
      <c r="G493" s="92"/>
    </row>
    <row r="494">
      <c r="G494" s="92"/>
    </row>
    <row r="495">
      <c r="G495" s="92"/>
    </row>
    <row r="496">
      <c r="G496" s="92"/>
    </row>
    <row r="497">
      <c r="G497" s="92"/>
    </row>
    <row r="498">
      <c r="G498" s="92"/>
    </row>
    <row r="499">
      <c r="G499" s="92"/>
    </row>
    <row r="500">
      <c r="G500" s="92"/>
    </row>
    <row r="501">
      <c r="G501" s="92"/>
    </row>
    <row r="502">
      <c r="G502" s="92"/>
    </row>
    <row r="503">
      <c r="G503" s="92"/>
    </row>
    <row r="504">
      <c r="G504" s="92"/>
    </row>
    <row r="505">
      <c r="G505" s="92"/>
    </row>
    <row r="506">
      <c r="G506" s="92"/>
    </row>
    <row r="507">
      <c r="G507" s="92"/>
    </row>
    <row r="508">
      <c r="G508" s="92"/>
    </row>
    <row r="509">
      <c r="G509" s="92"/>
    </row>
    <row r="510">
      <c r="G510" s="92"/>
    </row>
    <row r="511">
      <c r="G511" s="92"/>
    </row>
    <row r="512">
      <c r="G512" s="92"/>
    </row>
    <row r="513">
      <c r="G513" s="92"/>
    </row>
    <row r="514">
      <c r="G514" s="92"/>
    </row>
    <row r="515">
      <c r="G515" s="92"/>
    </row>
    <row r="516">
      <c r="G516" s="92"/>
    </row>
    <row r="517">
      <c r="G517" s="92"/>
    </row>
    <row r="518">
      <c r="G518" s="92"/>
    </row>
    <row r="519">
      <c r="G519" s="92"/>
    </row>
    <row r="520">
      <c r="G520" s="92"/>
    </row>
    <row r="521">
      <c r="G521" s="92"/>
    </row>
    <row r="522">
      <c r="G522" s="92"/>
    </row>
    <row r="523">
      <c r="G523" s="92"/>
    </row>
    <row r="524">
      <c r="G524" s="92"/>
    </row>
    <row r="525">
      <c r="G525" s="92"/>
    </row>
    <row r="526">
      <c r="G526" s="92"/>
    </row>
    <row r="527">
      <c r="G527" s="92"/>
    </row>
    <row r="528">
      <c r="G528" s="92"/>
    </row>
    <row r="529">
      <c r="G529" s="92"/>
    </row>
    <row r="530">
      <c r="G530" s="92"/>
    </row>
    <row r="531">
      <c r="G531" s="92"/>
    </row>
    <row r="532">
      <c r="G532" s="92"/>
    </row>
    <row r="533">
      <c r="G533" s="92"/>
    </row>
    <row r="534">
      <c r="G534" s="92"/>
    </row>
    <row r="535">
      <c r="G535" s="92"/>
    </row>
    <row r="536">
      <c r="G536" s="92"/>
    </row>
    <row r="537">
      <c r="G537" s="92"/>
    </row>
    <row r="538">
      <c r="G538" s="92"/>
    </row>
    <row r="539">
      <c r="G539" s="92"/>
    </row>
    <row r="540">
      <c r="G540" s="92"/>
    </row>
    <row r="541">
      <c r="G541" s="92"/>
    </row>
    <row r="542">
      <c r="G542" s="92"/>
    </row>
    <row r="543">
      <c r="G543" s="92"/>
    </row>
    <row r="544">
      <c r="G544" s="92"/>
    </row>
    <row r="545">
      <c r="G545" s="92"/>
    </row>
    <row r="546">
      <c r="G546" s="92"/>
    </row>
    <row r="547">
      <c r="G547" s="92"/>
    </row>
    <row r="548">
      <c r="G548" s="92"/>
    </row>
    <row r="549">
      <c r="G549" s="92"/>
    </row>
    <row r="550">
      <c r="G550" s="92"/>
    </row>
    <row r="551">
      <c r="G551" s="92"/>
    </row>
    <row r="552">
      <c r="G552" s="92"/>
    </row>
    <row r="553">
      <c r="G553" s="92"/>
    </row>
    <row r="554">
      <c r="G554" s="92"/>
    </row>
    <row r="555">
      <c r="G555" s="92"/>
    </row>
    <row r="556">
      <c r="G556" s="92"/>
    </row>
    <row r="557">
      <c r="G557" s="92"/>
    </row>
    <row r="558">
      <c r="G558" s="92"/>
    </row>
    <row r="559">
      <c r="G559" s="92"/>
    </row>
    <row r="560">
      <c r="G560" s="92"/>
    </row>
    <row r="561">
      <c r="G561" s="92"/>
    </row>
    <row r="562">
      <c r="G562" s="92"/>
    </row>
    <row r="563">
      <c r="G563" s="92"/>
    </row>
    <row r="564">
      <c r="G564" s="92"/>
    </row>
    <row r="565">
      <c r="G565" s="92"/>
    </row>
    <row r="566">
      <c r="G566" s="92"/>
    </row>
    <row r="567">
      <c r="G567" s="92"/>
    </row>
    <row r="568">
      <c r="G568" s="92"/>
    </row>
    <row r="569">
      <c r="G569" s="92"/>
    </row>
    <row r="570">
      <c r="G570" s="92"/>
    </row>
    <row r="571">
      <c r="G571" s="92"/>
    </row>
    <row r="572">
      <c r="G572" s="92"/>
    </row>
    <row r="573">
      <c r="G573" s="92"/>
    </row>
    <row r="574">
      <c r="G574" s="92"/>
    </row>
    <row r="575">
      <c r="G575" s="92"/>
    </row>
    <row r="576">
      <c r="G576" s="92"/>
    </row>
    <row r="577">
      <c r="G577" s="92"/>
    </row>
    <row r="578">
      <c r="G578" s="92"/>
    </row>
    <row r="579">
      <c r="G579" s="92"/>
    </row>
    <row r="580">
      <c r="G580" s="92"/>
    </row>
    <row r="581">
      <c r="G581" s="92"/>
    </row>
    <row r="582">
      <c r="G582" s="92"/>
    </row>
    <row r="583">
      <c r="G583" s="92"/>
    </row>
    <row r="584">
      <c r="G584" s="92"/>
    </row>
    <row r="585">
      <c r="G585" s="92"/>
    </row>
    <row r="586">
      <c r="G586" s="92"/>
    </row>
    <row r="587">
      <c r="G587" s="92"/>
    </row>
    <row r="588">
      <c r="G588" s="92"/>
    </row>
    <row r="589">
      <c r="G589" s="92"/>
    </row>
    <row r="590">
      <c r="G590" s="92"/>
    </row>
    <row r="591">
      <c r="G591" s="92"/>
    </row>
    <row r="592">
      <c r="G592" s="92"/>
    </row>
    <row r="593">
      <c r="G593" s="92"/>
    </row>
    <row r="594">
      <c r="G594" s="92"/>
    </row>
    <row r="595">
      <c r="G595" s="92"/>
    </row>
    <row r="596">
      <c r="G596" s="92"/>
    </row>
    <row r="597">
      <c r="G597" s="92"/>
    </row>
    <row r="598">
      <c r="G598" s="92"/>
    </row>
    <row r="599">
      <c r="G599" s="92"/>
    </row>
    <row r="600">
      <c r="G600" s="92"/>
    </row>
    <row r="601">
      <c r="G601" s="92"/>
    </row>
    <row r="602">
      <c r="G602" s="92"/>
    </row>
    <row r="603">
      <c r="G603" s="92"/>
    </row>
    <row r="604">
      <c r="G604" s="92"/>
    </row>
    <row r="605">
      <c r="G605" s="92"/>
    </row>
    <row r="606">
      <c r="G606" s="92"/>
    </row>
    <row r="607">
      <c r="G607" s="92"/>
    </row>
    <row r="608">
      <c r="G608" s="92"/>
    </row>
    <row r="609">
      <c r="G609" s="92"/>
    </row>
    <row r="610">
      <c r="G610" s="92"/>
    </row>
    <row r="611">
      <c r="G611" s="92"/>
    </row>
    <row r="612">
      <c r="G612" s="92"/>
    </row>
    <row r="613">
      <c r="G613" s="92"/>
    </row>
    <row r="614">
      <c r="G614" s="92"/>
    </row>
    <row r="615">
      <c r="G615" s="92"/>
    </row>
    <row r="616">
      <c r="G616" s="92"/>
    </row>
    <row r="617">
      <c r="G617" s="92"/>
    </row>
    <row r="618">
      <c r="G618" s="92"/>
    </row>
    <row r="619">
      <c r="G619" s="92"/>
    </row>
    <row r="620">
      <c r="G620" s="92"/>
    </row>
    <row r="621">
      <c r="G621" s="92"/>
    </row>
    <row r="622">
      <c r="G622" s="92"/>
    </row>
    <row r="623">
      <c r="G623" s="92"/>
    </row>
    <row r="624">
      <c r="G624" s="92"/>
    </row>
    <row r="625">
      <c r="G625" s="92"/>
    </row>
    <row r="626">
      <c r="G626" s="92"/>
    </row>
    <row r="627">
      <c r="G627" s="92"/>
    </row>
    <row r="628">
      <c r="G628" s="92"/>
    </row>
    <row r="629">
      <c r="G629" s="92"/>
    </row>
    <row r="630">
      <c r="G630" s="92"/>
    </row>
    <row r="631">
      <c r="G631" s="92"/>
    </row>
    <row r="632">
      <c r="G632" s="92"/>
    </row>
    <row r="633">
      <c r="G633" s="92"/>
    </row>
    <row r="634">
      <c r="G634" s="92"/>
    </row>
    <row r="635">
      <c r="G635" s="92"/>
    </row>
    <row r="636">
      <c r="G636" s="92"/>
    </row>
    <row r="637">
      <c r="G637" s="92"/>
    </row>
    <row r="638">
      <c r="G638" s="92"/>
    </row>
    <row r="639">
      <c r="G639" s="92"/>
    </row>
    <row r="640">
      <c r="G640" s="92"/>
    </row>
    <row r="641">
      <c r="G641" s="92"/>
    </row>
    <row r="642">
      <c r="G642" s="92"/>
    </row>
    <row r="643">
      <c r="G643" s="92"/>
    </row>
    <row r="644">
      <c r="G644" s="92"/>
    </row>
    <row r="645">
      <c r="G645" s="92"/>
    </row>
    <row r="646">
      <c r="G646" s="92"/>
    </row>
    <row r="647">
      <c r="G647" s="92"/>
    </row>
    <row r="648">
      <c r="G648" s="92"/>
    </row>
    <row r="649">
      <c r="G649" s="92"/>
    </row>
    <row r="650">
      <c r="G650" s="92"/>
    </row>
    <row r="651">
      <c r="G651" s="92"/>
    </row>
    <row r="652">
      <c r="G652" s="92"/>
    </row>
    <row r="653">
      <c r="G653" s="92"/>
    </row>
    <row r="654">
      <c r="G654" s="92"/>
    </row>
    <row r="655">
      <c r="G655" s="92"/>
    </row>
    <row r="656">
      <c r="G656" s="92"/>
    </row>
    <row r="657">
      <c r="G657" s="92"/>
    </row>
    <row r="658">
      <c r="G658" s="92"/>
    </row>
    <row r="659">
      <c r="G659" s="92"/>
    </row>
    <row r="660">
      <c r="G660" s="92"/>
    </row>
    <row r="661">
      <c r="G661" s="92"/>
    </row>
    <row r="662">
      <c r="G662" s="92"/>
    </row>
    <row r="663">
      <c r="G663" s="92"/>
    </row>
    <row r="664">
      <c r="G664" s="92"/>
    </row>
    <row r="665">
      <c r="G665" s="92"/>
    </row>
    <row r="666">
      <c r="G666" s="92"/>
    </row>
    <row r="667">
      <c r="G667" s="92"/>
    </row>
    <row r="668">
      <c r="G668" s="92"/>
    </row>
    <row r="669">
      <c r="G669" s="92"/>
    </row>
    <row r="670">
      <c r="G670" s="92"/>
    </row>
    <row r="671">
      <c r="G671" s="92"/>
    </row>
    <row r="672">
      <c r="G672" s="92"/>
    </row>
    <row r="673">
      <c r="G673" s="92"/>
    </row>
    <row r="674">
      <c r="G674" s="92"/>
    </row>
    <row r="675">
      <c r="G675" s="92"/>
    </row>
    <row r="676">
      <c r="G676" s="92"/>
    </row>
    <row r="677">
      <c r="G677" s="92"/>
    </row>
    <row r="678">
      <c r="G678" s="92"/>
    </row>
    <row r="679">
      <c r="G679" s="92"/>
    </row>
    <row r="680">
      <c r="G680" s="92"/>
    </row>
    <row r="681">
      <c r="G681" s="92"/>
    </row>
    <row r="682">
      <c r="G682" s="92"/>
    </row>
    <row r="683">
      <c r="G683" s="92"/>
    </row>
    <row r="684">
      <c r="G684" s="92"/>
    </row>
    <row r="685">
      <c r="G685" s="92"/>
    </row>
    <row r="686">
      <c r="G686" s="92"/>
    </row>
    <row r="687">
      <c r="G687" s="92"/>
    </row>
    <row r="688">
      <c r="G688" s="92"/>
    </row>
    <row r="689">
      <c r="G689" s="92"/>
    </row>
    <row r="690">
      <c r="G690" s="92"/>
    </row>
    <row r="691">
      <c r="G691" s="92"/>
    </row>
    <row r="692">
      <c r="G692" s="92"/>
    </row>
    <row r="693">
      <c r="G693" s="92"/>
    </row>
    <row r="694">
      <c r="G694" s="92"/>
    </row>
    <row r="695">
      <c r="G695" s="92"/>
    </row>
    <row r="696">
      <c r="G696" s="92"/>
    </row>
    <row r="697">
      <c r="G697" s="92"/>
    </row>
    <row r="698">
      <c r="G698" s="92"/>
    </row>
    <row r="699">
      <c r="G699" s="92"/>
    </row>
    <row r="700">
      <c r="G700" s="92"/>
    </row>
    <row r="701">
      <c r="G701" s="92"/>
    </row>
    <row r="702">
      <c r="G702" s="92"/>
    </row>
    <row r="703">
      <c r="G703" s="92"/>
    </row>
    <row r="704">
      <c r="G704" s="92"/>
    </row>
    <row r="705">
      <c r="G705" s="92"/>
    </row>
    <row r="706">
      <c r="G706" s="92"/>
    </row>
    <row r="707">
      <c r="G707" s="92"/>
    </row>
    <row r="708">
      <c r="G708" s="92"/>
    </row>
    <row r="709">
      <c r="G709" s="92"/>
    </row>
    <row r="710">
      <c r="G710" s="92"/>
    </row>
    <row r="711">
      <c r="G711" s="92"/>
    </row>
    <row r="712">
      <c r="G712" s="92"/>
    </row>
    <row r="713">
      <c r="G713" s="92"/>
    </row>
    <row r="714">
      <c r="G714" s="92"/>
    </row>
    <row r="715">
      <c r="G715" s="92"/>
    </row>
    <row r="716">
      <c r="G716" s="92"/>
    </row>
    <row r="717">
      <c r="G717" s="92"/>
    </row>
    <row r="718">
      <c r="G718" s="92"/>
    </row>
    <row r="719">
      <c r="G719" s="92"/>
    </row>
    <row r="720">
      <c r="G720" s="92"/>
    </row>
    <row r="721">
      <c r="G721" s="92"/>
    </row>
    <row r="722">
      <c r="G722" s="92"/>
    </row>
    <row r="723">
      <c r="G723" s="92"/>
    </row>
    <row r="724">
      <c r="G724" s="92"/>
    </row>
    <row r="725">
      <c r="G725" s="92"/>
    </row>
    <row r="726">
      <c r="G726" s="92"/>
    </row>
    <row r="727">
      <c r="G727" s="92"/>
    </row>
    <row r="728">
      <c r="G728" s="92"/>
    </row>
    <row r="729">
      <c r="G729" s="92"/>
    </row>
    <row r="730">
      <c r="G730" s="92"/>
    </row>
    <row r="731">
      <c r="G731" s="92"/>
    </row>
    <row r="732">
      <c r="G732" s="92"/>
    </row>
    <row r="733">
      <c r="G733" s="92"/>
    </row>
    <row r="734">
      <c r="G734" s="92"/>
    </row>
    <row r="735">
      <c r="G735" s="92"/>
    </row>
    <row r="736">
      <c r="G736" s="92"/>
    </row>
    <row r="737">
      <c r="G737" s="92"/>
    </row>
    <row r="738">
      <c r="G738" s="92"/>
    </row>
    <row r="739">
      <c r="G739" s="92"/>
    </row>
    <row r="740">
      <c r="G740" s="92"/>
    </row>
    <row r="741">
      <c r="G741" s="92"/>
    </row>
    <row r="742">
      <c r="G742" s="92"/>
    </row>
    <row r="743">
      <c r="G743" s="92"/>
    </row>
    <row r="744">
      <c r="G744" s="92"/>
    </row>
    <row r="745">
      <c r="G745" s="92"/>
    </row>
    <row r="746">
      <c r="G746" s="92"/>
    </row>
    <row r="747">
      <c r="G747" s="92"/>
    </row>
    <row r="748">
      <c r="G748" s="92"/>
    </row>
    <row r="749">
      <c r="G749" s="92"/>
    </row>
    <row r="750">
      <c r="G750" s="92"/>
    </row>
    <row r="751">
      <c r="G751" s="92"/>
    </row>
    <row r="752">
      <c r="G752" s="92"/>
    </row>
    <row r="753">
      <c r="G753" s="92"/>
    </row>
    <row r="754">
      <c r="G754" s="92"/>
    </row>
    <row r="755">
      <c r="G755" s="92"/>
    </row>
    <row r="756">
      <c r="G756" s="92"/>
    </row>
    <row r="757">
      <c r="G757" s="92"/>
    </row>
    <row r="758">
      <c r="G758" s="92"/>
    </row>
    <row r="759">
      <c r="G759" s="92"/>
    </row>
    <row r="760">
      <c r="G760" s="92"/>
    </row>
    <row r="761">
      <c r="G761" s="92"/>
    </row>
    <row r="762">
      <c r="G762" s="92"/>
    </row>
    <row r="763">
      <c r="G763" s="92"/>
    </row>
    <row r="764">
      <c r="G764" s="92"/>
    </row>
    <row r="765">
      <c r="G765" s="92"/>
    </row>
    <row r="766">
      <c r="G766" s="92"/>
    </row>
    <row r="767">
      <c r="G767" s="92"/>
    </row>
    <row r="768">
      <c r="G768" s="92"/>
    </row>
    <row r="769">
      <c r="G769" s="92"/>
    </row>
    <row r="770">
      <c r="G770" s="92"/>
    </row>
    <row r="771">
      <c r="G771" s="92"/>
    </row>
    <row r="772">
      <c r="G772" s="92"/>
    </row>
    <row r="773">
      <c r="G773" s="92"/>
    </row>
    <row r="774">
      <c r="G774" s="92"/>
    </row>
    <row r="775">
      <c r="G775" s="92"/>
    </row>
    <row r="776">
      <c r="G776" s="92"/>
    </row>
    <row r="777">
      <c r="G777" s="92"/>
    </row>
    <row r="778">
      <c r="G778" s="92"/>
    </row>
    <row r="779">
      <c r="G779" s="92"/>
    </row>
    <row r="780">
      <c r="G780" s="92"/>
    </row>
    <row r="781">
      <c r="G781" s="92"/>
    </row>
    <row r="782">
      <c r="G782" s="92"/>
    </row>
    <row r="783">
      <c r="G783" s="92"/>
    </row>
    <row r="784">
      <c r="G784" s="92"/>
    </row>
    <row r="785">
      <c r="G785" s="92"/>
    </row>
    <row r="786">
      <c r="G786" s="92"/>
    </row>
    <row r="787">
      <c r="G787" s="92"/>
    </row>
    <row r="788">
      <c r="G788" s="92"/>
    </row>
    <row r="789">
      <c r="G789" s="92"/>
    </row>
    <row r="790">
      <c r="G790" s="92"/>
    </row>
    <row r="791">
      <c r="G791" s="92"/>
    </row>
    <row r="792">
      <c r="G792" s="92"/>
    </row>
    <row r="793">
      <c r="G793" s="92"/>
    </row>
    <row r="794">
      <c r="G794" s="92"/>
    </row>
    <row r="795">
      <c r="G795" s="92"/>
    </row>
    <row r="796">
      <c r="G796" s="92"/>
    </row>
    <row r="797">
      <c r="G797" s="92"/>
    </row>
    <row r="798">
      <c r="G798" s="92"/>
    </row>
    <row r="799">
      <c r="G799" s="92"/>
    </row>
    <row r="800">
      <c r="G800" s="92"/>
    </row>
    <row r="801">
      <c r="G801" s="92"/>
    </row>
    <row r="802">
      <c r="G802" s="92"/>
    </row>
    <row r="803">
      <c r="G803" s="92"/>
    </row>
    <row r="804">
      <c r="G804" s="92"/>
    </row>
    <row r="805">
      <c r="G805" s="92"/>
    </row>
    <row r="806">
      <c r="G806" s="92"/>
    </row>
    <row r="807">
      <c r="G807" s="92"/>
    </row>
    <row r="808">
      <c r="G808" s="92"/>
    </row>
    <row r="809">
      <c r="G809" s="92"/>
    </row>
    <row r="810">
      <c r="G810" s="92"/>
    </row>
    <row r="811">
      <c r="G811" s="92"/>
    </row>
    <row r="812">
      <c r="G812" s="92"/>
    </row>
    <row r="813">
      <c r="G813" s="92"/>
    </row>
    <row r="814">
      <c r="G814" s="92"/>
    </row>
    <row r="815">
      <c r="G815" s="92"/>
    </row>
    <row r="816">
      <c r="G816" s="92"/>
    </row>
    <row r="817">
      <c r="G817" s="92"/>
    </row>
    <row r="818">
      <c r="G818" s="92"/>
    </row>
    <row r="819">
      <c r="G819" s="92"/>
    </row>
    <row r="820">
      <c r="G820" s="92"/>
    </row>
    <row r="821">
      <c r="G821" s="92"/>
    </row>
    <row r="822">
      <c r="G822" s="92"/>
    </row>
    <row r="823">
      <c r="G823" s="92"/>
    </row>
    <row r="824">
      <c r="G824" s="92"/>
    </row>
    <row r="825">
      <c r="G825" s="92"/>
    </row>
    <row r="826">
      <c r="G826" s="92"/>
    </row>
    <row r="827">
      <c r="G827" s="92"/>
    </row>
    <row r="828">
      <c r="G828" s="92"/>
    </row>
    <row r="829">
      <c r="G829" s="92"/>
    </row>
    <row r="830">
      <c r="G830" s="92"/>
    </row>
    <row r="831">
      <c r="G831" s="92"/>
    </row>
    <row r="832">
      <c r="G832" s="92"/>
    </row>
    <row r="833">
      <c r="G833" s="92"/>
    </row>
    <row r="834">
      <c r="G834" s="92"/>
    </row>
    <row r="835">
      <c r="G835" s="92"/>
    </row>
    <row r="836">
      <c r="G836" s="92"/>
    </row>
    <row r="837">
      <c r="G837" s="92"/>
    </row>
    <row r="838">
      <c r="G838" s="92"/>
    </row>
    <row r="839">
      <c r="G839" s="92"/>
    </row>
    <row r="840">
      <c r="G840" s="92"/>
    </row>
    <row r="841">
      <c r="G841" s="92"/>
    </row>
    <row r="842">
      <c r="G842" s="92"/>
    </row>
    <row r="843">
      <c r="G843" s="92"/>
    </row>
    <row r="844">
      <c r="G844" s="92"/>
    </row>
    <row r="845">
      <c r="G845" s="92"/>
    </row>
    <row r="846">
      <c r="G846" s="92"/>
    </row>
    <row r="847">
      <c r="G847" s="92"/>
    </row>
    <row r="848">
      <c r="G848" s="92"/>
    </row>
    <row r="849">
      <c r="G849" s="92"/>
    </row>
    <row r="850">
      <c r="G850" s="92"/>
    </row>
    <row r="851">
      <c r="G851" s="92"/>
    </row>
    <row r="852">
      <c r="G852" s="92"/>
    </row>
    <row r="853">
      <c r="G853" s="92"/>
    </row>
    <row r="854">
      <c r="G854" s="92"/>
    </row>
    <row r="855">
      <c r="G855" s="92"/>
    </row>
    <row r="856">
      <c r="G856" s="92"/>
    </row>
    <row r="857">
      <c r="G857" s="92"/>
    </row>
    <row r="858">
      <c r="G858" s="92"/>
    </row>
    <row r="859">
      <c r="G859" s="92"/>
    </row>
    <row r="860">
      <c r="G860" s="92"/>
    </row>
    <row r="861">
      <c r="G861" s="92"/>
    </row>
    <row r="862">
      <c r="G862" s="92"/>
    </row>
    <row r="863">
      <c r="G863" s="92"/>
    </row>
    <row r="864">
      <c r="G864" s="92"/>
    </row>
    <row r="865">
      <c r="G865" s="92"/>
    </row>
    <row r="866">
      <c r="G866" s="92"/>
    </row>
    <row r="867">
      <c r="G867" s="92"/>
    </row>
    <row r="868">
      <c r="G868" s="92"/>
    </row>
    <row r="869">
      <c r="G869" s="92"/>
    </row>
    <row r="870">
      <c r="G870" s="92"/>
    </row>
    <row r="871">
      <c r="G871" s="92"/>
    </row>
    <row r="872">
      <c r="G872" s="92"/>
    </row>
    <row r="873">
      <c r="G873" s="92"/>
    </row>
    <row r="874">
      <c r="G874" s="92"/>
    </row>
    <row r="875">
      <c r="G875" s="92"/>
    </row>
    <row r="876">
      <c r="G876" s="92"/>
    </row>
    <row r="877">
      <c r="G877" s="92"/>
    </row>
    <row r="878">
      <c r="G878" s="92"/>
    </row>
    <row r="879">
      <c r="G879" s="92"/>
    </row>
    <row r="880">
      <c r="G880" s="92"/>
    </row>
    <row r="881">
      <c r="G881" s="92"/>
    </row>
    <row r="882">
      <c r="G882" s="92"/>
    </row>
    <row r="883">
      <c r="G883" s="92"/>
    </row>
    <row r="884">
      <c r="G884" s="92"/>
    </row>
    <row r="885">
      <c r="G885" s="92"/>
    </row>
    <row r="886">
      <c r="G886" s="92"/>
    </row>
    <row r="887">
      <c r="G887" s="92"/>
    </row>
    <row r="888">
      <c r="G888" s="92"/>
    </row>
    <row r="889">
      <c r="G889" s="92"/>
    </row>
    <row r="890">
      <c r="G890" s="92"/>
    </row>
    <row r="891">
      <c r="G891" s="92"/>
    </row>
    <row r="892">
      <c r="G892" s="92"/>
    </row>
    <row r="893">
      <c r="G893" s="92"/>
    </row>
    <row r="894">
      <c r="G894" s="92"/>
    </row>
    <row r="895">
      <c r="G895" s="92"/>
    </row>
    <row r="896">
      <c r="G896" s="92"/>
    </row>
    <row r="897">
      <c r="G897" s="92"/>
    </row>
    <row r="898">
      <c r="G898" s="92"/>
    </row>
    <row r="899">
      <c r="G899" s="92"/>
    </row>
    <row r="900">
      <c r="G900" s="92"/>
    </row>
    <row r="901">
      <c r="G901" s="92"/>
    </row>
    <row r="902">
      <c r="G902" s="92"/>
    </row>
    <row r="903">
      <c r="G903" s="92"/>
    </row>
    <row r="904">
      <c r="G904" s="92"/>
    </row>
    <row r="905">
      <c r="G905" s="92"/>
    </row>
    <row r="906">
      <c r="G906" s="92"/>
    </row>
    <row r="907">
      <c r="G907" s="92"/>
    </row>
    <row r="908">
      <c r="G908" s="92"/>
    </row>
    <row r="909">
      <c r="G909" s="92"/>
    </row>
    <row r="910">
      <c r="G910" s="92"/>
    </row>
    <row r="911">
      <c r="G911" s="92"/>
    </row>
    <row r="912">
      <c r="G912" s="92"/>
    </row>
    <row r="913">
      <c r="G913" s="92"/>
    </row>
    <row r="914">
      <c r="G914" s="92"/>
    </row>
    <row r="915">
      <c r="G915" s="92"/>
    </row>
    <row r="916">
      <c r="G916" s="92"/>
    </row>
    <row r="917">
      <c r="G917" s="92"/>
    </row>
    <row r="918">
      <c r="G918" s="92"/>
    </row>
    <row r="919">
      <c r="G919" s="92"/>
    </row>
    <row r="920">
      <c r="G920" s="92"/>
    </row>
    <row r="921">
      <c r="G921" s="92"/>
    </row>
    <row r="922">
      <c r="G922" s="92"/>
    </row>
    <row r="923">
      <c r="G923" s="92"/>
    </row>
    <row r="924">
      <c r="G924" s="92"/>
    </row>
    <row r="925">
      <c r="G925" s="92"/>
    </row>
    <row r="926">
      <c r="G926" s="92"/>
    </row>
    <row r="927">
      <c r="G927" s="92"/>
    </row>
    <row r="928">
      <c r="G928" s="92"/>
    </row>
    <row r="929">
      <c r="G929" s="92"/>
    </row>
    <row r="930">
      <c r="G930" s="92"/>
    </row>
    <row r="931">
      <c r="G931" s="92"/>
    </row>
    <row r="932">
      <c r="G932" s="92"/>
    </row>
    <row r="933">
      <c r="G933" s="92"/>
    </row>
    <row r="934">
      <c r="G934" s="92"/>
    </row>
    <row r="935">
      <c r="G935" s="92"/>
    </row>
    <row r="936">
      <c r="G936" s="92"/>
    </row>
    <row r="937">
      <c r="G937" s="92"/>
    </row>
    <row r="938">
      <c r="G938" s="92"/>
    </row>
    <row r="939">
      <c r="G939" s="92"/>
    </row>
    <row r="940">
      <c r="G940" s="92"/>
    </row>
    <row r="941">
      <c r="G941" s="92"/>
    </row>
    <row r="942">
      <c r="G942" s="92"/>
    </row>
    <row r="943">
      <c r="G943" s="92"/>
    </row>
    <row r="944">
      <c r="G944" s="92"/>
    </row>
    <row r="945">
      <c r="G945" s="92"/>
    </row>
    <row r="946">
      <c r="G946" s="92"/>
    </row>
    <row r="947">
      <c r="G947" s="92"/>
    </row>
    <row r="948">
      <c r="G948" s="92"/>
    </row>
    <row r="949">
      <c r="G949" s="92"/>
    </row>
    <row r="950">
      <c r="G950" s="92"/>
    </row>
    <row r="951">
      <c r="G951" s="92"/>
    </row>
    <row r="952">
      <c r="G952" s="92"/>
    </row>
    <row r="953">
      <c r="G953" s="92"/>
    </row>
    <row r="954">
      <c r="G954" s="92"/>
    </row>
    <row r="955">
      <c r="G955" s="92"/>
    </row>
    <row r="956">
      <c r="G956" s="92"/>
    </row>
    <row r="957">
      <c r="G957" s="92"/>
    </row>
    <row r="958">
      <c r="G958" s="92"/>
    </row>
    <row r="959">
      <c r="G959" s="92"/>
    </row>
    <row r="960">
      <c r="G960" s="92"/>
    </row>
    <row r="961">
      <c r="G961" s="92"/>
    </row>
    <row r="962">
      <c r="G962" s="92"/>
    </row>
    <row r="963">
      <c r="G963" s="92"/>
    </row>
    <row r="964">
      <c r="G964" s="92"/>
    </row>
    <row r="965">
      <c r="G965" s="92"/>
    </row>
    <row r="966">
      <c r="G966" s="92"/>
    </row>
    <row r="967">
      <c r="G967" s="92"/>
    </row>
    <row r="968">
      <c r="G968" s="92"/>
    </row>
    <row r="969">
      <c r="G969" s="92"/>
    </row>
    <row r="970">
      <c r="G970" s="92"/>
    </row>
    <row r="971">
      <c r="G971" s="92"/>
    </row>
    <row r="972">
      <c r="G972" s="92"/>
    </row>
    <row r="973">
      <c r="G973" s="92"/>
    </row>
    <row r="974">
      <c r="G974" s="92"/>
    </row>
    <row r="975">
      <c r="G975" s="92"/>
    </row>
    <row r="976">
      <c r="G976" s="92"/>
    </row>
    <row r="977">
      <c r="G977" s="92"/>
    </row>
    <row r="978">
      <c r="G978" s="92"/>
    </row>
    <row r="979">
      <c r="G979" s="92"/>
    </row>
    <row r="980">
      <c r="G980" s="92"/>
    </row>
    <row r="981">
      <c r="G981" s="92"/>
    </row>
    <row r="982">
      <c r="G982" s="92"/>
    </row>
    <row r="983">
      <c r="G983" s="92"/>
    </row>
    <row r="984">
      <c r="G984" s="92"/>
    </row>
    <row r="985">
      <c r="G985" s="92"/>
    </row>
    <row r="986">
      <c r="G986" s="92"/>
    </row>
    <row r="987">
      <c r="G987" s="92"/>
    </row>
    <row r="988">
      <c r="G988" s="92"/>
    </row>
    <row r="989">
      <c r="G989" s="92"/>
    </row>
    <row r="990">
      <c r="G990" s="92"/>
    </row>
    <row r="991">
      <c r="G991" s="92"/>
    </row>
    <row r="992">
      <c r="G992" s="92"/>
    </row>
    <row r="993">
      <c r="G993" s="92"/>
    </row>
    <row r="994">
      <c r="G994" s="92"/>
    </row>
    <row r="995">
      <c r="G995" s="92"/>
    </row>
    <row r="996">
      <c r="G996" s="92"/>
    </row>
    <row r="997">
      <c r="G997" s="92"/>
    </row>
    <row r="998">
      <c r="G998" s="92"/>
    </row>
    <row r="999">
      <c r="G999" s="92"/>
    </row>
    <row r="1000">
      <c r="G1000" s="92"/>
    </row>
    <row r="1001">
      <c r="G1001" s="92"/>
    </row>
    <row r="1002">
      <c r="G1002" s="92"/>
    </row>
    <row r="1003">
      <c r="G1003" s="92"/>
    </row>
    <row r="1004">
      <c r="G1004" s="92"/>
    </row>
    <row r="1005">
      <c r="G1005" s="92"/>
    </row>
  </sheetData>
  <mergeCells count="4">
    <mergeCell ref="B3:B10"/>
    <mergeCell ref="B12:B19"/>
    <mergeCell ref="B21:B28"/>
    <mergeCell ref="B30:B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s>
  <sheetData>
    <row r="1">
      <c r="A1" s="47" t="s">
        <v>92</v>
      </c>
      <c r="B1" s="93" t="str">
        <f>LEFT(A1, FIND(",", A1)-1)</f>
        <v>SVM</v>
      </c>
      <c r="C1" s="93" t="str">
        <f>MID(E2, FIND(",", E2) + 1, FIND(",", E2, FIND(",", E2) + 1) - FIND(",", E2) - 1)</f>
        <v>#VALUE!</v>
      </c>
      <c r="D1" s="93" t="str">
        <f>MID(A1, FIND(",", A1, FIND(",", A1) + 1) + 1, FIND(",", A1, FIND(",", A1, FIND(",", A1) + 1) + 1) - FIND(",", A1, FIND(",", A1) + 1) - 1)</f>
        <v> 0.328068</v>
      </c>
      <c r="E1" s="93" t="str">
        <f>TRIM(MID(A1, FIND(",", A1, FIND(",", A1, FIND(",", A1) + 1) + 1) + 1, FIND(",", A1, FIND(",", A1, FIND(",", A1, FIND(",", A1) + 1) + 1) + 1) - FIND(",", A1, FIND(",", A1, FIND(",", A1) + 1) + 1) - 1))</f>
        <v>0.355172</v>
      </c>
      <c r="F1" s="93" t="str">
        <f>TRIM(RIGHT(SUBSTITUTE(A1, ",", REPT(" ", LEN(A1))), LEN(A1)))</f>
        <v>0.271878</v>
      </c>
    </row>
    <row r="13">
      <c r="A13" s="47" t="s">
        <v>130</v>
      </c>
      <c r="B13" s="47" t="s">
        <v>131</v>
      </c>
    </row>
    <row r="14">
      <c r="A14" s="43" t="s">
        <v>132</v>
      </c>
      <c r="B14" s="94"/>
      <c r="C14" s="94"/>
      <c r="D14" s="94"/>
      <c r="E14" s="94"/>
    </row>
    <row r="15">
      <c r="A15" s="95"/>
      <c r="B15" s="43"/>
      <c r="C15" s="43"/>
      <c r="D15" s="43"/>
      <c r="E15" s="43"/>
    </row>
    <row r="16">
      <c r="A16" s="43"/>
      <c r="B16" s="43"/>
      <c r="C16" s="43"/>
      <c r="D16" s="43"/>
      <c r="E16" s="43"/>
    </row>
    <row r="17">
      <c r="A17" s="47" t="s">
        <v>132</v>
      </c>
      <c r="B17" s="43"/>
      <c r="C17" s="43"/>
      <c r="D17" s="43"/>
      <c r="E17" s="43"/>
    </row>
    <row r="18">
      <c r="A18" s="95"/>
      <c r="B18" s="43" t="s">
        <v>133</v>
      </c>
      <c r="C18" s="43" t="s">
        <v>134</v>
      </c>
      <c r="D18" s="43" t="s">
        <v>135</v>
      </c>
      <c r="E18" s="43" t="s">
        <v>136</v>
      </c>
    </row>
    <row r="19">
      <c r="A19" s="43" t="s">
        <v>132</v>
      </c>
    </row>
    <row r="20">
      <c r="A20" s="95"/>
      <c r="B20" s="43" t="s">
        <v>133</v>
      </c>
      <c r="C20" s="43" t="s">
        <v>134</v>
      </c>
      <c r="D20" s="43" t="s">
        <v>135</v>
      </c>
      <c r="E20" s="43" t="s">
        <v>136</v>
      </c>
    </row>
    <row r="21">
      <c r="A21" s="43" t="s">
        <v>11</v>
      </c>
      <c r="B21" s="43" t="s">
        <v>53</v>
      </c>
      <c r="C21" s="43">
        <v>0.946154</v>
      </c>
      <c r="D21" s="43" t="s">
        <v>53</v>
      </c>
      <c r="E21" s="43" t="s">
        <v>54</v>
      </c>
    </row>
    <row r="22">
      <c r="A22" s="43" t="s">
        <v>12</v>
      </c>
      <c r="B22" s="43">
        <v>0.931034</v>
      </c>
      <c r="C22" s="43">
        <v>0.939394</v>
      </c>
      <c r="D22" s="43">
        <v>0.931034</v>
      </c>
      <c r="E22" s="43">
        <v>0.930705</v>
      </c>
    </row>
    <row r="23">
      <c r="A23" s="43" t="s">
        <v>14</v>
      </c>
      <c r="B23" s="43">
        <v>0.931034</v>
      </c>
      <c r="C23" s="43">
        <v>0.939394</v>
      </c>
      <c r="D23" s="43">
        <v>0.931034</v>
      </c>
      <c r="E23" s="43">
        <v>0.930705</v>
      </c>
    </row>
    <row r="24">
      <c r="A24" s="95"/>
      <c r="B24" s="43">
        <v>0.922414</v>
      </c>
      <c r="C24" s="43" t="s">
        <v>55</v>
      </c>
      <c r="D24" s="43">
        <v>0.922414</v>
      </c>
      <c r="E24" s="43">
        <v>0.921944</v>
      </c>
    </row>
    <row r="25">
      <c r="A25" s="43" t="s">
        <v>137</v>
      </c>
      <c r="B25" s="43">
        <v>0.931034</v>
      </c>
      <c r="C25" s="43">
        <v>0.939394</v>
      </c>
      <c r="D25" s="43">
        <v>0.931034</v>
      </c>
      <c r="E25" s="43">
        <v>0.930705</v>
      </c>
    </row>
    <row r="26">
      <c r="A26" s="43" t="s">
        <v>16</v>
      </c>
      <c r="B26" s="43">
        <v>0.931034</v>
      </c>
      <c r="C26" s="43">
        <v>0.939394</v>
      </c>
      <c r="D26" s="43">
        <v>0.931034</v>
      </c>
      <c r="E26" s="43">
        <v>0.930705</v>
      </c>
    </row>
    <row r="27">
      <c r="A27" s="47" t="s">
        <v>138</v>
      </c>
    </row>
    <row r="28">
      <c r="A28" s="47" t="s">
        <v>139</v>
      </c>
    </row>
    <row r="29">
      <c r="A29" s="47" t="s">
        <v>140</v>
      </c>
    </row>
    <row r="38">
      <c r="A38" s="47" t="s">
        <v>141</v>
      </c>
    </row>
    <row r="40">
      <c r="A40" s="43" t="s">
        <v>142</v>
      </c>
      <c r="B40" s="43" t="s">
        <v>143</v>
      </c>
      <c r="C40" s="43" t="s">
        <v>144</v>
      </c>
      <c r="D40" s="43" t="s">
        <v>145</v>
      </c>
      <c r="E40" s="43" t="s">
        <v>146</v>
      </c>
      <c r="F40" s="43" t="s">
        <v>147</v>
      </c>
    </row>
    <row r="41">
      <c r="A41" s="43">
        <v>1.0</v>
      </c>
      <c r="B41" s="43" t="s">
        <v>12</v>
      </c>
      <c r="C41" s="43">
        <v>0.553633</v>
      </c>
      <c r="D41" s="43">
        <v>0.527038</v>
      </c>
      <c r="E41" s="43">
        <v>0.553633</v>
      </c>
      <c r="F41" s="43">
        <v>0.537613</v>
      </c>
    </row>
    <row r="42">
      <c r="A42" s="43">
        <v>2.0</v>
      </c>
      <c r="B42" s="43" t="s">
        <v>14</v>
      </c>
      <c r="C42" s="43">
        <v>0.560554</v>
      </c>
      <c r="D42" s="43">
        <v>0.543848</v>
      </c>
      <c r="E42" s="43">
        <v>0.560554</v>
      </c>
      <c r="F42" s="43">
        <v>0.550425</v>
      </c>
    </row>
    <row r="43">
      <c r="A43" s="43">
        <v>3.0</v>
      </c>
      <c r="B43" s="43" t="s">
        <v>148</v>
      </c>
      <c r="C43" s="43">
        <v>0.482759</v>
      </c>
      <c r="D43" s="43">
        <v>0.453314</v>
      </c>
      <c r="E43" s="43">
        <v>0.482759</v>
      </c>
      <c r="F43" s="43">
        <v>0.466427</v>
      </c>
    </row>
    <row r="44">
      <c r="A44" s="43">
        <v>4.0</v>
      </c>
      <c r="B44" s="43" t="s">
        <v>12</v>
      </c>
      <c r="C44" s="43">
        <v>0.544828</v>
      </c>
      <c r="D44" s="43">
        <v>0.533142</v>
      </c>
      <c r="E44" s="43">
        <v>0.544828</v>
      </c>
      <c r="F44" s="43">
        <v>0.537486</v>
      </c>
    </row>
    <row r="45">
      <c r="A45" s="43" t="s">
        <v>132</v>
      </c>
    </row>
    <row r="46">
      <c r="A46" s="94"/>
      <c r="B46" s="43" t="s">
        <v>133</v>
      </c>
      <c r="C46" s="43" t="s">
        <v>134</v>
      </c>
      <c r="D46" s="43" t="s">
        <v>135</v>
      </c>
      <c r="E46" s="43" t="s">
        <v>136</v>
      </c>
    </row>
    <row r="47">
      <c r="A47" s="43" t="s">
        <v>11</v>
      </c>
      <c r="B47" s="43">
        <v>0.921053</v>
      </c>
      <c r="C47" s="43">
        <v>0.931818</v>
      </c>
      <c r="D47" s="43">
        <v>0.921053</v>
      </c>
      <c r="E47" s="43">
        <v>0.920557</v>
      </c>
    </row>
    <row r="48">
      <c r="A48" s="43" t="s">
        <v>12</v>
      </c>
      <c r="B48" s="43">
        <v>0.903509</v>
      </c>
      <c r="C48" s="43">
        <v>0.919118</v>
      </c>
      <c r="D48" s="43">
        <v>0.903509</v>
      </c>
      <c r="E48" s="43">
        <v>0.902602</v>
      </c>
    </row>
    <row r="49">
      <c r="A49" s="43" t="s">
        <v>14</v>
      </c>
      <c r="B49" s="43" t="s">
        <v>56</v>
      </c>
      <c r="C49" s="43">
        <v>0.919118</v>
      </c>
      <c r="D49" s="43">
        <v>0.903509</v>
      </c>
      <c r="E49" s="43">
        <v>0.902602</v>
      </c>
    </row>
    <row r="50">
      <c r="A50" s="43" t="s">
        <v>148</v>
      </c>
      <c r="B50" s="43">
        <v>0.894737</v>
      </c>
      <c r="C50" s="43">
        <v>0.913043</v>
      </c>
      <c r="D50" s="43">
        <v>0.894737</v>
      </c>
      <c r="E50" s="43">
        <v>0.893557</v>
      </c>
    </row>
    <row r="51">
      <c r="A51" s="43" t="s">
        <v>137</v>
      </c>
      <c r="B51" s="43">
        <v>0.903509</v>
      </c>
      <c r="C51" s="43">
        <v>0.919118</v>
      </c>
      <c r="D51" s="43">
        <v>0.903509</v>
      </c>
      <c r="E51" s="43">
        <v>0.902602</v>
      </c>
    </row>
    <row r="52">
      <c r="A52" s="43" t="s">
        <v>16</v>
      </c>
      <c r="B52" s="43">
        <v>0.903509</v>
      </c>
      <c r="C52" s="43">
        <v>0.919118</v>
      </c>
      <c r="D52" s="43">
        <v>0.903509</v>
      </c>
      <c r="E52" s="43">
        <v>0.902602</v>
      </c>
    </row>
    <row r="53">
      <c r="D53" s="43">
        <v>0.903509</v>
      </c>
      <c r="E53" s="43">
        <v>0.902602</v>
      </c>
    </row>
    <row r="55">
      <c r="A55" s="43" t="s">
        <v>132</v>
      </c>
    </row>
    <row r="56">
      <c r="A56" s="94"/>
      <c r="B56" s="43" t="s">
        <v>133</v>
      </c>
      <c r="C56" s="43" t="s">
        <v>134</v>
      </c>
      <c r="D56" s="43" t="s">
        <v>135</v>
      </c>
      <c r="E56" s="43" t="s">
        <v>136</v>
      </c>
    </row>
    <row r="57">
      <c r="A57" s="43" t="s">
        <v>11</v>
      </c>
      <c r="B57" s="43">
        <v>0.938596</v>
      </c>
      <c r="C57" s="43">
        <v>0.945419</v>
      </c>
      <c r="D57" s="43" t="s">
        <v>50</v>
      </c>
      <c r="E57" s="43">
        <v>0.938431</v>
      </c>
    </row>
    <row r="58">
      <c r="A58" s="43" t="s">
        <v>12</v>
      </c>
      <c r="B58" s="43">
        <v>0.938596</v>
      </c>
      <c r="C58" s="43">
        <v>0.945419</v>
      </c>
      <c r="D58" s="43">
        <v>0.938596</v>
      </c>
      <c r="E58" s="43">
        <v>0.938431</v>
      </c>
    </row>
    <row r="59">
      <c r="A59" s="43" t="s">
        <v>14</v>
      </c>
      <c r="B59" s="43">
        <v>0.938596</v>
      </c>
      <c r="C59" s="43">
        <v>0.945419</v>
      </c>
      <c r="D59" s="43">
        <v>0.938596</v>
      </c>
      <c r="E59" s="43">
        <v>0.938431</v>
      </c>
    </row>
    <row r="60">
      <c r="A60" s="94"/>
      <c r="B60" s="43">
        <v>0.947368</v>
      </c>
      <c r="C60" s="43">
        <v>0.952462</v>
      </c>
      <c r="D60" s="43">
        <v>0.947368</v>
      </c>
      <c r="E60" s="43">
        <v>0.947271</v>
      </c>
    </row>
    <row r="61">
      <c r="A61" s="43" t="s">
        <v>137</v>
      </c>
      <c r="B61" s="43" t="s">
        <v>51</v>
      </c>
      <c r="C61" s="43" t="s">
        <v>50</v>
      </c>
      <c r="D61" s="43" t="s">
        <v>51</v>
      </c>
      <c r="E61" s="43" t="s">
        <v>52</v>
      </c>
    </row>
    <row r="62">
      <c r="A62" s="43" t="s">
        <v>16</v>
      </c>
      <c r="B62" s="43" t="s">
        <v>50</v>
      </c>
      <c r="C62" s="43">
        <v>0.945419</v>
      </c>
      <c r="D62" s="43" t="s">
        <v>50</v>
      </c>
      <c r="E62" s="43">
        <v>0.938431</v>
      </c>
    </row>
  </sheetData>
  <mergeCells count="3">
    <mergeCell ref="A19:E19"/>
    <mergeCell ref="A45:E45"/>
    <mergeCell ref="A55:E5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37.0"/>
    <col customWidth="1" min="4" max="4" width="17.75"/>
  </cols>
  <sheetData>
    <row r="1">
      <c r="A1" s="1" t="s">
        <v>0</v>
      </c>
      <c r="B1" s="1" t="s">
        <v>1</v>
      </c>
      <c r="C1" s="1" t="s">
        <v>3</v>
      </c>
      <c r="D1" s="1" t="s">
        <v>4</v>
      </c>
      <c r="E1" s="1" t="s">
        <v>149</v>
      </c>
      <c r="F1" s="1" t="s">
        <v>5</v>
      </c>
      <c r="G1" s="1" t="s">
        <v>6</v>
      </c>
      <c r="H1" s="1" t="s">
        <v>7</v>
      </c>
      <c r="I1" s="1" t="s">
        <v>8</v>
      </c>
    </row>
    <row r="2">
      <c r="A2" s="4">
        <v>5.0</v>
      </c>
      <c r="B2" s="32" t="s">
        <v>9</v>
      </c>
      <c r="C2" s="33" t="s">
        <v>35</v>
      </c>
      <c r="D2" s="33" t="s">
        <v>11</v>
      </c>
      <c r="E2" s="96" t="s">
        <v>150</v>
      </c>
      <c r="F2" s="32">
        <v>0.6655</v>
      </c>
      <c r="G2" s="32">
        <v>0.675</v>
      </c>
      <c r="H2" s="32">
        <v>0.66</v>
      </c>
      <c r="I2" s="33">
        <v>0.6675</v>
      </c>
      <c r="J2" s="97"/>
      <c r="K2" s="97"/>
      <c r="L2" s="97"/>
      <c r="M2" s="97"/>
      <c r="N2" s="97"/>
      <c r="O2" s="97"/>
      <c r="P2" s="97"/>
      <c r="Q2" s="97"/>
      <c r="R2" s="97"/>
      <c r="S2" s="97"/>
      <c r="T2" s="97"/>
      <c r="U2" s="97"/>
      <c r="V2" s="97"/>
      <c r="W2" s="97"/>
      <c r="X2" s="97"/>
      <c r="Y2" s="97"/>
      <c r="Z2" s="97"/>
    </row>
    <row r="3">
      <c r="A3" s="4">
        <v>5.0</v>
      </c>
      <c r="B3" s="32" t="s">
        <v>9</v>
      </c>
      <c r="C3" s="33" t="s">
        <v>35</v>
      </c>
      <c r="D3" s="33" t="s">
        <v>12</v>
      </c>
      <c r="E3" s="96" t="s">
        <v>150</v>
      </c>
      <c r="F3" s="35">
        <v>0.7334</v>
      </c>
      <c r="G3" s="33">
        <v>0.74</v>
      </c>
      <c r="H3" s="33">
        <v>0.73</v>
      </c>
      <c r="I3" s="33">
        <v>0.735</v>
      </c>
      <c r="J3" s="97"/>
      <c r="K3" s="97"/>
      <c r="L3" s="97"/>
      <c r="M3" s="97"/>
      <c r="N3" s="97"/>
      <c r="O3" s="97"/>
      <c r="P3" s="97"/>
      <c r="Q3" s="97"/>
      <c r="R3" s="97"/>
      <c r="S3" s="97"/>
      <c r="T3" s="97"/>
      <c r="U3" s="97"/>
      <c r="V3" s="97"/>
      <c r="W3" s="97"/>
      <c r="X3" s="97"/>
      <c r="Y3" s="97"/>
      <c r="Z3" s="97"/>
    </row>
    <row r="4">
      <c r="A4" s="4">
        <v>5.0</v>
      </c>
      <c r="B4" s="32" t="s">
        <v>9</v>
      </c>
      <c r="C4" s="33" t="s">
        <v>35</v>
      </c>
      <c r="D4" s="33" t="s">
        <v>13</v>
      </c>
      <c r="E4" s="96" t="s">
        <v>150</v>
      </c>
      <c r="F4" s="35">
        <v>0.7852</v>
      </c>
      <c r="G4" s="33">
        <v>0.79</v>
      </c>
      <c r="H4" s="33">
        <v>0.78</v>
      </c>
      <c r="I4" s="33">
        <v>0.785</v>
      </c>
      <c r="J4" s="97"/>
      <c r="K4" s="97"/>
      <c r="L4" s="97"/>
      <c r="M4" s="97"/>
      <c r="N4" s="97"/>
      <c r="O4" s="97"/>
      <c r="P4" s="97"/>
      <c r="Q4" s="97"/>
      <c r="R4" s="97"/>
      <c r="S4" s="97"/>
      <c r="T4" s="97"/>
      <c r="U4" s="97"/>
      <c r="V4" s="97"/>
      <c r="W4" s="97"/>
      <c r="X4" s="97"/>
      <c r="Y4" s="97"/>
      <c r="Z4" s="97"/>
    </row>
    <row r="5">
      <c r="A5" s="4">
        <v>5.0</v>
      </c>
      <c r="B5" s="32" t="s">
        <v>9</v>
      </c>
      <c r="C5" s="33" t="s">
        <v>35</v>
      </c>
      <c r="D5" s="33" t="s">
        <v>14</v>
      </c>
      <c r="E5" s="96" t="s">
        <v>150</v>
      </c>
      <c r="F5" s="35">
        <v>0.7438</v>
      </c>
      <c r="G5" s="33">
        <v>0.75</v>
      </c>
      <c r="H5" s="33">
        <v>0.74</v>
      </c>
      <c r="I5" s="33">
        <v>0.745</v>
      </c>
      <c r="J5" s="97"/>
      <c r="K5" s="97"/>
      <c r="L5" s="97"/>
      <c r="M5" s="97"/>
      <c r="N5" s="97"/>
      <c r="O5" s="97"/>
      <c r="P5" s="97"/>
      <c r="Q5" s="97"/>
      <c r="R5" s="97"/>
      <c r="S5" s="97"/>
      <c r="T5" s="97"/>
      <c r="U5" s="97"/>
      <c r="V5" s="97"/>
      <c r="W5" s="97"/>
      <c r="X5" s="97"/>
      <c r="Y5" s="97"/>
      <c r="Z5" s="97"/>
    </row>
    <row r="6">
      <c r="A6" s="4">
        <v>5.0</v>
      </c>
      <c r="B6" s="32" t="s">
        <v>9</v>
      </c>
      <c r="C6" s="33" t="s">
        <v>35</v>
      </c>
      <c r="D6" s="33" t="s">
        <v>16</v>
      </c>
      <c r="E6" s="96" t="s">
        <v>150</v>
      </c>
      <c r="F6" s="35">
        <v>0.741</v>
      </c>
      <c r="G6" s="33">
        <v>0.745</v>
      </c>
      <c r="H6" s="33">
        <v>0.735</v>
      </c>
      <c r="I6" s="33">
        <v>0.74</v>
      </c>
      <c r="J6" s="97"/>
      <c r="K6" s="97"/>
      <c r="L6" s="97"/>
      <c r="M6" s="97"/>
      <c r="N6" s="97"/>
      <c r="O6" s="97"/>
      <c r="P6" s="97"/>
      <c r="Q6" s="97"/>
      <c r="R6" s="97"/>
      <c r="S6" s="97"/>
      <c r="T6" s="97"/>
      <c r="U6" s="97"/>
      <c r="V6" s="97"/>
      <c r="W6" s="97"/>
      <c r="X6" s="97"/>
      <c r="Y6" s="97"/>
      <c r="Z6" s="97"/>
    </row>
    <row r="7">
      <c r="A7" s="4">
        <v>5.0</v>
      </c>
      <c r="B7" s="4" t="s">
        <v>9</v>
      </c>
      <c r="C7" s="4" t="s">
        <v>36</v>
      </c>
      <c r="D7" s="4" t="s">
        <v>37</v>
      </c>
      <c r="E7" s="96" t="s">
        <v>150</v>
      </c>
      <c r="F7" s="98">
        <v>0.88</v>
      </c>
      <c r="G7" s="99">
        <f>AVERAGE(0.85,0.74,0.98,0.97,0.88)</f>
        <v>0.884</v>
      </c>
      <c r="H7" s="99">
        <f>AVERAGE(0.76,0.88,1,1,0.76)</f>
        <v>0.88</v>
      </c>
      <c r="I7" s="99">
        <f>AVERAGE(0.8,0.8,0.99,0.98,0.81)</f>
        <v>0.876</v>
      </c>
      <c r="J7" s="97"/>
      <c r="K7" s="97"/>
      <c r="L7" s="97"/>
      <c r="M7" s="97"/>
      <c r="N7" s="97"/>
      <c r="O7" s="97"/>
      <c r="P7" s="97"/>
      <c r="Q7" s="97"/>
      <c r="R7" s="97"/>
      <c r="S7" s="97"/>
      <c r="T7" s="97"/>
      <c r="U7" s="97"/>
      <c r="V7" s="97"/>
      <c r="W7" s="97"/>
      <c r="X7" s="97"/>
      <c r="Y7" s="97"/>
      <c r="Z7" s="97"/>
    </row>
    <row r="8">
      <c r="A8" s="4">
        <v>5.0</v>
      </c>
      <c r="B8" s="4" t="s">
        <v>9</v>
      </c>
      <c r="C8" s="4" t="s">
        <v>36</v>
      </c>
      <c r="D8" s="4" t="s">
        <v>11</v>
      </c>
      <c r="E8" s="1" t="s">
        <v>150</v>
      </c>
      <c r="F8" s="1">
        <v>0.9</v>
      </c>
      <c r="G8" s="1">
        <v>0.901937</v>
      </c>
      <c r="H8" s="1">
        <v>0.9</v>
      </c>
      <c r="I8" s="1">
        <v>0.90004</v>
      </c>
    </row>
    <row r="9">
      <c r="A9" s="4">
        <v>5.0</v>
      </c>
      <c r="B9" s="4" t="s">
        <v>9</v>
      </c>
      <c r="C9" s="4" t="s">
        <v>36</v>
      </c>
      <c r="D9" s="4" t="s">
        <v>12</v>
      </c>
      <c r="E9" s="1" t="s">
        <v>150</v>
      </c>
      <c r="F9" s="1">
        <v>0.910345</v>
      </c>
      <c r="G9" s="1">
        <v>0.912379</v>
      </c>
      <c r="H9" s="1">
        <v>0.910345</v>
      </c>
      <c r="I9" s="1">
        <v>0.910235</v>
      </c>
    </row>
    <row r="10">
      <c r="A10" s="4">
        <v>5.0</v>
      </c>
      <c r="B10" s="4" t="s">
        <v>9</v>
      </c>
      <c r="C10" s="4" t="s">
        <v>36</v>
      </c>
      <c r="D10" s="4" t="s">
        <v>14</v>
      </c>
      <c r="E10" s="1" t="s">
        <v>150</v>
      </c>
      <c r="F10" s="1">
        <v>0.913793</v>
      </c>
      <c r="G10" s="1">
        <v>0.914625</v>
      </c>
      <c r="H10" s="1">
        <v>0.913793</v>
      </c>
      <c r="I10" s="1">
        <v>0.913742</v>
      </c>
    </row>
    <row r="11">
      <c r="A11" s="4">
        <v>5.0</v>
      </c>
      <c r="B11" s="4" t="s">
        <v>9</v>
      </c>
      <c r="C11" s="4" t="s">
        <v>36</v>
      </c>
      <c r="D11" s="4" t="s">
        <v>151</v>
      </c>
      <c r="E11" s="1" t="s">
        <v>150</v>
      </c>
      <c r="F11" s="1">
        <v>0.910345</v>
      </c>
      <c r="G11" s="1">
        <v>0.910464</v>
      </c>
      <c r="H11" s="1">
        <v>0.910345</v>
      </c>
      <c r="I11" s="1">
        <v>0.909944</v>
      </c>
    </row>
    <row r="12">
      <c r="A12" s="4">
        <v>5.0</v>
      </c>
      <c r="B12" s="4" t="s">
        <v>9</v>
      </c>
      <c r="C12" s="4" t="s">
        <v>36</v>
      </c>
      <c r="D12" s="4" t="s">
        <v>152</v>
      </c>
      <c r="E12" s="1" t="s">
        <v>150</v>
      </c>
      <c r="F12" s="1">
        <v>0.882759</v>
      </c>
      <c r="G12" s="1">
        <v>0.885838</v>
      </c>
      <c r="H12" s="1">
        <v>0.882759</v>
      </c>
      <c r="I12" s="1">
        <v>0.881858</v>
      </c>
    </row>
    <row r="13">
      <c r="A13" s="4">
        <v>5.0</v>
      </c>
      <c r="B13" s="4" t="s">
        <v>9</v>
      </c>
      <c r="C13" s="4" t="s">
        <v>36</v>
      </c>
      <c r="D13" s="4" t="s">
        <v>153</v>
      </c>
      <c r="E13" s="1" t="s">
        <v>150</v>
      </c>
      <c r="F13" s="1">
        <v>0.896552</v>
      </c>
      <c r="G13" s="1">
        <v>0.897214</v>
      </c>
      <c r="H13" s="1">
        <v>0.896552</v>
      </c>
      <c r="I13" s="1">
        <v>0.895881</v>
      </c>
    </row>
    <row r="14">
      <c r="A14" s="4">
        <v>5.0</v>
      </c>
      <c r="B14" s="4" t="s">
        <v>9</v>
      </c>
      <c r="C14" s="4" t="s">
        <v>36</v>
      </c>
      <c r="D14" s="4" t="s">
        <v>154</v>
      </c>
      <c r="E14" s="1" t="s">
        <v>150</v>
      </c>
      <c r="F14" s="1">
        <v>0.858621</v>
      </c>
      <c r="G14" s="1">
        <v>0.86633</v>
      </c>
      <c r="H14" s="1">
        <v>0.858621</v>
      </c>
      <c r="I14" s="1">
        <v>0.860142</v>
      </c>
    </row>
    <row r="15">
      <c r="A15" s="4">
        <v>5.0</v>
      </c>
      <c r="B15" s="4" t="s">
        <v>9</v>
      </c>
      <c r="C15" s="4" t="s">
        <v>36</v>
      </c>
      <c r="D15" s="4" t="s">
        <v>155</v>
      </c>
      <c r="E15" s="1" t="s">
        <v>150</v>
      </c>
      <c r="F15" s="1">
        <v>0.4</v>
      </c>
      <c r="G15" s="1">
        <v>0.25</v>
      </c>
      <c r="H15" s="1">
        <v>0.4</v>
      </c>
      <c r="I15" s="1">
        <v>0.28</v>
      </c>
    </row>
    <row r="16">
      <c r="A16" s="4" t="s">
        <v>156</v>
      </c>
      <c r="B16" s="4" t="s">
        <v>9</v>
      </c>
      <c r="C16" s="4" t="s">
        <v>36</v>
      </c>
      <c r="D16" s="4" t="s">
        <v>37</v>
      </c>
      <c r="E16" s="96" t="s">
        <v>150</v>
      </c>
      <c r="F16" s="98">
        <v>0.9569</v>
      </c>
      <c r="G16" s="96">
        <v>0.9569</v>
      </c>
      <c r="H16" s="96">
        <v>0.9603</v>
      </c>
      <c r="I16" s="96">
        <v>0.9603</v>
      </c>
      <c r="J16" s="97"/>
      <c r="K16" s="97"/>
      <c r="L16" s="97"/>
      <c r="M16" s="97"/>
      <c r="N16" s="97"/>
      <c r="O16" s="97"/>
      <c r="P16" s="97"/>
      <c r="Q16" s="97"/>
      <c r="R16" s="97"/>
      <c r="S16" s="97"/>
      <c r="T16" s="97"/>
      <c r="U16" s="97"/>
      <c r="V16" s="97"/>
      <c r="W16" s="97"/>
      <c r="X16" s="97"/>
      <c r="Y16" s="97"/>
      <c r="Z16" s="97"/>
    </row>
    <row r="17">
      <c r="A17" s="4" t="s">
        <v>156</v>
      </c>
      <c r="B17" s="4" t="s">
        <v>9</v>
      </c>
      <c r="C17" s="4" t="s">
        <v>59</v>
      </c>
      <c r="D17" s="4" t="s">
        <v>37</v>
      </c>
      <c r="E17" s="96" t="s">
        <v>150</v>
      </c>
      <c r="F17" s="98">
        <v>0.91</v>
      </c>
      <c r="G17" s="96">
        <v>0.92</v>
      </c>
      <c r="H17" s="96">
        <v>0.905</v>
      </c>
      <c r="I17" s="96">
        <v>0.905</v>
      </c>
      <c r="J17" s="97"/>
      <c r="K17" s="97"/>
      <c r="L17" s="97"/>
      <c r="M17" s="97"/>
      <c r="N17" s="97"/>
      <c r="O17" s="97"/>
      <c r="P17" s="97"/>
      <c r="Q17" s="97"/>
      <c r="R17" s="97"/>
      <c r="S17" s="97"/>
      <c r="T17" s="97"/>
      <c r="U17" s="97"/>
      <c r="V17" s="97"/>
      <c r="W17" s="97"/>
      <c r="X17" s="97"/>
      <c r="Y17" s="97"/>
      <c r="Z17" s="97"/>
    </row>
    <row r="18">
      <c r="A18" s="4">
        <v>5.0</v>
      </c>
      <c r="B18" s="4" t="s">
        <v>9</v>
      </c>
      <c r="C18" s="4" t="s">
        <v>36</v>
      </c>
      <c r="D18" s="4" t="s">
        <v>37</v>
      </c>
      <c r="E18" s="96" t="s">
        <v>150</v>
      </c>
      <c r="F18" s="98">
        <v>0.51</v>
      </c>
      <c r="G18" s="96">
        <v>0.5025</v>
      </c>
      <c r="H18" s="96">
        <v>0.5138</v>
      </c>
      <c r="I18" s="96">
        <v>0.4962</v>
      </c>
      <c r="J18" s="97"/>
      <c r="K18" s="97"/>
      <c r="L18" s="97"/>
      <c r="M18" s="97"/>
      <c r="N18" s="97"/>
      <c r="O18" s="97"/>
      <c r="P18" s="97"/>
      <c r="Q18" s="97"/>
      <c r="R18" s="97"/>
      <c r="S18" s="97"/>
      <c r="T18" s="97"/>
      <c r="U18" s="97"/>
      <c r="V18" s="97"/>
      <c r="W18" s="97"/>
      <c r="X18" s="97"/>
      <c r="Y18" s="97"/>
      <c r="Z18" s="97"/>
    </row>
    <row r="19">
      <c r="A19" s="100"/>
      <c r="B19" s="100"/>
      <c r="C19" s="100"/>
      <c r="D19" s="100"/>
      <c r="E19" s="97"/>
      <c r="F19" s="97"/>
      <c r="G19" s="97"/>
      <c r="H19" s="97"/>
      <c r="I19" s="97"/>
      <c r="J19" s="97"/>
      <c r="K19" s="97"/>
      <c r="L19" s="97"/>
      <c r="M19" s="97"/>
      <c r="N19" s="97"/>
      <c r="O19" s="97"/>
      <c r="P19" s="97"/>
      <c r="Q19" s="97"/>
      <c r="R19" s="97"/>
      <c r="S19" s="97"/>
      <c r="T19" s="97"/>
      <c r="U19" s="97"/>
      <c r="V19" s="97"/>
      <c r="W19" s="97"/>
      <c r="X19" s="97"/>
      <c r="Y19" s="97"/>
      <c r="Z19" s="97"/>
    </row>
    <row r="20">
      <c r="A20" s="100"/>
      <c r="B20" s="100"/>
      <c r="C20" s="100"/>
      <c r="D20" s="100"/>
      <c r="E20" s="97"/>
      <c r="F20" s="97"/>
      <c r="G20" s="97"/>
      <c r="H20" s="97"/>
      <c r="I20" s="97"/>
      <c r="J20" s="97"/>
      <c r="K20" s="97"/>
      <c r="L20" s="97"/>
      <c r="M20" s="97"/>
      <c r="N20" s="97"/>
      <c r="O20" s="97"/>
      <c r="P20" s="97"/>
      <c r="Q20" s="97"/>
      <c r="R20" s="97"/>
      <c r="S20" s="97"/>
      <c r="T20" s="97"/>
      <c r="U20" s="97"/>
      <c r="V20" s="97"/>
      <c r="W20" s="97"/>
      <c r="X20" s="97"/>
      <c r="Y20" s="97"/>
      <c r="Z20" s="97"/>
    </row>
    <row r="21">
      <c r="A21" s="100"/>
      <c r="B21" s="100"/>
      <c r="C21" s="100"/>
      <c r="D21" s="100"/>
      <c r="E21" s="97"/>
      <c r="F21" s="97"/>
      <c r="G21" s="97"/>
      <c r="H21" s="97"/>
      <c r="I21" s="97"/>
      <c r="J21" s="97"/>
      <c r="K21" s="97"/>
      <c r="L21" s="97"/>
      <c r="M21" s="97"/>
      <c r="N21" s="97"/>
      <c r="O21" s="97"/>
      <c r="P21" s="97"/>
      <c r="Q21" s="97"/>
      <c r="R21" s="97"/>
      <c r="S21" s="97"/>
      <c r="T21" s="97"/>
      <c r="U21" s="97"/>
      <c r="V21" s="97"/>
      <c r="W21" s="97"/>
      <c r="X21" s="97"/>
      <c r="Y21" s="97"/>
      <c r="Z21" s="97"/>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11.0"/>
    <col customWidth="1" min="3" max="3" width="16.13"/>
    <col customWidth="1" min="4" max="4" width="13.13"/>
  </cols>
  <sheetData>
    <row r="1">
      <c r="A1" s="101" t="s">
        <v>157</v>
      </c>
      <c r="B1" s="101" t="s">
        <v>158</v>
      </c>
      <c r="C1" s="101" t="s">
        <v>159</v>
      </c>
      <c r="D1" s="101" t="s">
        <v>160</v>
      </c>
      <c r="E1" s="101" t="s">
        <v>161</v>
      </c>
      <c r="F1" s="101" t="s">
        <v>162</v>
      </c>
      <c r="G1" s="101" t="s">
        <v>147</v>
      </c>
      <c r="H1" s="102"/>
      <c r="I1" s="103"/>
      <c r="J1" s="104"/>
      <c r="K1" s="104"/>
      <c r="L1" s="104"/>
      <c r="M1" s="104"/>
      <c r="N1" s="104"/>
      <c r="O1" s="104"/>
      <c r="P1" s="104"/>
      <c r="Q1" s="104"/>
      <c r="R1" s="104"/>
      <c r="S1" s="104"/>
      <c r="T1" s="104"/>
      <c r="U1" s="104"/>
      <c r="V1" s="104"/>
      <c r="W1" s="104"/>
      <c r="X1" s="104"/>
      <c r="Y1" s="104"/>
      <c r="Z1" s="104"/>
      <c r="AA1" s="104"/>
      <c r="AB1" s="104"/>
    </row>
    <row r="2">
      <c r="A2" s="101" t="s">
        <v>163</v>
      </c>
      <c r="B2" s="101" t="s">
        <v>164</v>
      </c>
      <c r="C2" s="101" t="s">
        <v>14</v>
      </c>
      <c r="D2" s="105">
        <v>0.895652</v>
      </c>
      <c r="E2" s="101">
        <v>0.897515</v>
      </c>
      <c r="F2" s="101">
        <v>0.895652</v>
      </c>
      <c r="G2" s="101">
        <v>0.895494</v>
      </c>
      <c r="H2" s="102"/>
      <c r="I2" s="104"/>
      <c r="J2" s="104"/>
      <c r="K2" s="104"/>
      <c r="L2" s="104"/>
      <c r="M2" s="104"/>
      <c r="N2" s="104"/>
      <c r="O2" s="104"/>
      <c r="P2" s="104"/>
      <c r="Q2" s="104"/>
      <c r="R2" s="104"/>
      <c r="S2" s="104"/>
      <c r="T2" s="104"/>
      <c r="U2" s="104"/>
      <c r="V2" s="104"/>
      <c r="W2" s="104"/>
      <c r="X2" s="104"/>
      <c r="Y2" s="104"/>
      <c r="Z2" s="104"/>
      <c r="AA2" s="104"/>
      <c r="AB2" s="104"/>
    </row>
    <row r="3">
      <c r="A3" s="101" t="s">
        <v>163</v>
      </c>
      <c r="B3" s="101" t="s">
        <v>165</v>
      </c>
      <c r="C3" s="101" t="s">
        <v>166</v>
      </c>
      <c r="D3" s="105">
        <v>0.944741</v>
      </c>
      <c r="E3" s="101">
        <v>0.945444</v>
      </c>
      <c r="F3" s="101">
        <v>0.944741</v>
      </c>
      <c r="G3" s="101">
        <v>0.944533</v>
      </c>
      <c r="H3" s="102"/>
      <c r="I3" s="104"/>
      <c r="J3" s="104"/>
      <c r="K3" s="104"/>
      <c r="L3" s="104"/>
      <c r="M3" s="104"/>
      <c r="N3" s="104"/>
      <c r="O3" s="104"/>
      <c r="P3" s="104"/>
      <c r="Q3" s="104"/>
      <c r="R3" s="104"/>
      <c r="S3" s="104"/>
      <c r="T3" s="104"/>
      <c r="U3" s="104"/>
      <c r="V3" s="104"/>
      <c r="W3" s="104"/>
      <c r="X3" s="104"/>
      <c r="Y3" s="104"/>
      <c r="Z3" s="104"/>
      <c r="AA3" s="104"/>
      <c r="AB3" s="104"/>
    </row>
    <row r="4">
      <c r="A4" s="101" t="s">
        <v>167</v>
      </c>
      <c r="B4" s="101" t="s">
        <v>164</v>
      </c>
      <c r="C4" s="101" t="s">
        <v>11</v>
      </c>
      <c r="D4" s="105">
        <v>0.939655</v>
      </c>
      <c r="E4" s="101">
        <v>0.946154</v>
      </c>
      <c r="F4" s="101">
        <v>0.939655</v>
      </c>
      <c r="G4" s="101">
        <v>0.939435</v>
      </c>
      <c r="H4" s="102"/>
      <c r="I4" s="104"/>
      <c r="J4" s="104"/>
      <c r="K4" s="104"/>
      <c r="L4" s="104"/>
      <c r="M4" s="104"/>
      <c r="N4" s="104"/>
      <c r="O4" s="104"/>
      <c r="P4" s="104"/>
      <c r="Q4" s="104"/>
      <c r="R4" s="104"/>
      <c r="S4" s="104"/>
      <c r="T4" s="104"/>
      <c r="U4" s="104"/>
      <c r="V4" s="104"/>
      <c r="W4" s="104"/>
      <c r="X4" s="104"/>
      <c r="Y4" s="104"/>
      <c r="Z4" s="104"/>
      <c r="AA4" s="104"/>
      <c r="AB4" s="104"/>
    </row>
    <row r="5">
      <c r="A5" s="101" t="s">
        <v>167</v>
      </c>
      <c r="B5" s="101" t="s">
        <v>168</v>
      </c>
      <c r="C5" s="101" t="s">
        <v>169</v>
      </c>
      <c r="D5" s="105">
        <v>0.982456</v>
      </c>
      <c r="E5" s="101">
        <v>0.983061</v>
      </c>
      <c r="F5" s="101">
        <v>0.982456</v>
      </c>
      <c r="G5" s="101">
        <v>0.982456</v>
      </c>
      <c r="H5" s="102"/>
      <c r="I5" s="104"/>
      <c r="J5" s="104"/>
      <c r="K5" s="104"/>
      <c r="L5" s="104"/>
      <c r="M5" s="104"/>
      <c r="N5" s="104"/>
      <c r="O5" s="104"/>
      <c r="P5" s="104"/>
      <c r="Q5" s="104"/>
      <c r="R5" s="104"/>
      <c r="S5" s="104"/>
      <c r="T5" s="104"/>
      <c r="U5" s="104"/>
      <c r="V5" s="104"/>
      <c r="W5" s="104"/>
      <c r="X5" s="104"/>
      <c r="Y5" s="104"/>
      <c r="Z5" s="104"/>
      <c r="AA5" s="104"/>
      <c r="AB5" s="104"/>
    </row>
    <row r="6">
      <c r="A6" s="106"/>
      <c r="B6" s="106"/>
      <c r="C6" s="102"/>
      <c r="D6" s="102"/>
      <c r="E6" s="107"/>
      <c r="F6" s="102"/>
      <c r="G6" s="102"/>
      <c r="H6" s="102"/>
      <c r="I6" s="104"/>
      <c r="J6" s="104"/>
      <c r="K6" s="104"/>
      <c r="L6" s="104"/>
      <c r="M6" s="104"/>
      <c r="N6" s="104"/>
      <c r="O6" s="104"/>
      <c r="P6" s="104"/>
      <c r="Q6" s="104"/>
      <c r="R6" s="104"/>
      <c r="S6" s="104"/>
      <c r="T6" s="104"/>
      <c r="U6" s="104"/>
      <c r="V6" s="104"/>
      <c r="W6" s="104"/>
      <c r="X6" s="104"/>
      <c r="Y6" s="104"/>
      <c r="Z6" s="104"/>
      <c r="AA6" s="104"/>
      <c r="AB6" s="104"/>
    </row>
    <row r="7">
      <c r="A7" s="106"/>
      <c r="B7" s="106"/>
      <c r="C7" s="102"/>
      <c r="D7" s="108"/>
      <c r="E7" s="109"/>
      <c r="F7" s="108"/>
      <c r="G7" s="108"/>
      <c r="H7" s="108"/>
      <c r="I7" s="104"/>
      <c r="J7" s="104"/>
      <c r="K7" s="104"/>
      <c r="L7" s="104"/>
      <c r="M7" s="104"/>
      <c r="N7" s="104"/>
      <c r="O7" s="104"/>
      <c r="P7" s="104"/>
      <c r="Q7" s="104"/>
      <c r="R7" s="104"/>
      <c r="S7" s="104"/>
      <c r="T7" s="104"/>
      <c r="U7" s="104"/>
      <c r="V7" s="104"/>
      <c r="W7" s="104"/>
      <c r="X7" s="104"/>
      <c r="Y7" s="104"/>
      <c r="Z7" s="104"/>
      <c r="AA7" s="104"/>
      <c r="AB7" s="104"/>
    </row>
    <row r="8">
      <c r="A8" s="103"/>
      <c r="B8" s="103"/>
      <c r="C8" s="102"/>
      <c r="D8" s="102"/>
      <c r="E8" s="102"/>
      <c r="F8" s="102"/>
      <c r="G8" s="102"/>
      <c r="H8" s="102"/>
      <c r="I8" s="104"/>
      <c r="J8" s="104"/>
      <c r="K8" s="104"/>
      <c r="L8" s="104"/>
      <c r="M8" s="104"/>
      <c r="N8" s="104"/>
      <c r="O8" s="104"/>
      <c r="P8" s="104"/>
      <c r="Q8" s="104"/>
      <c r="R8" s="104"/>
      <c r="S8" s="104"/>
      <c r="T8" s="104"/>
      <c r="U8" s="104"/>
      <c r="V8" s="104"/>
      <c r="W8" s="104"/>
      <c r="X8" s="104"/>
      <c r="Y8" s="104"/>
      <c r="Z8" s="104"/>
      <c r="AA8" s="104"/>
      <c r="AB8" s="104"/>
    </row>
    <row r="9">
      <c r="A9" s="103"/>
      <c r="B9" s="103"/>
      <c r="C9" s="102"/>
      <c r="D9" s="102"/>
      <c r="E9" s="102"/>
      <c r="F9" s="102"/>
      <c r="G9" s="102"/>
      <c r="H9" s="102"/>
      <c r="I9" s="104"/>
      <c r="J9" s="104"/>
      <c r="K9" s="104"/>
      <c r="L9" s="104"/>
      <c r="M9" s="104"/>
      <c r="N9" s="104"/>
      <c r="O9" s="104"/>
      <c r="P9" s="104"/>
      <c r="Q9" s="104"/>
      <c r="R9" s="104"/>
      <c r="S9" s="104"/>
      <c r="T9" s="104"/>
      <c r="U9" s="104"/>
      <c r="V9" s="104"/>
      <c r="W9" s="104"/>
      <c r="X9" s="104"/>
      <c r="Y9" s="104"/>
      <c r="Z9" s="104"/>
      <c r="AA9" s="104"/>
      <c r="AB9" s="104"/>
    </row>
    <row r="10">
      <c r="A10" s="103"/>
      <c r="B10" s="103"/>
      <c r="C10" s="102"/>
      <c r="D10" s="102"/>
      <c r="E10" s="102"/>
      <c r="F10" s="102"/>
      <c r="G10" s="102"/>
      <c r="H10" s="102"/>
      <c r="I10" s="104"/>
      <c r="J10" s="104"/>
      <c r="K10" s="104"/>
      <c r="L10" s="104"/>
      <c r="M10" s="104"/>
      <c r="N10" s="104"/>
      <c r="O10" s="104"/>
      <c r="P10" s="104"/>
      <c r="Q10" s="104"/>
      <c r="R10" s="104"/>
      <c r="S10" s="104"/>
      <c r="T10" s="104"/>
      <c r="U10" s="104"/>
      <c r="V10" s="104"/>
      <c r="W10" s="104"/>
      <c r="X10" s="104"/>
      <c r="Y10" s="104"/>
      <c r="Z10" s="104"/>
      <c r="AA10" s="104"/>
      <c r="AB10" s="104"/>
    </row>
    <row r="11">
      <c r="A11" s="103"/>
      <c r="B11" s="103"/>
      <c r="C11" s="102"/>
      <c r="D11" s="102"/>
      <c r="E11" s="102"/>
      <c r="F11" s="102"/>
      <c r="G11" s="102"/>
      <c r="H11" s="102"/>
      <c r="I11" s="104"/>
      <c r="J11" s="104"/>
      <c r="K11" s="104"/>
      <c r="L11" s="104"/>
      <c r="M11" s="104"/>
      <c r="N11" s="104"/>
      <c r="O11" s="104"/>
      <c r="P11" s="104"/>
      <c r="Q11" s="104"/>
      <c r="R11" s="104"/>
      <c r="S11" s="104"/>
      <c r="T11" s="104"/>
      <c r="U11" s="104"/>
      <c r="V11" s="104"/>
      <c r="W11" s="104"/>
      <c r="X11" s="104"/>
      <c r="Y11" s="104"/>
      <c r="Z11" s="104"/>
      <c r="AA11" s="104"/>
      <c r="AB11" s="104"/>
    </row>
    <row r="12">
      <c r="A12" s="102"/>
      <c r="B12" s="102"/>
      <c r="C12" s="102"/>
      <c r="D12" s="102"/>
      <c r="E12" s="102"/>
      <c r="F12" s="102"/>
      <c r="G12" s="102"/>
      <c r="H12" s="102"/>
      <c r="I12" s="104"/>
      <c r="J12" s="104"/>
      <c r="K12" s="104"/>
      <c r="L12" s="104"/>
      <c r="M12" s="104"/>
      <c r="N12" s="104"/>
      <c r="O12" s="104"/>
      <c r="P12" s="104"/>
      <c r="Q12" s="104"/>
      <c r="R12" s="104"/>
      <c r="S12" s="104"/>
      <c r="T12" s="104"/>
      <c r="U12" s="104"/>
      <c r="V12" s="104"/>
      <c r="W12" s="104"/>
      <c r="X12" s="104"/>
      <c r="Y12" s="104"/>
      <c r="Z12" s="104"/>
      <c r="AA12" s="104"/>
      <c r="AB12" s="104"/>
    </row>
    <row r="13">
      <c r="A13" s="102"/>
      <c r="B13" s="102"/>
      <c r="C13" s="102"/>
      <c r="D13" s="102"/>
      <c r="E13" s="102"/>
      <c r="F13" s="102"/>
      <c r="G13" s="102"/>
      <c r="H13" s="102"/>
      <c r="I13" s="104"/>
      <c r="J13" s="104"/>
      <c r="K13" s="104"/>
      <c r="L13" s="104"/>
      <c r="M13" s="104"/>
      <c r="N13" s="104"/>
      <c r="O13" s="104"/>
      <c r="P13" s="104"/>
      <c r="Q13" s="104"/>
      <c r="R13" s="104"/>
      <c r="S13" s="104"/>
      <c r="T13" s="104"/>
      <c r="U13" s="104"/>
      <c r="V13" s="104"/>
      <c r="W13" s="104"/>
      <c r="X13" s="104"/>
      <c r="Y13" s="104"/>
      <c r="Z13" s="104"/>
      <c r="AA13" s="104"/>
      <c r="AB13" s="104"/>
    </row>
    <row r="14">
      <c r="A14" s="102"/>
      <c r="B14" s="102"/>
      <c r="C14" s="102"/>
      <c r="D14" s="102"/>
      <c r="E14" s="102"/>
      <c r="F14" s="102"/>
      <c r="G14" s="102"/>
      <c r="H14" s="102"/>
      <c r="I14" s="104"/>
      <c r="J14" s="104"/>
      <c r="K14" s="104"/>
      <c r="L14" s="104"/>
      <c r="M14" s="104"/>
      <c r="N14" s="104"/>
      <c r="O14" s="104"/>
      <c r="P14" s="104"/>
      <c r="Q14" s="104"/>
      <c r="R14" s="104"/>
      <c r="S14" s="104"/>
      <c r="T14" s="104"/>
      <c r="U14" s="104"/>
      <c r="V14" s="104"/>
      <c r="W14" s="104"/>
      <c r="X14" s="104"/>
      <c r="Y14" s="104"/>
      <c r="Z14" s="104"/>
      <c r="AA14" s="104"/>
      <c r="AB14" s="104"/>
    </row>
    <row r="15">
      <c r="A15" s="102"/>
      <c r="B15" s="102"/>
      <c r="C15" s="102"/>
      <c r="D15" s="102"/>
      <c r="E15" s="102"/>
      <c r="F15" s="102"/>
      <c r="G15" s="102"/>
      <c r="H15" s="102"/>
      <c r="I15" s="104"/>
      <c r="J15" s="104"/>
      <c r="K15" s="104"/>
      <c r="L15" s="104"/>
      <c r="M15" s="104"/>
      <c r="N15" s="104"/>
      <c r="O15" s="104"/>
      <c r="P15" s="104"/>
      <c r="Q15" s="104"/>
      <c r="R15" s="104"/>
      <c r="S15" s="104"/>
      <c r="T15" s="104"/>
      <c r="U15" s="104"/>
      <c r="V15" s="104"/>
      <c r="W15" s="104"/>
      <c r="X15" s="104"/>
      <c r="Y15" s="104"/>
      <c r="Z15" s="104"/>
      <c r="AA15" s="104"/>
      <c r="AB15" s="104"/>
    </row>
    <row r="16">
      <c r="A16" s="102"/>
      <c r="B16" s="102"/>
      <c r="C16" s="102"/>
      <c r="D16" s="102"/>
      <c r="E16" s="102"/>
      <c r="F16" s="102"/>
      <c r="G16" s="102"/>
      <c r="H16" s="102"/>
      <c r="I16" s="104"/>
      <c r="J16" s="104"/>
      <c r="K16" s="104"/>
      <c r="L16" s="104"/>
      <c r="M16" s="104"/>
      <c r="N16" s="104"/>
      <c r="O16" s="104"/>
      <c r="P16" s="104"/>
      <c r="Q16" s="104"/>
      <c r="R16" s="104"/>
      <c r="S16" s="104"/>
      <c r="T16" s="104"/>
      <c r="U16" s="104"/>
      <c r="V16" s="104"/>
      <c r="W16" s="104"/>
      <c r="X16" s="104"/>
      <c r="Y16" s="104"/>
      <c r="Z16" s="104"/>
      <c r="AA16" s="104"/>
      <c r="AB16" s="104"/>
    </row>
    <row r="17">
      <c r="A17" s="108"/>
      <c r="B17" s="108"/>
      <c r="C17" s="108"/>
      <c r="D17" s="108"/>
      <c r="E17" s="108"/>
      <c r="F17" s="108"/>
      <c r="G17" s="102"/>
      <c r="H17" s="102"/>
      <c r="I17" s="104"/>
      <c r="J17" s="104"/>
      <c r="K17" s="104"/>
      <c r="L17" s="104"/>
      <c r="M17" s="104"/>
      <c r="N17" s="104"/>
      <c r="O17" s="104"/>
      <c r="P17" s="104"/>
      <c r="Q17" s="104"/>
      <c r="R17" s="104"/>
      <c r="S17" s="104"/>
      <c r="T17" s="104"/>
      <c r="U17" s="104"/>
      <c r="V17" s="104"/>
      <c r="W17" s="104"/>
      <c r="X17" s="104"/>
      <c r="Y17" s="104"/>
      <c r="Z17" s="104"/>
      <c r="AA17" s="104"/>
      <c r="AB17" s="104"/>
    </row>
    <row r="18">
      <c r="A18" s="102"/>
      <c r="B18" s="102"/>
      <c r="C18" s="102"/>
      <c r="D18" s="102"/>
      <c r="E18" s="102"/>
      <c r="F18" s="102"/>
      <c r="G18" s="102"/>
      <c r="H18" s="102"/>
      <c r="I18" s="104"/>
      <c r="J18" s="104"/>
      <c r="K18" s="104"/>
      <c r="L18" s="104"/>
      <c r="M18" s="104"/>
      <c r="N18" s="104"/>
      <c r="O18" s="104"/>
      <c r="P18" s="104"/>
      <c r="Q18" s="104"/>
      <c r="R18" s="104"/>
      <c r="S18" s="104"/>
      <c r="T18" s="104"/>
      <c r="U18" s="104"/>
      <c r="V18" s="104"/>
      <c r="W18" s="104"/>
      <c r="X18" s="104"/>
      <c r="Y18" s="104"/>
      <c r="Z18" s="104"/>
      <c r="AA18" s="104"/>
      <c r="AB18" s="104"/>
    </row>
    <row r="19">
      <c r="A19" s="102"/>
      <c r="B19" s="102"/>
      <c r="C19" s="102"/>
      <c r="D19" s="102"/>
      <c r="E19" s="102"/>
      <c r="F19" s="102"/>
      <c r="G19" s="102"/>
      <c r="H19" s="102"/>
      <c r="I19" s="104"/>
      <c r="J19" s="104"/>
      <c r="K19" s="104"/>
      <c r="L19" s="104"/>
      <c r="M19" s="104"/>
      <c r="N19" s="104"/>
      <c r="O19" s="104"/>
      <c r="P19" s="104"/>
      <c r="Q19" s="104"/>
      <c r="R19" s="104"/>
      <c r="S19" s="104"/>
      <c r="T19" s="104"/>
      <c r="U19" s="104"/>
      <c r="V19" s="104"/>
      <c r="W19" s="104"/>
      <c r="X19" s="104"/>
      <c r="Y19" s="104"/>
      <c r="Z19" s="104"/>
      <c r="AA19" s="104"/>
      <c r="AB19" s="104"/>
    </row>
    <row r="20">
      <c r="A20" s="102"/>
      <c r="B20" s="102"/>
      <c r="C20" s="102"/>
      <c r="D20" s="102"/>
      <c r="E20" s="102"/>
      <c r="F20" s="102"/>
      <c r="G20" s="102"/>
      <c r="H20" s="102"/>
      <c r="I20" s="104"/>
      <c r="J20" s="104"/>
      <c r="K20" s="104"/>
      <c r="L20" s="104"/>
      <c r="M20" s="104"/>
      <c r="N20" s="104"/>
      <c r="O20" s="104"/>
      <c r="P20" s="104"/>
      <c r="Q20" s="104"/>
      <c r="R20" s="104"/>
      <c r="S20" s="104"/>
      <c r="T20" s="104"/>
      <c r="U20" s="104"/>
      <c r="V20" s="104"/>
      <c r="W20" s="104"/>
      <c r="X20" s="104"/>
      <c r="Y20" s="104"/>
      <c r="Z20" s="104"/>
      <c r="AA20" s="104"/>
      <c r="AB20" s="104"/>
    </row>
    <row r="21">
      <c r="A21" s="102"/>
      <c r="B21" s="102"/>
      <c r="C21" s="102"/>
      <c r="D21" s="102"/>
      <c r="E21" s="102"/>
      <c r="F21" s="102"/>
      <c r="G21" s="102"/>
      <c r="H21" s="102"/>
      <c r="I21" s="104"/>
      <c r="J21" s="104"/>
      <c r="K21" s="104"/>
      <c r="L21" s="104"/>
      <c r="M21" s="104"/>
      <c r="N21" s="104"/>
      <c r="O21" s="104"/>
      <c r="P21" s="104"/>
      <c r="Q21" s="104"/>
      <c r="R21" s="104"/>
      <c r="S21" s="104"/>
      <c r="T21" s="104"/>
      <c r="U21" s="104"/>
      <c r="V21" s="104"/>
      <c r="W21" s="104"/>
      <c r="X21" s="104"/>
      <c r="Y21" s="104"/>
      <c r="Z21" s="104"/>
      <c r="AA21" s="104"/>
      <c r="AB21" s="104"/>
    </row>
    <row r="22">
      <c r="A22" s="102"/>
      <c r="B22" s="102"/>
      <c r="C22" s="102"/>
      <c r="D22" s="102"/>
      <c r="E22" s="102"/>
      <c r="F22" s="102"/>
      <c r="G22" s="102"/>
      <c r="H22" s="102"/>
      <c r="I22" s="104"/>
      <c r="J22" s="104"/>
      <c r="K22" s="104"/>
      <c r="L22" s="104"/>
      <c r="M22" s="104"/>
      <c r="N22" s="104"/>
      <c r="O22" s="104"/>
      <c r="P22" s="104"/>
      <c r="Q22" s="104"/>
      <c r="R22" s="104"/>
      <c r="S22" s="104"/>
      <c r="T22" s="104"/>
      <c r="U22" s="104"/>
      <c r="V22" s="104"/>
      <c r="W22" s="104"/>
      <c r="X22" s="104"/>
      <c r="Y22" s="104"/>
      <c r="Z22" s="104"/>
      <c r="AA22" s="104"/>
      <c r="AB22" s="104"/>
    </row>
    <row r="23">
      <c r="A23" s="102"/>
      <c r="B23" s="102"/>
      <c r="C23" s="102"/>
      <c r="D23" s="102"/>
      <c r="E23" s="102"/>
      <c r="F23" s="102"/>
      <c r="G23" s="102"/>
      <c r="H23" s="102"/>
      <c r="I23" s="104"/>
      <c r="J23" s="104"/>
      <c r="K23" s="104"/>
      <c r="L23" s="104"/>
      <c r="M23" s="104"/>
      <c r="N23" s="104"/>
      <c r="O23" s="104"/>
      <c r="P23" s="104"/>
      <c r="Q23" s="104"/>
      <c r="R23" s="104"/>
      <c r="S23" s="104"/>
      <c r="T23" s="104"/>
      <c r="U23" s="104"/>
      <c r="V23" s="104"/>
      <c r="W23" s="104"/>
      <c r="X23" s="104"/>
      <c r="Y23" s="104"/>
      <c r="Z23" s="104"/>
      <c r="AA23" s="104"/>
      <c r="AB23" s="104"/>
    </row>
    <row r="24">
      <c r="A24" s="102"/>
      <c r="B24" s="102"/>
      <c r="C24" s="102"/>
      <c r="D24" s="102"/>
      <c r="E24" s="102"/>
      <c r="F24" s="102"/>
      <c r="G24" s="102"/>
      <c r="H24" s="102"/>
      <c r="I24" s="104"/>
      <c r="J24" s="104"/>
      <c r="K24" s="104"/>
      <c r="L24" s="104"/>
      <c r="M24" s="104"/>
      <c r="N24" s="104"/>
      <c r="O24" s="104"/>
      <c r="P24" s="104"/>
      <c r="Q24" s="104"/>
      <c r="R24" s="104"/>
      <c r="S24" s="104"/>
      <c r="T24" s="104"/>
      <c r="U24" s="104"/>
      <c r="V24" s="104"/>
      <c r="W24" s="104"/>
      <c r="X24" s="104"/>
      <c r="Y24" s="104"/>
      <c r="Z24" s="104"/>
      <c r="AA24" s="104"/>
      <c r="AB24" s="104"/>
    </row>
    <row r="25">
      <c r="A25" s="102"/>
      <c r="B25" s="102"/>
      <c r="C25" s="102"/>
      <c r="D25" s="102"/>
      <c r="E25" s="102"/>
      <c r="F25" s="102"/>
      <c r="G25" s="102"/>
      <c r="H25" s="102"/>
      <c r="I25" s="104"/>
      <c r="J25" s="104"/>
      <c r="K25" s="104"/>
      <c r="L25" s="104"/>
      <c r="M25" s="104"/>
      <c r="N25" s="104"/>
      <c r="O25" s="104"/>
      <c r="P25" s="104"/>
      <c r="Q25" s="104"/>
      <c r="R25" s="104"/>
      <c r="S25" s="104"/>
      <c r="T25" s="104"/>
      <c r="U25" s="104"/>
      <c r="V25" s="104"/>
      <c r="W25" s="104"/>
      <c r="X25" s="104"/>
      <c r="Y25" s="104"/>
      <c r="Z25" s="104"/>
      <c r="AA25" s="104"/>
      <c r="AB25" s="104"/>
    </row>
    <row r="26">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row>
    <row r="27">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row>
    <row r="28">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row>
    <row r="29">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row>
    <row r="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row>
    <row r="3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row>
    <row r="32">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row>
    <row r="3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row>
    <row r="34">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row>
    <row r="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row>
    <row r="37">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row>
    <row r="38">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row>
    <row r="39">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row>
    <row r="4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row>
    <row r="4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row>
    <row r="4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row>
    <row r="46">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row>
    <row r="47">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row>
    <row r="48">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row>
    <row r="49">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row>
    <row r="5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row>
    <row r="59">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row r="99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row>
    <row r="99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row>
    <row r="994">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row>
    <row r="99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row>
    <row r="996">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row>
    <row r="997">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row>
    <row r="998">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row>
    <row r="999">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row>
    <row r="1000">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7.75"/>
  </cols>
  <sheetData>
    <row r="1">
      <c r="A1" s="110"/>
      <c r="B1" s="110"/>
      <c r="C1" s="110"/>
      <c r="D1" s="110" t="s">
        <v>170</v>
      </c>
      <c r="J1" s="111"/>
      <c r="K1" s="111"/>
      <c r="L1" s="111"/>
      <c r="M1" s="111"/>
      <c r="N1" s="111"/>
      <c r="O1" s="111"/>
      <c r="P1" s="111"/>
      <c r="Q1" s="111"/>
      <c r="R1" s="111"/>
      <c r="S1" s="111"/>
      <c r="T1" s="111"/>
      <c r="U1" s="111"/>
      <c r="V1" s="111"/>
      <c r="W1" s="111"/>
      <c r="X1" s="111"/>
      <c r="Y1" s="111"/>
      <c r="Z1" s="111"/>
    </row>
    <row r="2">
      <c r="A2" s="112" t="s">
        <v>0</v>
      </c>
      <c r="B2" s="112" t="s">
        <v>1</v>
      </c>
      <c r="C2" s="112" t="s">
        <v>3</v>
      </c>
      <c r="D2" s="112" t="s">
        <v>4</v>
      </c>
      <c r="E2" s="112" t="s">
        <v>149</v>
      </c>
      <c r="F2" s="112" t="s">
        <v>5</v>
      </c>
      <c r="G2" s="112" t="s">
        <v>6</v>
      </c>
      <c r="H2" s="112" t="s">
        <v>7</v>
      </c>
      <c r="I2" s="112" t="s">
        <v>8</v>
      </c>
    </row>
    <row r="3">
      <c r="A3" s="113">
        <v>5.0</v>
      </c>
      <c r="B3" s="113" t="s">
        <v>9</v>
      </c>
      <c r="C3" s="113" t="s">
        <v>36</v>
      </c>
      <c r="D3" s="114" t="s">
        <v>37</v>
      </c>
      <c r="E3" s="115" t="s">
        <v>171</v>
      </c>
      <c r="F3" s="116">
        <v>0.97</v>
      </c>
      <c r="G3" s="115">
        <f>AVERAGE(0.96,0.92,1,1,0.96)</f>
        <v>0.968</v>
      </c>
      <c r="H3" s="117">
        <f>AVERAGE(0.95,0.97,1,1,0.91)</f>
        <v>0.966</v>
      </c>
      <c r="I3" s="117">
        <f>AVERAGE(0.96,0.94,1,1,0.94)</f>
        <v>0.968</v>
      </c>
    </row>
    <row r="4">
      <c r="A4" s="118">
        <v>5.0</v>
      </c>
      <c r="B4" s="118" t="s">
        <v>9</v>
      </c>
      <c r="C4" s="118" t="s">
        <v>36</v>
      </c>
      <c r="E4" s="119" t="s">
        <v>150</v>
      </c>
      <c r="F4" s="120">
        <v>0.88</v>
      </c>
      <c r="G4" s="121">
        <f>AVERAGE(0.85,0.74,0.98,0.97,0.88)</f>
        <v>0.884</v>
      </c>
      <c r="H4" s="121">
        <f>AVERAGE(0.76,0.88,1,1,0.76)</f>
        <v>0.88</v>
      </c>
      <c r="I4" s="121">
        <f>AVERAGE(0.8,0.8,0.99,0.98,0.81)</f>
        <v>0.876</v>
      </c>
      <c r="J4" s="97"/>
      <c r="K4" s="97"/>
      <c r="L4" s="97"/>
      <c r="M4" s="97"/>
      <c r="N4" s="97"/>
      <c r="O4" s="97"/>
      <c r="P4" s="97"/>
      <c r="Q4" s="97"/>
      <c r="R4" s="97"/>
      <c r="S4" s="97"/>
      <c r="T4" s="97"/>
      <c r="U4" s="97"/>
      <c r="V4" s="97"/>
      <c r="W4" s="97"/>
      <c r="X4" s="97"/>
      <c r="Y4" s="97"/>
      <c r="Z4" s="97"/>
    </row>
    <row r="5">
      <c r="A5" s="113">
        <v>5.0</v>
      </c>
      <c r="B5" s="113" t="s">
        <v>9</v>
      </c>
      <c r="C5" s="113" t="s">
        <v>36</v>
      </c>
      <c r="D5" s="122" t="s">
        <v>11</v>
      </c>
      <c r="E5" s="115" t="s">
        <v>171</v>
      </c>
      <c r="F5" s="115">
        <v>0.978448</v>
      </c>
      <c r="G5" s="115">
        <v>0.978578</v>
      </c>
      <c r="H5" s="115">
        <v>0.978448</v>
      </c>
      <c r="I5" s="115">
        <v>0.978463</v>
      </c>
    </row>
    <row r="6">
      <c r="A6" s="118">
        <v>5.0</v>
      </c>
      <c r="B6" s="118" t="s">
        <v>9</v>
      </c>
      <c r="C6" s="118" t="s">
        <v>36</v>
      </c>
      <c r="E6" s="123" t="s">
        <v>150</v>
      </c>
      <c r="F6" s="123">
        <v>0.9</v>
      </c>
      <c r="G6" s="123">
        <v>0.901937</v>
      </c>
      <c r="H6" s="123">
        <v>0.9</v>
      </c>
      <c r="I6" s="123">
        <v>0.90004</v>
      </c>
    </row>
    <row r="7">
      <c r="A7" s="113">
        <v>5.0</v>
      </c>
      <c r="B7" s="113" t="s">
        <v>9</v>
      </c>
      <c r="C7" s="113" t="s">
        <v>36</v>
      </c>
      <c r="D7" s="122" t="s">
        <v>172</v>
      </c>
      <c r="E7" s="115" t="s">
        <v>171</v>
      </c>
      <c r="F7" s="115">
        <v>0.999138</v>
      </c>
      <c r="G7" s="115">
        <v>0.999142</v>
      </c>
      <c r="H7" s="115">
        <v>0.999138</v>
      </c>
      <c r="I7" s="115">
        <v>0.999138</v>
      </c>
    </row>
    <row r="8">
      <c r="A8" s="118">
        <v>5.0</v>
      </c>
      <c r="B8" s="118" t="s">
        <v>9</v>
      </c>
      <c r="C8" s="118" t="s">
        <v>36</v>
      </c>
      <c r="E8" s="123" t="s">
        <v>150</v>
      </c>
      <c r="F8" s="123">
        <v>0.910345</v>
      </c>
      <c r="G8" s="123">
        <v>0.912379</v>
      </c>
      <c r="H8" s="123">
        <v>0.910345</v>
      </c>
      <c r="I8" s="123">
        <v>0.910235</v>
      </c>
    </row>
    <row r="9">
      <c r="A9" s="113">
        <v>5.0</v>
      </c>
      <c r="B9" s="113" t="s">
        <v>9</v>
      </c>
      <c r="C9" s="113" t="s">
        <v>36</v>
      </c>
      <c r="D9" s="113" t="s">
        <v>173</v>
      </c>
      <c r="E9" s="115" t="s">
        <v>171</v>
      </c>
      <c r="F9" s="115">
        <v>0.989168</v>
      </c>
      <c r="G9" s="115">
        <v>0.988542</v>
      </c>
      <c r="H9" s="115">
        <v>0.98914</v>
      </c>
      <c r="I9" s="115">
        <v>0.991134</v>
      </c>
    </row>
    <row r="10">
      <c r="A10" s="118">
        <v>5.0</v>
      </c>
      <c r="B10" s="118" t="s">
        <v>9</v>
      </c>
      <c r="C10" s="118" t="s">
        <v>36</v>
      </c>
      <c r="E10" s="123" t="s">
        <v>150</v>
      </c>
      <c r="F10" s="123">
        <v>0.913793</v>
      </c>
      <c r="G10" s="123">
        <v>0.914625</v>
      </c>
      <c r="H10" s="123">
        <v>0.913793</v>
      </c>
      <c r="I10" s="123">
        <v>0.913742</v>
      </c>
    </row>
    <row r="11">
      <c r="A11" s="113">
        <v>5.0</v>
      </c>
      <c r="B11" s="113" t="s">
        <v>9</v>
      </c>
      <c r="C11" s="113" t="s">
        <v>36</v>
      </c>
      <c r="D11" s="113" t="s">
        <v>174</v>
      </c>
      <c r="E11" s="115" t="s">
        <v>171</v>
      </c>
      <c r="F11" s="115">
        <v>0.955345</v>
      </c>
      <c r="G11" s="115">
        <v>0.959142</v>
      </c>
      <c r="H11" s="115">
        <v>0.959138</v>
      </c>
      <c r="I11" s="115">
        <v>0.949138</v>
      </c>
    </row>
    <row r="12">
      <c r="A12" s="118">
        <v>5.0</v>
      </c>
      <c r="B12" s="118" t="s">
        <v>9</v>
      </c>
      <c r="C12" s="118" t="s">
        <v>36</v>
      </c>
      <c r="E12" s="123" t="s">
        <v>150</v>
      </c>
      <c r="F12" s="123">
        <v>0.910345</v>
      </c>
      <c r="G12" s="123">
        <v>0.910464</v>
      </c>
      <c r="H12" s="123">
        <v>0.910345</v>
      </c>
      <c r="I12" s="123">
        <v>0.909944</v>
      </c>
    </row>
    <row r="13">
      <c r="A13" s="113">
        <v>5.0</v>
      </c>
      <c r="B13" s="113" t="s">
        <v>9</v>
      </c>
      <c r="C13" s="113" t="s">
        <v>36</v>
      </c>
      <c r="D13" s="113" t="s">
        <v>152</v>
      </c>
      <c r="E13" s="115" t="s">
        <v>171</v>
      </c>
      <c r="F13" s="115">
        <v>0.960345</v>
      </c>
      <c r="G13" s="115">
        <v>0.96043</v>
      </c>
      <c r="H13" s="115">
        <v>0.960345</v>
      </c>
      <c r="I13" s="115">
        <v>0.960324</v>
      </c>
    </row>
    <row r="14">
      <c r="A14" s="118">
        <v>5.0</v>
      </c>
      <c r="B14" s="118" t="s">
        <v>9</v>
      </c>
      <c r="C14" s="118" t="s">
        <v>36</v>
      </c>
      <c r="E14" s="123" t="s">
        <v>150</v>
      </c>
      <c r="F14" s="123">
        <v>0.882759</v>
      </c>
      <c r="G14" s="123">
        <v>0.885838</v>
      </c>
      <c r="H14" s="123">
        <v>0.882759</v>
      </c>
      <c r="I14" s="123">
        <v>0.881858</v>
      </c>
    </row>
    <row r="15">
      <c r="A15" s="113">
        <v>5.0</v>
      </c>
      <c r="B15" s="113" t="s">
        <v>9</v>
      </c>
      <c r="C15" s="113" t="s">
        <v>36</v>
      </c>
      <c r="D15" s="113" t="s">
        <v>153</v>
      </c>
      <c r="E15" s="115" t="s">
        <v>171</v>
      </c>
      <c r="F15" s="115">
        <v>0.985345</v>
      </c>
      <c r="G15" s="115">
        <v>0.985428</v>
      </c>
      <c r="H15" s="115">
        <v>0.985345</v>
      </c>
      <c r="I15" s="115">
        <v>0.985362</v>
      </c>
    </row>
    <row r="16">
      <c r="A16" s="118">
        <v>5.0</v>
      </c>
      <c r="B16" s="118" t="s">
        <v>9</v>
      </c>
      <c r="C16" s="118" t="s">
        <v>36</v>
      </c>
      <c r="E16" s="123" t="s">
        <v>150</v>
      </c>
      <c r="F16" s="123">
        <v>0.896552</v>
      </c>
      <c r="G16" s="123">
        <v>0.897214</v>
      </c>
      <c r="H16" s="123">
        <v>0.896552</v>
      </c>
      <c r="I16" s="123">
        <v>0.895881</v>
      </c>
    </row>
    <row r="17">
      <c r="A17" s="113">
        <v>5.0</v>
      </c>
      <c r="B17" s="113" t="s">
        <v>9</v>
      </c>
      <c r="C17" s="113" t="s">
        <v>36</v>
      </c>
      <c r="D17" s="113" t="s">
        <v>154</v>
      </c>
      <c r="E17" s="115" t="s">
        <v>171</v>
      </c>
      <c r="F17" s="115">
        <v>0.919828</v>
      </c>
      <c r="G17" s="115">
        <v>0.931179</v>
      </c>
      <c r="H17" s="115">
        <v>0.919828</v>
      </c>
      <c r="I17" s="115">
        <v>0.921606</v>
      </c>
    </row>
    <row r="18">
      <c r="A18" s="118">
        <v>5.0</v>
      </c>
      <c r="B18" s="118" t="s">
        <v>9</v>
      </c>
      <c r="C18" s="118" t="s">
        <v>36</v>
      </c>
      <c r="E18" s="123" t="s">
        <v>150</v>
      </c>
      <c r="F18" s="123">
        <v>0.858621</v>
      </c>
      <c r="G18" s="123">
        <v>0.86633</v>
      </c>
      <c r="H18" s="123">
        <v>0.858621</v>
      </c>
      <c r="I18" s="123">
        <v>0.860142</v>
      </c>
    </row>
    <row r="19">
      <c r="A19" s="113">
        <v>5.0</v>
      </c>
      <c r="B19" s="113" t="s">
        <v>9</v>
      </c>
      <c r="C19" s="113" t="s">
        <v>36</v>
      </c>
      <c r="D19" s="113" t="s">
        <v>155</v>
      </c>
      <c r="E19" s="115" t="s">
        <v>171</v>
      </c>
      <c r="F19" s="115">
        <v>0.400862</v>
      </c>
      <c r="G19" s="115">
        <v>0.249949</v>
      </c>
      <c r="H19" s="115">
        <v>0.400862</v>
      </c>
      <c r="I19" s="115">
        <v>0.280313</v>
      </c>
    </row>
    <row r="20">
      <c r="A20" s="118">
        <v>5.0</v>
      </c>
      <c r="B20" s="118" t="s">
        <v>9</v>
      </c>
      <c r="C20" s="118" t="s">
        <v>36</v>
      </c>
      <c r="E20" s="123" t="s">
        <v>150</v>
      </c>
      <c r="F20" s="123">
        <v>0.4</v>
      </c>
      <c r="G20" s="123">
        <v>0.25</v>
      </c>
      <c r="H20" s="123">
        <v>0.4</v>
      </c>
      <c r="I20" s="123">
        <v>0.28</v>
      </c>
    </row>
    <row r="21">
      <c r="A21" s="113"/>
      <c r="B21" s="113"/>
      <c r="C21" s="113"/>
      <c r="D21" s="113" t="s">
        <v>37</v>
      </c>
      <c r="E21" s="124" t="s">
        <v>150</v>
      </c>
      <c r="F21" s="125">
        <v>0.9569</v>
      </c>
      <c r="G21" s="124">
        <v>0.9569</v>
      </c>
      <c r="H21" s="124">
        <v>0.9603</v>
      </c>
      <c r="I21" s="124">
        <v>0.9603</v>
      </c>
      <c r="J21" s="97"/>
      <c r="K21" s="97"/>
      <c r="L21" s="97"/>
      <c r="M21" s="97"/>
      <c r="N21" s="97"/>
      <c r="O21" s="97"/>
      <c r="P21" s="97"/>
      <c r="Q21" s="97"/>
      <c r="R21" s="97"/>
      <c r="S21" s="97"/>
      <c r="T21" s="97"/>
      <c r="U21" s="97"/>
      <c r="V21" s="97"/>
      <c r="W21" s="97"/>
      <c r="X21" s="97"/>
      <c r="Y21" s="97"/>
      <c r="Z21" s="97"/>
    </row>
    <row r="22">
      <c r="A22" s="100"/>
      <c r="B22" s="100"/>
      <c r="C22" s="100"/>
      <c r="D22" s="100"/>
      <c r="E22" s="97"/>
      <c r="F22" s="97"/>
      <c r="G22" s="97"/>
      <c r="H22" s="97"/>
      <c r="I22" s="97"/>
      <c r="J22" s="97"/>
      <c r="K22" s="97"/>
      <c r="L22" s="97"/>
      <c r="M22" s="97"/>
      <c r="N22" s="97"/>
      <c r="O22" s="97"/>
      <c r="P22" s="97"/>
      <c r="Q22" s="97"/>
      <c r="R22" s="97"/>
      <c r="S22" s="97"/>
      <c r="T22" s="97"/>
      <c r="U22" s="97"/>
      <c r="V22" s="97"/>
      <c r="W22" s="97"/>
      <c r="X22" s="97"/>
      <c r="Y22" s="97"/>
      <c r="Z22" s="97"/>
    </row>
    <row r="23">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row>
    <row r="24">
      <c r="A24" s="100"/>
      <c r="B24" s="100"/>
      <c r="C24" s="100"/>
      <c r="D24" s="100"/>
      <c r="E24" s="97"/>
      <c r="F24" s="97"/>
      <c r="G24" s="97"/>
      <c r="H24" s="97"/>
      <c r="I24" s="97"/>
      <c r="J24" s="97"/>
      <c r="K24" s="97"/>
      <c r="L24" s="97"/>
      <c r="M24" s="97"/>
      <c r="N24" s="97"/>
      <c r="O24" s="97"/>
      <c r="P24" s="97"/>
      <c r="Q24" s="97"/>
      <c r="R24" s="97"/>
      <c r="S24" s="97"/>
      <c r="T24" s="97"/>
      <c r="U24" s="97"/>
      <c r="V24" s="97"/>
      <c r="W24" s="97"/>
      <c r="X24" s="97"/>
      <c r="Y24" s="97"/>
      <c r="Z24" s="97"/>
    </row>
    <row r="25">
      <c r="A25" s="100"/>
      <c r="B25" s="100"/>
      <c r="C25" s="100"/>
      <c r="D25" s="100"/>
      <c r="E25" s="97"/>
      <c r="F25" s="97"/>
      <c r="G25" s="97"/>
      <c r="H25" s="97"/>
      <c r="I25" s="97"/>
      <c r="J25" s="97"/>
      <c r="K25" s="97"/>
      <c r="L25" s="97"/>
      <c r="M25" s="97"/>
      <c r="N25" s="97"/>
      <c r="O25" s="97"/>
      <c r="P25" s="97"/>
      <c r="Q25" s="97"/>
      <c r="R25" s="97"/>
      <c r="S25" s="97"/>
      <c r="T25" s="97"/>
      <c r="U25" s="97"/>
      <c r="V25" s="97"/>
      <c r="W25" s="97"/>
      <c r="X25" s="97"/>
      <c r="Y25" s="97"/>
      <c r="Z25" s="97"/>
    </row>
    <row r="26">
      <c r="A26" s="100"/>
      <c r="B26" s="100"/>
      <c r="C26" s="100"/>
      <c r="D26" s="100"/>
      <c r="E26" s="97"/>
      <c r="F26" s="97"/>
      <c r="G26" s="97"/>
      <c r="H26" s="97"/>
      <c r="I26" s="97"/>
      <c r="J26" s="97"/>
      <c r="K26" s="97"/>
      <c r="L26" s="97"/>
      <c r="M26" s="97"/>
      <c r="N26" s="97"/>
      <c r="O26" s="97"/>
      <c r="P26" s="97"/>
      <c r="Q26" s="97"/>
      <c r="R26" s="97"/>
      <c r="S26" s="97"/>
      <c r="T26" s="97"/>
      <c r="U26" s="97"/>
      <c r="V26" s="97"/>
      <c r="W26" s="97"/>
      <c r="X26" s="97"/>
      <c r="Y26" s="97"/>
      <c r="Z26" s="97"/>
    </row>
  </sheetData>
  <mergeCells count="10">
    <mergeCell ref="D15:D16"/>
    <mergeCell ref="D17:D18"/>
    <mergeCell ref="D19:D20"/>
    <mergeCell ref="D1:I1"/>
    <mergeCell ref="D3:D4"/>
    <mergeCell ref="D5:D6"/>
    <mergeCell ref="D7:D8"/>
    <mergeCell ref="D9:D10"/>
    <mergeCell ref="D11:D12"/>
    <mergeCell ref="D13:D14"/>
  </mergeCells>
  <drawing r:id="rId1"/>
</worksheet>
</file>