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35" windowHeight="8130" activeTab="3"/>
  </bookViews>
  <sheets>
    <sheet name="WBS" sheetId="2" r:id="rId1"/>
    <sheet name="Requerimientos" sheetId="1" r:id="rId2"/>
    <sheet name="Trazabilidad" sheetId="3" r:id="rId3"/>
    <sheet name="Casos de Uso" sheetId="4" r:id="rId4"/>
  </sheets>
  <calcPr calcId="125725"/>
</workbook>
</file>

<file path=xl/calcChain.xml><?xml version="1.0" encoding="utf-8"?>
<calcChain xmlns="http://schemas.openxmlformats.org/spreadsheetml/2006/main">
  <c r="C59" i="4"/>
  <c r="C57"/>
  <c r="C55"/>
  <c r="C53"/>
  <c r="C51"/>
  <c r="C50"/>
  <c r="C49"/>
  <c r="C47"/>
  <c r="C45"/>
  <c r="C43"/>
  <c r="C41"/>
  <c r="C39"/>
  <c r="C37"/>
  <c r="C35"/>
  <c r="C34"/>
  <c r="C32"/>
  <c r="C30"/>
  <c r="C28"/>
  <c r="C27"/>
  <c r="C25"/>
  <c r="C24"/>
  <c r="C23"/>
  <c r="C22"/>
  <c r="C20"/>
  <c r="C19"/>
  <c r="C18"/>
  <c r="C17"/>
  <c r="C15"/>
  <c r="C14"/>
  <c r="C12"/>
  <c r="C10"/>
  <c r="C9"/>
  <c r="C7"/>
  <c r="C6"/>
  <c r="C5"/>
  <c r="C4"/>
  <c r="C3"/>
  <c r="H32" i="3"/>
  <c r="I34"/>
  <c r="G32"/>
  <c r="D32"/>
  <c r="E34"/>
  <c r="F34"/>
  <c r="C34"/>
  <c r="I5"/>
  <c r="I6"/>
  <c r="I7"/>
  <c r="I8"/>
  <c r="I9"/>
  <c r="I10"/>
  <c r="I11"/>
  <c r="I12"/>
  <c r="I14"/>
  <c r="I17"/>
  <c r="I18"/>
  <c r="I19"/>
  <c r="I21"/>
  <c r="I24"/>
  <c r="I25"/>
  <c r="I26"/>
  <c r="I27"/>
  <c r="I28"/>
  <c r="I30"/>
  <c r="I31"/>
  <c r="I33"/>
  <c r="I37"/>
  <c r="I39"/>
  <c r="I40"/>
  <c r="I41"/>
  <c r="I42"/>
  <c r="I43"/>
  <c r="I44"/>
  <c r="I45"/>
  <c r="I46"/>
  <c r="I47"/>
  <c r="I48"/>
  <c r="I51"/>
  <c r="I52"/>
  <c r="I53"/>
  <c r="I55"/>
  <c r="I57"/>
  <c r="I59"/>
  <c r="I61"/>
  <c r="I63"/>
  <c r="I65"/>
  <c r="I67"/>
  <c r="I68"/>
  <c r="I69"/>
  <c r="I71"/>
  <c r="I73"/>
  <c r="I74"/>
  <c r="I75"/>
  <c r="I76"/>
  <c r="I77"/>
  <c r="I79"/>
  <c r="I80"/>
  <c r="I81"/>
  <c r="I83"/>
  <c r="I85"/>
  <c r="I86"/>
  <c r="I87"/>
  <c r="I89"/>
  <c r="I90"/>
  <c r="H4"/>
  <c r="H13"/>
  <c r="H16"/>
  <c r="H20"/>
  <c r="H23"/>
  <c r="H29"/>
  <c r="H36"/>
  <c r="H35" s="1"/>
  <c r="H38"/>
  <c r="H50"/>
  <c r="H54"/>
  <c r="H56"/>
  <c r="H58"/>
  <c r="H60"/>
  <c r="H62"/>
  <c r="H64"/>
  <c r="H70"/>
  <c r="H66" s="1"/>
  <c r="H72"/>
  <c r="H78"/>
  <c r="H82"/>
  <c r="H84"/>
  <c r="H88"/>
  <c r="G88"/>
  <c r="I88" s="1"/>
  <c r="G84"/>
  <c r="I84" s="1"/>
  <c r="G82"/>
  <c r="I82" s="1"/>
  <c r="G78"/>
  <c r="I78" s="1"/>
  <c r="G72"/>
  <c r="I72" s="1"/>
  <c r="G70"/>
  <c r="I70" s="1"/>
  <c r="G64"/>
  <c r="I64" s="1"/>
  <c r="G62"/>
  <c r="I62" s="1"/>
  <c r="G60"/>
  <c r="I60" s="1"/>
  <c r="G58"/>
  <c r="I58" s="1"/>
  <c r="G56"/>
  <c r="I56" s="1"/>
  <c r="G54"/>
  <c r="I54" s="1"/>
  <c r="G50"/>
  <c r="I50" s="1"/>
  <c r="G38"/>
  <c r="I38" s="1"/>
  <c r="G36"/>
  <c r="I36" s="1"/>
  <c r="I32"/>
  <c r="G29"/>
  <c r="I29" s="1"/>
  <c r="G23"/>
  <c r="I23" s="1"/>
  <c r="G16"/>
  <c r="G20"/>
  <c r="I20" s="1"/>
  <c r="G13"/>
  <c r="I13" s="1"/>
  <c r="G4"/>
  <c r="G3" s="1"/>
  <c r="C71"/>
  <c r="C65"/>
  <c r="C63"/>
  <c r="C61"/>
  <c r="C59"/>
  <c r="C57"/>
  <c r="C55"/>
  <c r="C53"/>
  <c r="C52"/>
  <c r="C51"/>
  <c r="C37"/>
  <c r="C33"/>
  <c r="C31"/>
  <c r="C30"/>
  <c r="C28"/>
  <c r="C27"/>
  <c r="C26"/>
  <c r="C25"/>
  <c r="C24"/>
  <c r="C19"/>
  <c r="C18"/>
  <c r="C17"/>
  <c r="C14"/>
  <c r="D88"/>
  <c r="E88" s="1"/>
  <c r="D84"/>
  <c r="E84" s="1"/>
  <c r="D82"/>
  <c r="D78"/>
  <c r="F78" s="1"/>
  <c r="D72"/>
  <c r="E72" s="1"/>
  <c r="D70"/>
  <c r="D66" s="1"/>
  <c r="D64"/>
  <c r="E64" s="1"/>
  <c r="D62"/>
  <c r="F62" s="1"/>
  <c r="D60"/>
  <c r="E60" s="1"/>
  <c r="D58"/>
  <c r="F58" s="1"/>
  <c r="D56"/>
  <c r="E56" s="1"/>
  <c r="D54"/>
  <c r="F54" s="1"/>
  <c r="D50"/>
  <c r="E50" s="1"/>
  <c r="D38"/>
  <c r="F38" s="1"/>
  <c r="D36"/>
  <c r="D35" s="1"/>
  <c r="E32"/>
  <c r="D29"/>
  <c r="F29" s="1"/>
  <c r="D23"/>
  <c r="D20"/>
  <c r="F20" s="1"/>
  <c r="D16"/>
  <c r="F16" s="1"/>
  <c r="F25"/>
  <c r="F26"/>
  <c r="F27"/>
  <c r="F28"/>
  <c r="F30"/>
  <c r="F31"/>
  <c r="F33"/>
  <c r="F37"/>
  <c r="F39"/>
  <c r="F40"/>
  <c r="F41"/>
  <c r="F42"/>
  <c r="F43"/>
  <c r="F44"/>
  <c r="F45"/>
  <c r="F46"/>
  <c r="F47"/>
  <c r="F48"/>
  <c r="F50"/>
  <c r="F51"/>
  <c r="F52"/>
  <c r="F53"/>
  <c r="F55"/>
  <c r="F57"/>
  <c r="F59"/>
  <c r="F60"/>
  <c r="F61"/>
  <c r="F63"/>
  <c r="F65"/>
  <c r="F67"/>
  <c r="F68"/>
  <c r="F69"/>
  <c r="F71"/>
  <c r="F73"/>
  <c r="F74"/>
  <c r="F75"/>
  <c r="F76"/>
  <c r="F77"/>
  <c r="F79"/>
  <c r="F80"/>
  <c r="F81"/>
  <c r="F82"/>
  <c r="F83"/>
  <c r="F85"/>
  <c r="F86"/>
  <c r="F87"/>
  <c r="F89"/>
  <c r="F90"/>
  <c r="F5"/>
  <c r="F6"/>
  <c r="F7"/>
  <c r="F8"/>
  <c r="F9"/>
  <c r="F10"/>
  <c r="F11"/>
  <c r="F12"/>
  <c r="F14"/>
  <c r="F17"/>
  <c r="F18"/>
  <c r="F19"/>
  <c r="F21"/>
  <c r="F24"/>
  <c r="D13"/>
  <c r="F13" s="1"/>
  <c r="D4"/>
  <c r="E19"/>
  <c r="E20"/>
  <c r="E21"/>
  <c r="E24"/>
  <c r="E25"/>
  <c r="E26"/>
  <c r="E27"/>
  <c r="E28"/>
  <c r="E30"/>
  <c r="E31"/>
  <c r="E33"/>
  <c r="E37"/>
  <c r="E39"/>
  <c r="E40"/>
  <c r="E41"/>
  <c r="E42"/>
  <c r="E43"/>
  <c r="E44"/>
  <c r="E45"/>
  <c r="E46"/>
  <c r="E47"/>
  <c r="E48"/>
  <c r="E51"/>
  <c r="E52"/>
  <c r="E53"/>
  <c r="E55"/>
  <c r="E57"/>
  <c r="E59"/>
  <c r="E61"/>
  <c r="E63"/>
  <c r="E65"/>
  <c r="E67"/>
  <c r="E68"/>
  <c r="E69"/>
  <c r="E71"/>
  <c r="E73"/>
  <c r="E74"/>
  <c r="E75"/>
  <c r="E76"/>
  <c r="E77"/>
  <c r="E79"/>
  <c r="E80"/>
  <c r="E81"/>
  <c r="E82"/>
  <c r="E83"/>
  <c r="E85"/>
  <c r="E86"/>
  <c r="E87"/>
  <c r="E89"/>
  <c r="E90"/>
  <c r="E9"/>
  <c r="E10"/>
  <c r="E11"/>
  <c r="E12"/>
  <c r="E13"/>
  <c r="E14"/>
  <c r="E16"/>
  <c r="E17"/>
  <c r="E18"/>
  <c r="E5"/>
  <c r="E6"/>
  <c r="E7"/>
  <c r="E8"/>
  <c r="G15" l="1"/>
  <c r="G22"/>
  <c r="G35"/>
  <c r="I35" s="1"/>
  <c r="G49"/>
  <c r="G66"/>
  <c r="I66" s="1"/>
  <c r="I16"/>
  <c r="I4"/>
  <c r="H22"/>
  <c r="H15"/>
  <c r="H3"/>
  <c r="I3" s="1"/>
  <c r="H49"/>
  <c r="H2"/>
  <c r="G2"/>
  <c r="I2" s="1"/>
  <c r="F32"/>
  <c r="D22"/>
  <c r="E22" s="1"/>
  <c r="F56"/>
  <c r="E58"/>
  <c r="F84"/>
  <c r="F70"/>
  <c r="D15"/>
  <c r="D3"/>
  <c r="E3" s="1"/>
  <c r="F64"/>
  <c r="E38"/>
  <c r="E70"/>
  <c r="E29"/>
  <c r="F23"/>
  <c r="E4"/>
  <c r="F66"/>
  <c r="E66"/>
  <c r="F35"/>
  <c r="E35"/>
  <c r="F22"/>
  <c r="E78"/>
  <c r="E62"/>
  <c r="E54"/>
  <c r="F36"/>
  <c r="D49"/>
  <c r="D2" s="1"/>
  <c r="F88"/>
  <c r="F72"/>
  <c r="E36"/>
  <c r="E23"/>
  <c r="F3"/>
  <c r="F4"/>
  <c r="I49" l="1"/>
  <c r="I22"/>
  <c r="I15"/>
  <c r="E15"/>
  <c r="F15"/>
  <c r="F49"/>
  <c r="E49"/>
  <c r="F2"/>
  <c r="E2"/>
</calcChain>
</file>

<file path=xl/sharedStrings.xml><?xml version="1.0" encoding="utf-8"?>
<sst xmlns="http://schemas.openxmlformats.org/spreadsheetml/2006/main" count="331" uniqueCount="225">
  <si>
    <t>Nº Requerimiento</t>
  </si>
  <si>
    <t>Descripción</t>
  </si>
  <si>
    <t>RF011</t>
  </si>
  <si>
    <t>Ingresar pedido al sistema.</t>
  </si>
  <si>
    <t>Cancelar pedidos.</t>
  </si>
  <si>
    <t>Modificar Pedidos.</t>
  </si>
  <si>
    <t>Facturar pedidos.</t>
  </si>
  <si>
    <t>Imprimir Ticket del cliente.</t>
  </si>
  <si>
    <t>Imprimir comanda para la cocina.</t>
  </si>
  <si>
    <t>Generar pedidos de materia prima.</t>
  </si>
  <si>
    <t>Guardar solicitud de pedido de materias primas.</t>
  </si>
  <si>
    <t>Modificar solicitud de pedido de materias primas.</t>
  </si>
  <si>
    <t>Envio de solicitud de materias primas por mail.</t>
  </si>
  <si>
    <t>Imprimir solicitud de materias primas.</t>
  </si>
  <si>
    <t>ABM de proveedores.</t>
  </si>
  <si>
    <t>ABM de categorias para proveedores.</t>
  </si>
  <si>
    <t>ABM materias primas.</t>
  </si>
  <si>
    <t>Carga de categorias a los proveedores.</t>
  </si>
  <si>
    <t>Carga de materias primas de cada proveedor.</t>
  </si>
  <si>
    <t>Consultar la suma de las ventas del dia.</t>
  </si>
  <si>
    <t>Generar reportes (con graficos) para visualizar productos con mayor o menor salida.</t>
  </si>
  <si>
    <t>Generar reporte de productos mas populares entre los clientes.</t>
  </si>
  <si>
    <t>Registrar repartos por cada repartidor.</t>
  </si>
  <si>
    <t>ABM repartidores.</t>
  </si>
  <si>
    <t>Asignar pedidos a repartidores.</t>
  </si>
  <si>
    <t>Observaciones</t>
  </si>
  <si>
    <t>Se asignan los pedidos a los repartidores.</t>
  </si>
  <si>
    <t>Se registran los pedidos realmente entregados.</t>
  </si>
  <si>
    <t>Visualizar la sumatoria de los productos que faltan cocinar(cocina).</t>
  </si>
  <si>
    <t>Cambiar estado de pedido.</t>
  </si>
  <si>
    <t>Se cambiara el estado del pedido en pendiente, preparado y en viaje.</t>
  </si>
  <si>
    <t>ABM de combos.</t>
  </si>
  <si>
    <t>Consultar contabilidad.</t>
  </si>
  <si>
    <t>Se llevará a cabo sumando todas las ventas y restando todos los pedidos de materias primas.</t>
  </si>
  <si>
    <t>Modulo</t>
  </si>
  <si>
    <t>1. Ventas</t>
  </si>
  <si>
    <t>2. Compras</t>
  </si>
  <si>
    <t>3. Reportes</t>
  </si>
  <si>
    <t>4. Contabilidad</t>
  </si>
  <si>
    <t>5. Interfaces</t>
  </si>
  <si>
    <t>6. ABM</t>
  </si>
  <si>
    <t>7. Base de Datos</t>
  </si>
  <si>
    <t>8. Documentación</t>
  </si>
  <si>
    <t>9. Testing</t>
  </si>
  <si>
    <t>10.Instalación</t>
  </si>
  <si>
    <t>12. Reuniones</t>
  </si>
  <si>
    <t>1.1 Pedidos</t>
  </si>
  <si>
    <t>1.2 Facturación</t>
  </si>
  <si>
    <t>2.1 Pedido de materias primas</t>
  </si>
  <si>
    <t>3.1 Impresión</t>
  </si>
  <si>
    <t>3.2 Reportes Graficos</t>
  </si>
  <si>
    <t>4.1 Ganancias y gastos</t>
  </si>
  <si>
    <t>5.1 Vista pedidos</t>
  </si>
  <si>
    <t>5.2 Vista proveedores</t>
  </si>
  <si>
    <t>5.3 Vista pedidos Materia prima</t>
  </si>
  <si>
    <t>5.4 Vista pedidos(cocina)</t>
  </si>
  <si>
    <t>5.5 Vista repartidores</t>
  </si>
  <si>
    <t>5.6 Vista combos</t>
  </si>
  <si>
    <t>6.1 Proveedores</t>
  </si>
  <si>
    <t>6.2 Clientes</t>
  </si>
  <si>
    <t>5.7 Vista clientes</t>
  </si>
  <si>
    <t>6.3 Repartidores</t>
  </si>
  <si>
    <t>2.2 Envio de mail</t>
  </si>
  <si>
    <t>6.4 Combos</t>
  </si>
  <si>
    <t>5.8 Vista categorias proveedores</t>
  </si>
  <si>
    <t>6.5 Categorias proveedor</t>
  </si>
  <si>
    <t>6.6 Materia prima</t>
  </si>
  <si>
    <t>6.7 Producto</t>
  </si>
  <si>
    <t>5.10 Vista materias primas</t>
  </si>
  <si>
    <t>7.1 Estructura</t>
  </si>
  <si>
    <t>8.1 Manual usuario</t>
  </si>
  <si>
    <t>8.2 Casos de uso</t>
  </si>
  <si>
    <t>8.3 Plan proyecto</t>
  </si>
  <si>
    <t>8.4 Seguimiento proyecto</t>
  </si>
  <si>
    <t>9.2 Pruebas funcionales</t>
  </si>
  <si>
    <t>9.1 Pruebas unitarias</t>
  </si>
  <si>
    <t>9.3 Pruebas de usuario</t>
  </si>
  <si>
    <t>10.1 Paquete de entrega</t>
  </si>
  <si>
    <t>11. Issues</t>
  </si>
  <si>
    <t>8.5 Calendarización</t>
  </si>
  <si>
    <t>11.1 Codigo</t>
  </si>
  <si>
    <t>11.2 Interfacez</t>
  </si>
  <si>
    <t>11.3 Regla de negocios</t>
  </si>
  <si>
    <t>12.1 Estado del proyecto</t>
  </si>
  <si>
    <t>12.2 Negociaciones</t>
  </si>
  <si>
    <t>Toma, modificación y cancelación de pedidos.</t>
  </si>
  <si>
    <t>Pedidos finalizados que generan un ingreso monetario.</t>
  </si>
  <si>
    <t>Pedido de los materiales necesarios para la elaboración de los productos que se ofrecen.</t>
  </si>
  <si>
    <t>Envio de la petición de la materia prima por mail.</t>
  </si>
  <si>
    <t>Impresión en papel de los diferentes informes, como ticket, comandas, itinerario de direcciones, etc.</t>
  </si>
  <si>
    <t>Visualización en forma de torta de reportes.</t>
  </si>
  <si>
    <t>Visualización de gastos y ganancias que se generan.</t>
  </si>
  <si>
    <t>ABM proveedores.</t>
  </si>
  <si>
    <t>ABM clientes.</t>
  </si>
  <si>
    <t>ABM combos.</t>
  </si>
  <si>
    <t>ABM categorias de proveedores.</t>
  </si>
  <si>
    <t>ABM materia prima.</t>
  </si>
  <si>
    <t>ABM producto.</t>
  </si>
  <si>
    <t>Interfaces de proveedores.</t>
  </si>
  <si>
    <t>interfaces de pedidos.</t>
  </si>
  <si>
    <t>Interfaces de pedidos(cocina).</t>
  </si>
  <si>
    <t>Interfeces de repartidores.</t>
  </si>
  <si>
    <t>Interfaces de combos.</t>
  </si>
  <si>
    <t>Interfaces de clientes.</t>
  </si>
  <si>
    <t>Interfaces de categoarias proveedores.</t>
  </si>
  <si>
    <t>Interfaces de productos.</t>
  </si>
  <si>
    <t>5.9 Vista productos</t>
  </si>
  <si>
    <t>Interfaces de materias primas.</t>
  </si>
  <si>
    <t>Interfaces de petición mercadería.</t>
  </si>
  <si>
    <t>Creación de la base de datos.</t>
  </si>
  <si>
    <t>7.3 Carga de datos</t>
  </si>
  <si>
    <t>7.2 Carga testing</t>
  </si>
  <si>
    <t>7.4 Backup</t>
  </si>
  <si>
    <t>Carga de datos tipo testing para realizar pruebas del sistema.</t>
  </si>
  <si>
    <t>Scrip para cargar datos pedidos por el cliente (ejemplo materias primas).</t>
  </si>
  <si>
    <t>Creacion de un backup de los datos existentes en la base, para que el cliente pueda salvaguardar su información.</t>
  </si>
  <si>
    <t>Armado de un manual que ayuda al usuario a aprender como se debe usar el sistema.</t>
  </si>
  <si>
    <t>Definición de las entregas que se deberán realizar para determinadas fechas.</t>
  </si>
  <si>
    <t>Informe de los avances, problemas y soluciones que se presentan a lo largo del proyecto.</t>
  </si>
  <si>
    <t>Armado de un documento que contenga los casos de uso definidos.</t>
  </si>
  <si>
    <t>Pruebas que realiza el desarrollador para comprobar que los desarrollado cumple con lo especificado.</t>
  </si>
  <si>
    <t>Pruebas que recibe el sistema para controlar que se todo funcione correctamente.</t>
  </si>
  <si>
    <t>Pruebas que realiza el usuario controlando que el sistema cumpla con lo que se pidio que se desarrolle.</t>
  </si>
  <si>
    <t>Armado de un paquete que se presentará al cliente para que el cliente pueda intalar el sistema sin necesidad de muchos conocimientos informaticos.</t>
  </si>
  <si>
    <t>Corrección de código que no compila correctamente.</t>
  </si>
  <si>
    <t>Corrección de interfaces que no complan con los requisitos o modificación por pedido del cliente.</t>
  </si>
  <si>
    <t>Corrección de reglas de negocio a las especificaciones del cliente.</t>
  </si>
  <si>
    <t>Revision de los avances del proyecto y de los diferentes problemas que surgen a medida que se avanza.</t>
  </si>
  <si>
    <t>Definición de las entregas que se deberán realizar y redefinir las fechas de entrega para las entregas que no se llegaron a ralizar.</t>
  </si>
  <si>
    <t>Progreso</t>
  </si>
  <si>
    <t>Pizzeria Wild</t>
  </si>
  <si>
    <t>3.3 Información</t>
  </si>
  <si>
    <t>Informes que se ven atravez de la interfaz del sistema.</t>
  </si>
  <si>
    <t>Generar un reporte impreso de las ventas al final de determinado dia.</t>
  </si>
  <si>
    <t>Visualizar los pedidos pendientes(cocina).</t>
  </si>
  <si>
    <t>Crear un backup de la informacón.</t>
  </si>
  <si>
    <t>ABM productos.</t>
  </si>
  <si>
    <t>Generar un itirenario impreso de entregas para el repartidor.</t>
  </si>
  <si>
    <t>RF001E</t>
  </si>
  <si>
    <t>RF002E</t>
  </si>
  <si>
    <t>RF003E</t>
  </si>
  <si>
    <t>RF004E</t>
  </si>
  <si>
    <t>RF005E</t>
  </si>
  <si>
    <t>RF006I</t>
  </si>
  <si>
    <t>RF007I</t>
  </si>
  <si>
    <t>RF008E</t>
  </si>
  <si>
    <t>RF009E</t>
  </si>
  <si>
    <t>RF010E</t>
  </si>
  <si>
    <t>RF011I</t>
  </si>
  <si>
    <t>RF012I</t>
  </si>
  <si>
    <t>RF013I</t>
  </si>
  <si>
    <t>RF014I</t>
  </si>
  <si>
    <t>RF015I</t>
  </si>
  <si>
    <t>RF016E</t>
  </si>
  <si>
    <t>RF017I</t>
  </si>
  <si>
    <t>RF018I</t>
  </si>
  <si>
    <t>RF019E</t>
  </si>
  <si>
    <t>RF020I</t>
  </si>
  <si>
    <t>RF021D</t>
  </si>
  <si>
    <t>RF022E</t>
  </si>
  <si>
    <t>RF023E</t>
  </si>
  <si>
    <t>RF024E</t>
  </si>
  <si>
    <t>RF025I</t>
  </si>
  <si>
    <t>RF026E</t>
  </si>
  <si>
    <t>RF027E</t>
  </si>
  <si>
    <t>RF028I</t>
  </si>
  <si>
    <t>RF029I</t>
  </si>
  <si>
    <t>RF030E</t>
  </si>
  <si>
    <t>RF031I</t>
  </si>
  <si>
    <t>RF032I</t>
  </si>
  <si>
    <t>Horas
 Estimadas</t>
  </si>
  <si>
    <t>Horas 
Reales</t>
  </si>
  <si>
    <t>Defasaje de 
Horas</t>
  </si>
  <si>
    <t>Requerimientos
Asocidos</t>
  </si>
  <si>
    <t>Nº CU</t>
  </si>
  <si>
    <t>Descripción requrimiento.</t>
  </si>
  <si>
    <t>ABM = Gestionar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</si>
  <si>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</si>
  <si>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</si>
  <si>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</si>
  <si>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</si>
  <si>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</si>
  <si>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</si>
  <si>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</si>
  <si>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</si>
  <si>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Controlando ventas de productos.</t>
  </si>
  <si>
    <t>CU009</t>
  </si>
  <si>
    <t>CU010</t>
  </si>
  <si>
    <t>Generar un itirenario impreso de entregas para repartidor.</t>
  </si>
  <si>
    <t>CU011</t>
  </si>
  <si>
    <t>CU012</t>
  </si>
  <si>
    <t>Controlando contabilidad.</t>
  </si>
  <si>
    <t>CU013</t>
  </si>
  <si>
    <t>Responsable</t>
  </si>
  <si>
    <t>Pesos</t>
  </si>
  <si>
    <t>Todos</t>
  </si>
  <si>
    <t>RF033I</t>
  </si>
  <si>
    <t>Generar reporte de pedidos entregados por repartidor.</t>
  </si>
  <si>
    <t>CU014</t>
  </si>
  <si>
    <t>Controlando entrega de repartidores.</t>
  </si>
  <si>
    <t>CU015</t>
  </si>
  <si>
    <t>CU016</t>
  </si>
  <si>
    <t>CU017</t>
  </si>
  <si>
    <t>CU018</t>
  </si>
  <si>
    <t>CU019</t>
  </si>
  <si>
    <t>CU020</t>
  </si>
  <si>
    <t>CU021</t>
  </si>
  <si>
    <t>Gestionando materias primas.</t>
  </si>
  <si>
    <t>Gestionando repartidores.</t>
  </si>
  <si>
    <t>Gestionando combos.</t>
  </si>
  <si>
    <t>Gestionando productos.</t>
  </si>
  <si>
    <t>Gestionando clientes.</t>
  </si>
  <si>
    <t>Tomando pedido.</t>
  </si>
  <si>
    <t>Cancelando Pedido.</t>
  </si>
  <si>
    <t>Modificando Pedido.</t>
  </si>
  <si>
    <t>Facturando Pedido.</t>
  </si>
  <si>
    <t>Solicitando materias primas.</t>
  </si>
  <si>
    <t>Modificando pedido de materias primas.</t>
  </si>
  <si>
    <t>Controlando las ventas de determinado día.</t>
  </si>
  <si>
    <t>Controlando los productos mas exitosos.</t>
  </si>
  <si>
    <t>Enviando pedidos a domicilio.</t>
  </si>
  <si>
    <t>Ingresando pedidos entregados(delivery).</t>
  </si>
  <si>
    <t>Salvando datos.</t>
  </si>
  <si>
    <t>Gestionando categorias proveedores.</t>
  </si>
  <si>
    <t>Gestionando proveedores.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</si>
</sst>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theme="1" tint="0.249977111117893"/>
      </patternFill>
    </fill>
    <fill>
      <patternFill patternType="solid">
        <fgColor theme="5" tint="0.79998168889431442"/>
        <bgColor theme="1" tint="0.44999542222357858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0" fillId="0" borderId="3" xfId="0" applyBorder="1" applyAlignment="1">
      <alignment vertical="top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10" fontId="0" fillId="0" borderId="0" xfId="0" applyNumberFormat="1"/>
    <xf numFmtId="2" fontId="0" fillId="0" borderId="0" xfId="0" applyNumberFormat="1"/>
    <xf numFmtId="0" fontId="3" fillId="8" borderId="1" xfId="0" applyFont="1" applyFill="1" applyBorder="1" applyAlignment="1">
      <alignment horizontal="left"/>
    </xf>
    <xf numFmtId="0" fontId="0" fillId="8" borderId="1" xfId="0" applyFill="1" applyBorder="1" applyAlignment="1">
      <alignment vertical="top"/>
    </xf>
    <xf numFmtId="0" fontId="0" fillId="8" borderId="1" xfId="0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1" fillId="0" borderId="7" xfId="0" applyFont="1" applyBorder="1"/>
    <xf numFmtId="0" fontId="1" fillId="0" borderId="6" xfId="0" applyFont="1" applyBorder="1"/>
    <xf numFmtId="0" fontId="2" fillId="6" borderId="4" xfId="0" applyFont="1" applyFill="1" applyBorder="1"/>
    <xf numFmtId="0" fontId="2" fillId="6" borderId="2" xfId="0" applyFont="1" applyFill="1" applyBorder="1"/>
    <xf numFmtId="0" fontId="0" fillId="8" borderId="2" xfId="0" applyFill="1" applyBorder="1"/>
    <xf numFmtId="0" fontId="3" fillId="8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 vertical="top"/>
    </xf>
    <xf numFmtId="10" fontId="2" fillId="6" borderId="4" xfId="0" applyNumberFormat="1" applyFont="1" applyFill="1" applyBorder="1"/>
    <xf numFmtId="10" fontId="2" fillId="7" borderId="4" xfId="0" applyNumberFormat="1" applyFont="1" applyFill="1" applyBorder="1"/>
    <xf numFmtId="10" fontId="0" fillId="8" borderId="4" xfId="0" applyNumberFormat="1" applyFill="1" applyBorder="1"/>
    <xf numFmtId="10" fontId="0" fillId="0" borderId="4" xfId="0" applyNumberFormat="1" applyBorder="1"/>
    <xf numFmtId="2" fontId="0" fillId="0" borderId="2" xfId="0" applyNumberFormat="1" applyBorder="1" applyAlignment="1">
      <alignment horizontal="center"/>
    </xf>
    <xf numFmtId="10" fontId="0" fillId="9" borderId="1" xfId="0" applyNumberFormat="1" applyFill="1" applyBorder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0" applyFont="1"/>
    <xf numFmtId="0" fontId="5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0" xfId="0" applyFont="1"/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7" borderId="1" xfId="0" applyFill="1" applyBorder="1"/>
    <xf numFmtId="0" fontId="0" fillId="6" borderId="1" xfId="0" applyFill="1" applyBorder="1"/>
    <xf numFmtId="0" fontId="2" fillId="2" borderId="7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10" borderId="1" xfId="0" applyFill="1" applyBorder="1"/>
    <xf numFmtId="0" fontId="0" fillId="11" borderId="1" xfId="0" applyFill="1" applyBorder="1"/>
    <xf numFmtId="0" fontId="10" fillId="12" borderId="1" xfId="0" applyFont="1" applyFill="1" applyBorder="1" applyAlignment="1">
      <alignment vertical="top"/>
    </xf>
    <xf numFmtId="0" fontId="10" fillId="13" borderId="1" xfId="0" applyFont="1" applyFill="1" applyBorder="1" applyAlignment="1">
      <alignment vertical="top"/>
    </xf>
    <xf numFmtId="0" fontId="0" fillId="10" borderId="4" xfId="0" applyFill="1" applyBorder="1"/>
    <xf numFmtId="1" fontId="0" fillId="7" borderId="1" xfId="0" applyNumberFormat="1" applyFill="1" applyBorder="1"/>
    <xf numFmtId="1" fontId="0" fillId="6" borderId="1" xfId="0" applyNumberFormat="1" applyFill="1" applyBorder="1"/>
    <xf numFmtId="1" fontId="0" fillId="8" borderId="1" xfId="0" applyNumberFormat="1" applyFill="1" applyBorder="1"/>
    <xf numFmtId="1" fontId="0" fillId="0" borderId="1" xfId="0" applyNumberFormat="1" applyFill="1" applyBorder="1"/>
    <xf numFmtId="0" fontId="11" fillId="1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5" borderId="4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10" fontId="2" fillId="6" borderId="4" xfId="0" applyNumberFormat="1" applyFont="1" applyFill="1" applyBorder="1" applyAlignment="1">
      <alignment horizontal="center" vertical="center"/>
    </xf>
    <xf numFmtId="10" fontId="2" fillId="6" borderId="10" xfId="0" applyNumberFormat="1" applyFont="1" applyFill="1" applyBorder="1" applyAlignment="1">
      <alignment horizontal="center" vertical="center"/>
    </xf>
    <xf numFmtId="10" fontId="2" fillId="6" borderId="2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12" fillId="0" borderId="4" xfId="0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/>
    </xf>
  </cellXfs>
  <cellStyles count="1">
    <cellStyle name="Normal" xfId="0" builtinId="0"/>
  </cellStyles>
  <dxfs count="11">
    <dxf>
      <font>
        <b/>
        <i val="0"/>
        <color rgb="FFFF0000"/>
      </font>
      <numFmt numFmtId="1" formatCode="0"/>
    </dxf>
    <dxf>
      <font>
        <b/>
        <i val="0"/>
      </font>
    </dxf>
    <dxf>
      <font>
        <b/>
        <i val="0"/>
        <color rgb="FF00B050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relativeIndent="255" justifyLastLine="0" shrinkToFit="0" mergeCell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8" name="Tabla8" displayName="Tabla8" ref="A1:C34" totalsRowShown="0" headerRowDxfId="10" dataDxfId="8" headerRowBorderDxfId="9" tableBorderDxfId="7" totalsRowBorderDxfId="6">
  <tableColumns count="3">
    <tableColumn id="1" name="Nº Requerimiento" dataDxfId="5"/>
    <tableColumn id="2" name="Descripción" dataDxfId="4"/>
    <tableColumn id="3" name="Observaciones" dataDxfId="3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zoomScaleNormal="100" workbookViewId="0">
      <selection sqref="A1:B1"/>
    </sheetView>
  </sheetViews>
  <sheetFormatPr baseColWidth="10" defaultRowHeight="15"/>
  <cols>
    <col min="1" max="1" width="19" customWidth="1"/>
    <col min="2" max="2" width="29.7109375" style="34" bestFit="1" customWidth="1"/>
    <col min="3" max="3" width="83.140625" style="31" customWidth="1"/>
  </cols>
  <sheetData>
    <row r="1" spans="1:3">
      <c r="A1" s="66" t="s">
        <v>34</v>
      </c>
      <c r="B1" s="67"/>
      <c r="C1" s="48" t="s">
        <v>1</v>
      </c>
    </row>
    <row r="2" spans="1:3">
      <c r="A2" s="68" t="s">
        <v>130</v>
      </c>
      <c r="B2" s="69"/>
      <c r="C2" s="49"/>
    </row>
    <row r="3" spans="1:3">
      <c r="A3" s="50" t="s">
        <v>35</v>
      </c>
      <c r="B3" s="32"/>
      <c r="C3" s="51"/>
    </row>
    <row r="4" spans="1:3">
      <c r="A4" s="2"/>
      <c r="B4" s="33" t="s">
        <v>46</v>
      </c>
      <c r="C4" s="52" t="s">
        <v>85</v>
      </c>
    </row>
    <row r="5" spans="1:3">
      <c r="A5" s="2"/>
      <c r="B5" s="33" t="s">
        <v>47</v>
      </c>
      <c r="C5" s="52" t="s">
        <v>86</v>
      </c>
    </row>
    <row r="6" spans="1:3">
      <c r="A6" s="50" t="s">
        <v>36</v>
      </c>
      <c r="B6" s="32"/>
      <c r="C6" s="51"/>
    </row>
    <row r="7" spans="1:3">
      <c r="A7" s="53"/>
      <c r="B7" s="33" t="s">
        <v>48</v>
      </c>
      <c r="C7" s="52" t="s">
        <v>87</v>
      </c>
    </row>
    <row r="8" spans="1:3">
      <c r="A8" s="53"/>
      <c r="B8" s="33" t="s">
        <v>62</v>
      </c>
      <c r="C8" s="52" t="s">
        <v>88</v>
      </c>
    </row>
    <row r="9" spans="1:3">
      <c r="A9" s="50" t="s">
        <v>37</v>
      </c>
      <c r="B9" s="32"/>
      <c r="C9" s="51"/>
    </row>
    <row r="10" spans="1:3" ht="30">
      <c r="A10" s="53"/>
      <c r="B10" s="33" t="s">
        <v>49</v>
      </c>
      <c r="C10" s="52" t="s">
        <v>89</v>
      </c>
    </row>
    <row r="11" spans="1:3">
      <c r="A11" s="53"/>
      <c r="B11" s="33" t="s">
        <v>50</v>
      </c>
      <c r="C11" s="52" t="s">
        <v>90</v>
      </c>
    </row>
    <row r="12" spans="1:3">
      <c r="A12" s="53"/>
      <c r="B12" s="33" t="s">
        <v>131</v>
      </c>
      <c r="C12" s="52" t="s">
        <v>132</v>
      </c>
    </row>
    <row r="13" spans="1:3">
      <c r="A13" s="50" t="s">
        <v>38</v>
      </c>
      <c r="B13" s="32"/>
      <c r="C13" s="51"/>
    </row>
    <row r="14" spans="1:3">
      <c r="A14" s="53"/>
      <c r="B14" s="33" t="s">
        <v>51</v>
      </c>
      <c r="C14" s="52" t="s">
        <v>91</v>
      </c>
    </row>
    <row r="15" spans="1:3">
      <c r="A15" s="50" t="s">
        <v>39</v>
      </c>
      <c r="B15" s="32"/>
      <c r="C15" s="51"/>
    </row>
    <row r="16" spans="1:3">
      <c r="A16" s="53"/>
      <c r="B16" s="33" t="s">
        <v>52</v>
      </c>
      <c r="C16" s="52" t="s">
        <v>99</v>
      </c>
    </row>
    <row r="17" spans="1:3">
      <c r="A17" s="53"/>
      <c r="B17" s="33" t="s">
        <v>53</v>
      </c>
      <c r="C17" s="52" t="s">
        <v>98</v>
      </c>
    </row>
    <row r="18" spans="1:3">
      <c r="A18" s="53"/>
      <c r="B18" s="33" t="s">
        <v>54</v>
      </c>
      <c r="C18" s="52" t="s">
        <v>108</v>
      </c>
    </row>
    <row r="19" spans="1:3">
      <c r="A19" s="53"/>
      <c r="B19" s="33" t="s">
        <v>55</v>
      </c>
      <c r="C19" s="52" t="s">
        <v>100</v>
      </c>
    </row>
    <row r="20" spans="1:3">
      <c r="A20" s="53"/>
      <c r="B20" s="33" t="s">
        <v>56</v>
      </c>
      <c r="C20" s="52" t="s">
        <v>101</v>
      </c>
    </row>
    <row r="21" spans="1:3">
      <c r="A21" s="53"/>
      <c r="B21" s="33" t="s">
        <v>57</v>
      </c>
      <c r="C21" s="52" t="s">
        <v>102</v>
      </c>
    </row>
    <row r="22" spans="1:3">
      <c r="A22" s="53"/>
      <c r="B22" s="33" t="s">
        <v>60</v>
      </c>
      <c r="C22" s="52" t="s">
        <v>103</v>
      </c>
    </row>
    <row r="23" spans="1:3">
      <c r="A23" s="53"/>
      <c r="B23" s="33" t="s">
        <v>64</v>
      </c>
      <c r="C23" s="52" t="s">
        <v>104</v>
      </c>
    </row>
    <row r="24" spans="1:3">
      <c r="A24" s="53"/>
      <c r="B24" s="33" t="s">
        <v>106</v>
      </c>
      <c r="C24" s="52" t="s">
        <v>105</v>
      </c>
    </row>
    <row r="25" spans="1:3">
      <c r="A25" s="53"/>
      <c r="B25" s="33" t="s">
        <v>68</v>
      </c>
      <c r="C25" s="52" t="s">
        <v>107</v>
      </c>
    </row>
    <row r="26" spans="1:3">
      <c r="A26" s="50" t="s">
        <v>40</v>
      </c>
      <c r="B26" s="32"/>
      <c r="C26" s="51"/>
    </row>
    <row r="27" spans="1:3">
      <c r="A27" s="53"/>
      <c r="B27" s="33" t="s">
        <v>58</v>
      </c>
      <c r="C27" s="52" t="s">
        <v>92</v>
      </c>
    </row>
    <row r="28" spans="1:3">
      <c r="A28" s="53"/>
      <c r="B28" s="33" t="s">
        <v>59</v>
      </c>
      <c r="C28" s="52" t="s">
        <v>93</v>
      </c>
    </row>
    <row r="29" spans="1:3">
      <c r="A29" s="53"/>
      <c r="B29" s="33" t="s">
        <v>61</v>
      </c>
      <c r="C29" s="52" t="s">
        <v>23</v>
      </c>
    </row>
    <row r="30" spans="1:3">
      <c r="A30" s="53"/>
      <c r="B30" s="33" t="s">
        <v>63</v>
      </c>
      <c r="C30" s="52" t="s">
        <v>94</v>
      </c>
    </row>
    <row r="31" spans="1:3">
      <c r="A31" s="53"/>
      <c r="B31" s="33" t="s">
        <v>65</v>
      </c>
      <c r="C31" s="52" t="s">
        <v>95</v>
      </c>
    </row>
    <row r="32" spans="1:3">
      <c r="A32" s="53"/>
      <c r="B32" s="33" t="s">
        <v>66</v>
      </c>
      <c r="C32" s="52" t="s">
        <v>96</v>
      </c>
    </row>
    <row r="33" spans="1:3">
      <c r="A33" s="53"/>
      <c r="B33" s="33" t="s">
        <v>67</v>
      </c>
      <c r="C33" s="52" t="s">
        <v>97</v>
      </c>
    </row>
    <row r="34" spans="1:3">
      <c r="A34" s="50" t="s">
        <v>41</v>
      </c>
      <c r="B34" s="32"/>
      <c r="C34" s="51"/>
    </row>
    <row r="35" spans="1:3">
      <c r="A35" s="53"/>
      <c r="B35" s="33" t="s">
        <v>69</v>
      </c>
      <c r="C35" s="52" t="s">
        <v>109</v>
      </c>
    </row>
    <row r="36" spans="1:3">
      <c r="A36" s="53"/>
      <c r="B36" s="33" t="s">
        <v>111</v>
      </c>
      <c r="C36" s="52" t="s">
        <v>113</v>
      </c>
    </row>
    <row r="37" spans="1:3">
      <c r="A37" s="53"/>
      <c r="B37" s="33" t="s">
        <v>110</v>
      </c>
      <c r="C37" s="52" t="s">
        <v>114</v>
      </c>
    </row>
    <row r="38" spans="1:3" ht="30">
      <c r="A38" s="53"/>
      <c r="B38" s="33" t="s">
        <v>112</v>
      </c>
      <c r="C38" s="52" t="s">
        <v>115</v>
      </c>
    </row>
    <row r="39" spans="1:3">
      <c r="A39" s="50" t="s">
        <v>42</v>
      </c>
      <c r="B39" s="32"/>
      <c r="C39" s="51"/>
    </row>
    <row r="40" spans="1:3">
      <c r="A40" s="53"/>
      <c r="B40" s="33" t="s">
        <v>70</v>
      </c>
      <c r="C40" s="52" t="s">
        <v>116</v>
      </c>
    </row>
    <row r="41" spans="1:3">
      <c r="A41" s="53"/>
      <c r="B41" s="33" t="s">
        <v>71</v>
      </c>
      <c r="C41" s="52" t="s">
        <v>119</v>
      </c>
    </row>
    <row r="42" spans="1:3">
      <c r="A42" s="53"/>
      <c r="B42" s="33" t="s">
        <v>72</v>
      </c>
      <c r="C42" s="52"/>
    </row>
    <row r="43" spans="1:3">
      <c r="A43" s="53"/>
      <c r="B43" s="33" t="s">
        <v>73</v>
      </c>
      <c r="C43" s="52" t="s">
        <v>118</v>
      </c>
    </row>
    <row r="44" spans="1:3">
      <c r="A44" s="53"/>
      <c r="B44" s="33" t="s">
        <v>79</v>
      </c>
      <c r="C44" s="52" t="s">
        <v>117</v>
      </c>
    </row>
    <row r="45" spans="1:3">
      <c r="A45" s="50" t="s">
        <v>43</v>
      </c>
      <c r="B45" s="32"/>
      <c r="C45" s="51"/>
    </row>
    <row r="46" spans="1:3" ht="30">
      <c r="A46" s="53"/>
      <c r="B46" s="33" t="s">
        <v>75</v>
      </c>
      <c r="C46" s="52" t="s">
        <v>120</v>
      </c>
    </row>
    <row r="47" spans="1:3">
      <c r="A47" s="53"/>
      <c r="B47" s="33" t="s">
        <v>74</v>
      </c>
      <c r="C47" s="52" t="s">
        <v>121</v>
      </c>
    </row>
    <row r="48" spans="1:3" ht="30">
      <c r="A48" s="53"/>
      <c r="B48" s="33" t="s">
        <v>76</v>
      </c>
      <c r="C48" s="52" t="s">
        <v>122</v>
      </c>
    </row>
    <row r="49" spans="1:3">
      <c r="A49" s="50" t="s">
        <v>44</v>
      </c>
      <c r="B49" s="32"/>
      <c r="C49" s="51"/>
    </row>
    <row r="50" spans="1:3" ht="30">
      <c r="A50" s="53"/>
      <c r="B50" s="33" t="s">
        <v>77</v>
      </c>
      <c r="C50" s="52" t="s">
        <v>123</v>
      </c>
    </row>
    <row r="51" spans="1:3">
      <c r="A51" s="50" t="s">
        <v>78</v>
      </c>
      <c r="B51" s="32"/>
      <c r="C51" s="51"/>
    </row>
    <row r="52" spans="1:3">
      <c r="A52" s="53"/>
      <c r="B52" s="33" t="s">
        <v>80</v>
      </c>
      <c r="C52" s="52" t="s">
        <v>124</v>
      </c>
    </row>
    <row r="53" spans="1:3" ht="30">
      <c r="A53" s="53"/>
      <c r="B53" s="33" t="s">
        <v>81</v>
      </c>
      <c r="C53" s="52" t="s">
        <v>125</v>
      </c>
    </row>
    <row r="54" spans="1:3">
      <c r="A54" s="53"/>
      <c r="B54" s="33" t="s">
        <v>82</v>
      </c>
      <c r="C54" s="52" t="s">
        <v>126</v>
      </c>
    </row>
    <row r="55" spans="1:3">
      <c r="A55" s="50" t="s">
        <v>45</v>
      </c>
      <c r="B55" s="32"/>
      <c r="C55" s="51"/>
    </row>
    <row r="56" spans="1:3" ht="30">
      <c r="A56" s="53"/>
      <c r="B56" s="33" t="s">
        <v>83</v>
      </c>
      <c r="C56" s="52" t="s">
        <v>127</v>
      </c>
    </row>
    <row r="57" spans="1:3" ht="30">
      <c r="A57" s="53"/>
      <c r="B57" s="33" t="s">
        <v>84</v>
      </c>
      <c r="C57" s="52" t="s">
        <v>128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baseColWidth="10" defaultRowHeight="15"/>
  <cols>
    <col min="1" max="1" width="17.5703125" style="3" bestFit="1" customWidth="1"/>
    <col min="2" max="2" width="76" style="3" bestFit="1" customWidth="1"/>
    <col min="3" max="3" width="34.140625" style="4" bestFit="1" customWidth="1"/>
  </cols>
  <sheetData>
    <row r="1" spans="1:3">
      <c r="A1" s="81" t="s">
        <v>0</v>
      </c>
      <c r="B1" s="24" t="s">
        <v>1</v>
      </c>
      <c r="C1" s="43" t="s">
        <v>25</v>
      </c>
    </row>
    <row r="2" spans="1:3">
      <c r="A2" s="2" t="s">
        <v>138</v>
      </c>
      <c r="B2" s="2" t="s">
        <v>3</v>
      </c>
      <c r="C2" s="44"/>
    </row>
    <row r="3" spans="1:3">
      <c r="A3" s="2" t="s">
        <v>139</v>
      </c>
      <c r="B3" s="2" t="s">
        <v>5</v>
      </c>
      <c r="C3" s="44"/>
    </row>
    <row r="4" spans="1:3">
      <c r="A4" s="2" t="s">
        <v>140</v>
      </c>
      <c r="B4" s="2" t="s">
        <v>29</v>
      </c>
      <c r="C4" s="44" t="s">
        <v>30</v>
      </c>
    </row>
    <row r="5" spans="1:3">
      <c r="A5" s="2" t="s">
        <v>141</v>
      </c>
      <c r="B5" s="2" t="s">
        <v>4</v>
      </c>
      <c r="C5" s="44"/>
    </row>
    <row r="6" spans="1:3">
      <c r="A6" s="2" t="s">
        <v>142</v>
      </c>
      <c r="B6" s="2" t="s">
        <v>6</v>
      </c>
      <c r="C6" s="44"/>
    </row>
    <row r="7" spans="1:3">
      <c r="A7" s="2" t="s">
        <v>143</v>
      </c>
      <c r="B7" s="2" t="s">
        <v>7</v>
      </c>
      <c r="C7" s="44"/>
    </row>
    <row r="8" spans="1:3">
      <c r="A8" s="2" t="s">
        <v>144</v>
      </c>
      <c r="B8" s="2" t="s">
        <v>8</v>
      </c>
      <c r="C8" s="44"/>
    </row>
    <row r="9" spans="1:3">
      <c r="A9" s="2" t="s">
        <v>145</v>
      </c>
      <c r="B9" s="2" t="s">
        <v>9</v>
      </c>
      <c r="C9" s="44"/>
    </row>
    <row r="10" spans="1:3">
      <c r="A10" s="2" t="s">
        <v>146</v>
      </c>
      <c r="B10" s="2" t="s">
        <v>10</v>
      </c>
      <c r="C10" s="44"/>
    </row>
    <row r="11" spans="1:3">
      <c r="A11" s="2" t="s">
        <v>147</v>
      </c>
      <c r="B11" s="2" t="s">
        <v>11</v>
      </c>
      <c r="C11" s="44"/>
    </row>
    <row r="12" spans="1:3">
      <c r="A12" s="2" t="s">
        <v>148</v>
      </c>
      <c r="B12" s="2" t="s">
        <v>12</v>
      </c>
      <c r="C12" s="44"/>
    </row>
    <row r="13" spans="1:3">
      <c r="A13" s="2" t="s">
        <v>149</v>
      </c>
      <c r="B13" s="2" t="s">
        <v>13</v>
      </c>
      <c r="C13" s="44"/>
    </row>
    <row r="14" spans="1:3">
      <c r="A14" s="2" t="s">
        <v>150</v>
      </c>
      <c r="B14" s="2" t="s">
        <v>14</v>
      </c>
      <c r="C14" s="44"/>
    </row>
    <row r="15" spans="1:3" s="35" customFormat="1" ht="15.75">
      <c r="A15" s="2" t="s">
        <v>151</v>
      </c>
      <c r="B15" s="36" t="s">
        <v>15</v>
      </c>
      <c r="C15" s="45"/>
    </row>
    <row r="16" spans="1:3">
      <c r="A16" s="2" t="s">
        <v>152</v>
      </c>
      <c r="B16" s="2" t="s">
        <v>16</v>
      </c>
      <c r="C16" s="44"/>
    </row>
    <row r="17" spans="1:3" s="38" customFormat="1">
      <c r="A17" s="2" t="s">
        <v>153</v>
      </c>
      <c r="B17" s="37" t="s">
        <v>17</v>
      </c>
      <c r="C17" s="46"/>
    </row>
    <row r="18" spans="1:3">
      <c r="A18" s="2" t="s">
        <v>154</v>
      </c>
      <c r="B18" s="2" t="s">
        <v>18</v>
      </c>
      <c r="C18" s="44"/>
    </row>
    <row r="19" spans="1:3">
      <c r="A19" s="2" t="s">
        <v>155</v>
      </c>
      <c r="B19" s="2" t="s">
        <v>19</v>
      </c>
      <c r="C19" s="44"/>
    </row>
    <row r="20" spans="1:3">
      <c r="A20" s="2" t="s">
        <v>156</v>
      </c>
      <c r="B20" s="2" t="s">
        <v>133</v>
      </c>
      <c r="C20" s="44"/>
    </row>
    <row r="21" spans="1:3">
      <c r="A21" s="2" t="s">
        <v>157</v>
      </c>
      <c r="B21" s="2" t="s">
        <v>20</v>
      </c>
      <c r="C21" s="44"/>
    </row>
    <row r="22" spans="1:3">
      <c r="A22" s="2" t="s">
        <v>158</v>
      </c>
      <c r="B22" s="2" t="s">
        <v>21</v>
      </c>
      <c r="C22" s="44"/>
    </row>
    <row r="23" spans="1:3">
      <c r="A23" s="2" t="s">
        <v>159</v>
      </c>
      <c r="B23" s="2" t="s">
        <v>24</v>
      </c>
      <c r="C23" s="44" t="s">
        <v>26</v>
      </c>
    </row>
    <row r="24" spans="1:3">
      <c r="A24" s="2" t="s">
        <v>160</v>
      </c>
      <c r="B24" s="2" t="s">
        <v>137</v>
      </c>
      <c r="C24" s="44"/>
    </row>
    <row r="25" spans="1:3">
      <c r="A25" s="2" t="s">
        <v>161</v>
      </c>
      <c r="B25" s="2" t="s">
        <v>22</v>
      </c>
      <c r="C25" s="44" t="s">
        <v>27</v>
      </c>
    </row>
    <row r="26" spans="1:3">
      <c r="A26" s="2" t="s">
        <v>162</v>
      </c>
      <c r="B26" s="2" t="s">
        <v>23</v>
      </c>
      <c r="C26" s="44"/>
    </row>
    <row r="27" spans="1:3">
      <c r="A27" s="2" t="s">
        <v>163</v>
      </c>
      <c r="B27" s="2" t="s">
        <v>134</v>
      </c>
      <c r="C27" s="44"/>
    </row>
    <row r="28" spans="1:3">
      <c r="A28" s="2" t="s">
        <v>164</v>
      </c>
      <c r="B28" s="2" t="s">
        <v>28</v>
      </c>
      <c r="C28" s="44"/>
    </row>
    <row r="29" spans="1:3">
      <c r="A29" s="2" t="s">
        <v>165</v>
      </c>
      <c r="B29" s="2" t="s">
        <v>31</v>
      </c>
      <c r="C29" s="44"/>
    </row>
    <row r="30" spans="1:3" ht="30">
      <c r="A30" s="2" t="s">
        <v>166</v>
      </c>
      <c r="B30" s="2" t="s">
        <v>32</v>
      </c>
      <c r="C30" s="44" t="s">
        <v>33</v>
      </c>
    </row>
    <row r="31" spans="1:3">
      <c r="A31" s="2" t="s">
        <v>167</v>
      </c>
      <c r="B31" s="2" t="s">
        <v>135</v>
      </c>
      <c r="C31" s="44"/>
    </row>
    <row r="32" spans="1:3">
      <c r="A32" s="2" t="s">
        <v>168</v>
      </c>
      <c r="B32" s="2" t="s">
        <v>136</v>
      </c>
      <c r="C32" s="44"/>
    </row>
    <row r="33" spans="1:3">
      <c r="A33" s="2" t="s">
        <v>169</v>
      </c>
      <c r="B33" s="5" t="s">
        <v>93</v>
      </c>
      <c r="C33" s="47"/>
    </row>
    <row r="34" spans="1:3">
      <c r="A34" s="77" t="s">
        <v>196</v>
      </c>
      <c r="B34" s="2" t="s">
        <v>197</v>
      </c>
      <c r="C34" s="78"/>
    </row>
    <row r="35" spans="1:3">
      <c r="A35" s="79"/>
      <c r="B35" s="79"/>
      <c r="C35" s="80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>
      <selection sqref="A1:B1"/>
    </sheetView>
  </sheetViews>
  <sheetFormatPr baseColWidth="10" defaultRowHeight="15"/>
  <cols>
    <col min="2" max="2" width="30.28515625" bestFit="1" customWidth="1"/>
    <col min="3" max="3" width="15.42578125" bestFit="1" customWidth="1"/>
    <col min="4" max="4" width="7.140625" style="9" bestFit="1" customWidth="1"/>
    <col min="5" max="5" width="8.140625" style="9" customWidth="1"/>
    <col min="6" max="6" width="3" style="10" customWidth="1"/>
    <col min="7" max="7" width="11.85546875" bestFit="1" customWidth="1"/>
    <col min="8" max="8" width="8.85546875" customWidth="1"/>
    <col min="9" max="9" width="11.85546875" bestFit="1" customWidth="1"/>
    <col min="10" max="10" width="12.85546875" customWidth="1"/>
    <col min="11" max="11" width="11.42578125" style="65"/>
  </cols>
  <sheetData>
    <row r="1" spans="1:11" s="40" customFormat="1" ht="30">
      <c r="A1" s="70" t="s">
        <v>34</v>
      </c>
      <c r="B1" s="71"/>
      <c r="C1" s="39" t="s">
        <v>173</v>
      </c>
      <c r="D1" s="74" t="s">
        <v>129</v>
      </c>
      <c r="E1" s="75"/>
      <c r="F1" s="76"/>
      <c r="G1" s="39" t="s">
        <v>170</v>
      </c>
      <c r="H1" s="39" t="s">
        <v>171</v>
      </c>
      <c r="I1" s="39" t="s">
        <v>172</v>
      </c>
      <c r="J1" s="39" t="s">
        <v>193</v>
      </c>
      <c r="K1" s="39" t="s">
        <v>194</v>
      </c>
    </row>
    <row r="2" spans="1:11">
      <c r="A2" s="72" t="s">
        <v>130</v>
      </c>
      <c r="B2" s="73"/>
      <c r="C2" s="16"/>
      <c r="D2" s="26">
        <f>AVERAGE(D3,D15,D22,D35,D38,D49,D66,D72,D78,D82,D84,D88)</f>
        <v>0</v>
      </c>
      <c r="E2" s="30">
        <f>D2</f>
        <v>0</v>
      </c>
      <c r="F2" s="29">
        <f>D2</f>
        <v>0</v>
      </c>
      <c r="G2" s="41">
        <f>SUM(G3,G15,G22,G35,G38,G49,G66,G72,G78,G82,G84,G88)</f>
        <v>0</v>
      </c>
      <c r="H2" s="41">
        <f>SUM(H3,H15,H22,H35,H38,H49,H66,H72,H78,H82,H84,H88)</f>
        <v>0</v>
      </c>
      <c r="I2" s="59">
        <f>G2-H2</f>
        <v>0</v>
      </c>
      <c r="J2" s="63" t="s">
        <v>195</v>
      </c>
      <c r="K2" s="64"/>
    </row>
    <row r="3" spans="1:11">
      <c r="A3" s="14" t="s">
        <v>35</v>
      </c>
      <c r="B3" s="23"/>
      <c r="C3" s="14"/>
      <c r="D3" s="26">
        <f>AVERAGE(D4,D13)</f>
        <v>0</v>
      </c>
      <c r="E3" s="30">
        <f t="shared" ref="E3:E67" si="0">D3</f>
        <v>0</v>
      </c>
      <c r="F3" s="29">
        <f>D3</f>
        <v>0</v>
      </c>
      <c r="G3" s="42">
        <f>SUM(G4,G13)</f>
        <v>0</v>
      </c>
      <c r="H3" s="42">
        <f>SUM(H4,H13)</f>
        <v>0</v>
      </c>
      <c r="I3" s="60">
        <f t="shared" ref="I3:I67" si="1">G3-H3</f>
        <v>0</v>
      </c>
      <c r="J3" s="63"/>
      <c r="K3" s="64"/>
    </row>
    <row r="4" spans="1:11">
      <c r="A4" s="8"/>
      <c r="B4" s="22" t="s">
        <v>46</v>
      </c>
      <c r="C4" s="12"/>
      <c r="D4" s="27">
        <f>AVERAGE(D5:D12)</f>
        <v>0</v>
      </c>
      <c r="E4" s="30">
        <f t="shared" si="0"/>
        <v>0</v>
      </c>
      <c r="F4" s="29">
        <f t="shared" ref="F4:F68" si="2">D4</f>
        <v>0</v>
      </c>
      <c r="G4" s="13">
        <f>SUM(G5:G12)</f>
        <v>0</v>
      </c>
      <c r="H4" s="13">
        <f>SUM(H5:H12)</f>
        <v>0</v>
      </c>
      <c r="I4" s="61">
        <f t="shared" si="1"/>
        <v>0</v>
      </c>
      <c r="J4" s="63"/>
      <c r="K4" s="64"/>
    </row>
    <row r="5" spans="1:11">
      <c r="A5" s="8"/>
      <c r="B5" s="7"/>
      <c r="C5" s="2" t="s">
        <v>138</v>
      </c>
      <c r="D5" s="28">
        <v>0</v>
      </c>
      <c r="E5" s="30">
        <f t="shared" si="0"/>
        <v>0</v>
      </c>
      <c r="F5" s="29">
        <f t="shared" si="2"/>
        <v>0</v>
      </c>
      <c r="G5" s="1">
        <v>0</v>
      </c>
      <c r="H5" s="1">
        <v>0</v>
      </c>
      <c r="I5" s="62">
        <f t="shared" si="1"/>
        <v>0</v>
      </c>
      <c r="J5" s="63"/>
      <c r="K5" s="64"/>
    </row>
    <row r="6" spans="1:11">
      <c r="A6" s="8"/>
      <c r="B6" s="7"/>
      <c r="C6" s="2" t="s">
        <v>139</v>
      </c>
      <c r="D6" s="28">
        <v>0</v>
      </c>
      <c r="E6" s="30">
        <f t="shared" si="0"/>
        <v>0</v>
      </c>
      <c r="F6" s="29">
        <f t="shared" si="2"/>
        <v>0</v>
      </c>
      <c r="G6" s="1">
        <v>0</v>
      </c>
      <c r="H6" s="1">
        <v>0</v>
      </c>
      <c r="I6" s="62">
        <f t="shared" si="1"/>
        <v>0</v>
      </c>
      <c r="J6" s="63"/>
      <c r="K6" s="64"/>
    </row>
    <row r="7" spans="1:11">
      <c r="A7" s="8"/>
      <c r="B7" s="7"/>
      <c r="C7" s="2" t="s">
        <v>140</v>
      </c>
      <c r="D7" s="28">
        <v>0</v>
      </c>
      <c r="E7" s="30">
        <f t="shared" si="0"/>
        <v>0</v>
      </c>
      <c r="F7" s="29">
        <f t="shared" si="2"/>
        <v>0</v>
      </c>
      <c r="G7" s="1">
        <v>0</v>
      </c>
      <c r="H7" s="1">
        <v>0</v>
      </c>
      <c r="I7" s="62">
        <f t="shared" si="1"/>
        <v>0</v>
      </c>
      <c r="J7" s="63"/>
      <c r="K7" s="64"/>
    </row>
    <row r="8" spans="1:11">
      <c r="A8" s="8"/>
      <c r="B8" s="7"/>
      <c r="C8" s="2" t="s">
        <v>141</v>
      </c>
      <c r="D8" s="28">
        <v>0</v>
      </c>
      <c r="E8" s="30">
        <f t="shared" si="0"/>
        <v>0</v>
      </c>
      <c r="F8" s="29">
        <f t="shared" si="2"/>
        <v>0</v>
      </c>
      <c r="G8" s="1">
        <v>0</v>
      </c>
      <c r="H8" s="1">
        <v>0</v>
      </c>
      <c r="I8" s="62">
        <f t="shared" si="1"/>
        <v>0</v>
      </c>
      <c r="J8" s="63"/>
      <c r="K8" s="64"/>
    </row>
    <row r="9" spans="1:11">
      <c r="A9" s="8"/>
      <c r="B9" s="7"/>
      <c r="C9" s="2" t="s">
        <v>159</v>
      </c>
      <c r="D9" s="28">
        <v>0</v>
      </c>
      <c r="E9" s="30">
        <f t="shared" si="0"/>
        <v>0</v>
      </c>
      <c r="F9" s="29">
        <f t="shared" si="2"/>
        <v>0</v>
      </c>
      <c r="G9" s="1">
        <v>0</v>
      </c>
      <c r="H9" s="1">
        <v>0</v>
      </c>
      <c r="I9" s="62">
        <f t="shared" si="1"/>
        <v>0</v>
      </c>
      <c r="J9" s="63"/>
      <c r="K9" s="64"/>
    </row>
    <row r="10" spans="1:11">
      <c r="A10" s="8"/>
      <c r="B10" s="7"/>
      <c r="C10" s="2" t="s">
        <v>161</v>
      </c>
      <c r="D10" s="28">
        <v>0</v>
      </c>
      <c r="E10" s="30">
        <f t="shared" si="0"/>
        <v>0</v>
      </c>
      <c r="F10" s="29">
        <f t="shared" si="2"/>
        <v>0</v>
      </c>
      <c r="G10" s="1">
        <v>0</v>
      </c>
      <c r="H10" s="1">
        <v>0</v>
      </c>
      <c r="I10" s="62">
        <f t="shared" si="1"/>
        <v>0</v>
      </c>
      <c r="J10" s="63"/>
      <c r="K10" s="64"/>
    </row>
    <row r="11" spans="1:11">
      <c r="A11" s="8"/>
      <c r="B11" s="7"/>
      <c r="C11" s="2" t="s">
        <v>163</v>
      </c>
      <c r="D11" s="28">
        <v>0</v>
      </c>
      <c r="E11" s="30">
        <f t="shared" si="0"/>
        <v>0</v>
      </c>
      <c r="F11" s="29">
        <f t="shared" si="2"/>
        <v>0</v>
      </c>
      <c r="G11" s="1">
        <v>0</v>
      </c>
      <c r="H11" s="1">
        <v>0</v>
      </c>
      <c r="I11" s="62">
        <f t="shared" si="1"/>
        <v>0</v>
      </c>
      <c r="J11" s="63"/>
      <c r="K11" s="64"/>
    </row>
    <row r="12" spans="1:11">
      <c r="A12" s="8"/>
      <c r="B12" s="7"/>
      <c r="C12" s="2" t="s">
        <v>164</v>
      </c>
      <c r="D12" s="28">
        <v>0</v>
      </c>
      <c r="E12" s="30">
        <f t="shared" si="0"/>
        <v>0</v>
      </c>
      <c r="F12" s="29">
        <f t="shared" si="2"/>
        <v>0</v>
      </c>
      <c r="G12" s="1">
        <v>0</v>
      </c>
      <c r="H12" s="1">
        <v>0</v>
      </c>
      <c r="I12" s="62">
        <f t="shared" si="1"/>
        <v>0</v>
      </c>
      <c r="J12" s="63"/>
      <c r="K12" s="64"/>
    </row>
    <row r="13" spans="1:11">
      <c r="A13" s="8"/>
      <c r="B13" s="22" t="s">
        <v>47</v>
      </c>
      <c r="C13" s="12"/>
      <c r="D13" s="27">
        <f>AVERAGE(D14:D14)</f>
        <v>0</v>
      </c>
      <c r="E13" s="30">
        <f t="shared" si="0"/>
        <v>0</v>
      </c>
      <c r="F13" s="29">
        <f t="shared" si="2"/>
        <v>0</v>
      </c>
      <c r="G13" s="13">
        <f>SUM(G14)</f>
        <v>0</v>
      </c>
      <c r="H13" s="13">
        <f>SUM(H14)</f>
        <v>0</v>
      </c>
      <c r="I13" s="61">
        <f t="shared" si="1"/>
        <v>0</v>
      </c>
      <c r="J13" s="63"/>
      <c r="K13" s="64"/>
    </row>
    <row r="14" spans="1:11">
      <c r="A14" s="8"/>
      <c r="B14" s="7"/>
      <c r="C14" s="2" t="str">
        <f>Requerimientos!A6</f>
        <v>RF005E</v>
      </c>
      <c r="D14" s="28">
        <v>0</v>
      </c>
      <c r="E14" s="30">
        <f t="shared" si="0"/>
        <v>0</v>
      </c>
      <c r="F14" s="29">
        <f t="shared" si="2"/>
        <v>0</v>
      </c>
      <c r="G14" s="1">
        <v>0</v>
      </c>
      <c r="H14" s="1">
        <v>0</v>
      </c>
      <c r="I14" s="62">
        <f t="shared" si="1"/>
        <v>0</v>
      </c>
      <c r="J14" s="63"/>
      <c r="K14" s="64"/>
    </row>
    <row r="15" spans="1:11">
      <c r="A15" s="14" t="s">
        <v>36</v>
      </c>
      <c r="B15" s="23"/>
      <c r="C15" s="14"/>
      <c r="D15" s="25">
        <f>AVERAGE(D16,D20)</f>
        <v>0</v>
      </c>
      <c r="E15" s="30">
        <f t="shared" si="0"/>
        <v>0</v>
      </c>
      <c r="F15" s="29">
        <f t="shared" si="2"/>
        <v>0</v>
      </c>
      <c r="G15" s="42">
        <f>SUM(G16,G20)</f>
        <v>0</v>
      </c>
      <c r="H15" s="42">
        <f>SUM(H16,H20)</f>
        <v>0</v>
      </c>
      <c r="I15" s="60">
        <f t="shared" si="1"/>
        <v>0</v>
      </c>
      <c r="J15" s="63"/>
      <c r="K15" s="64"/>
    </row>
    <row r="16" spans="1:11">
      <c r="A16" s="6"/>
      <c r="B16" s="22" t="s">
        <v>48</v>
      </c>
      <c r="C16" s="13"/>
      <c r="D16" s="27">
        <f>AVERAGE(D17:D19)</f>
        <v>0</v>
      </c>
      <c r="E16" s="30">
        <f t="shared" si="0"/>
        <v>0</v>
      </c>
      <c r="F16" s="29">
        <f t="shared" si="2"/>
        <v>0</v>
      </c>
      <c r="G16" s="13">
        <f>SUM(G17:G19)</f>
        <v>0</v>
      </c>
      <c r="H16" s="13">
        <f>SUM(H17:H19)</f>
        <v>0</v>
      </c>
      <c r="I16" s="61">
        <f t="shared" si="1"/>
        <v>0</v>
      </c>
      <c r="J16" s="63"/>
      <c r="K16" s="64"/>
    </row>
    <row r="17" spans="1:11">
      <c r="A17" s="6"/>
      <c r="B17" s="7"/>
      <c r="C17" s="2" t="str">
        <f>Requerimientos!A9</f>
        <v>RF008E</v>
      </c>
      <c r="D17" s="28">
        <v>0</v>
      </c>
      <c r="E17" s="30">
        <f t="shared" si="0"/>
        <v>0</v>
      </c>
      <c r="F17" s="29">
        <f t="shared" si="2"/>
        <v>0</v>
      </c>
      <c r="G17" s="1">
        <v>0</v>
      </c>
      <c r="H17" s="1">
        <v>0</v>
      </c>
      <c r="I17" s="62">
        <f t="shared" si="1"/>
        <v>0</v>
      </c>
      <c r="J17" s="63"/>
      <c r="K17" s="64"/>
    </row>
    <row r="18" spans="1:11">
      <c r="A18" s="6"/>
      <c r="B18" s="7"/>
      <c r="C18" s="2" t="str">
        <f>Requerimientos!A10</f>
        <v>RF009E</v>
      </c>
      <c r="D18" s="28">
        <v>0</v>
      </c>
      <c r="E18" s="30">
        <f t="shared" si="0"/>
        <v>0</v>
      </c>
      <c r="F18" s="29">
        <f t="shared" si="2"/>
        <v>0</v>
      </c>
      <c r="G18" s="1">
        <v>0</v>
      </c>
      <c r="H18" s="1">
        <v>0</v>
      </c>
      <c r="I18" s="62">
        <f t="shared" si="1"/>
        <v>0</v>
      </c>
      <c r="J18" s="63"/>
      <c r="K18" s="64"/>
    </row>
    <row r="19" spans="1:11">
      <c r="A19" s="6"/>
      <c r="B19" s="7"/>
      <c r="C19" s="2" t="str">
        <f>Requerimientos!A11</f>
        <v>RF010E</v>
      </c>
      <c r="D19" s="28">
        <v>0</v>
      </c>
      <c r="E19" s="30">
        <f t="shared" si="0"/>
        <v>0</v>
      </c>
      <c r="F19" s="29">
        <f t="shared" si="2"/>
        <v>0</v>
      </c>
      <c r="G19" s="1">
        <v>0</v>
      </c>
      <c r="H19" s="1">
        <v>0</v>
      </c>
      <c r="I19" s="62">
        <f t="shared" si="1"/>
        <v>0</v>
      </c>
      <c r="J19" s="63"/>
      <c r="K19" s="64"/>
    </row>
    <row r="20" spans="1:11">
      <c r="A20" s="6"/>
      <c r="B20" s="22" t="s">
        <v>62</v>
      </c>
      <c r="C20" s="13"/>
      <c r="D20" s="27">
        <f>AVERAGE(D21:D21)</f>
        <v>0</v>
      </c>
      <c r="E20" s="30">
        <f t="shared" si="0"/>
        <v>0</v>
      </c>
      <c r="F20" s="29">
        <f t="shared" si="2"/>
        <v>0</v>
      </c>
      <c r="G20" s="13">
        <f>SUM(G21)</f>
        <v>0</v>
      </c>
      <c r="H20" s="13">
        <f>SUM(H21)</f>
        <v>0</v>
      </c>
      <c r="I20" s="61">
        <f t="shared" si="1"/>
        <v>0</v>
      </c>
      <c r="J20" s="63"/>
      <c r="K20" s="64"/>
    </row>
    <row r="21" spans="1:11">
      <c r="A21" s="17"/>
      <c r="B21" s="7"/>
      <c r="C21" s="2" t="s">
        <v>2</v>
      </c>
      <c r="D21" s="28">
        <v>0</v>
      </c>
      <c r="E21" s="30">
        <f t="shared" si="0"/>
        <v>0</v>
      </c>
      <c r="F21" s="29">
        <f t="shared" si="2"/>
        <v>0</v>
      </c>
      <c r="G21" s="1">
        <v>0</v>
      </c>
      <c r="H21" s="1">
        <v>0</v>
      </c>
      <c r="I21" s="62">
        <f t="shared" si="1"/>
        <v>0</v>
      </c>
      <c r="J21" s="63"/>
      <c r="K21" s="64"/>
    </row>
    <row r="22" spans="1:11">
      <c r="A22" s="14" t="s">
        <v>37</v>
      </c>
      <c r="B22" s="23"/>
      <c r="C22" s="14"/>
      <c r="D22" s="25">
        <f>AVERAGE(D23,D29,D32)</f>
        <v>0</v>
      </c>
      <c r="E22" s="30">
        <f t="shared" si="0"/>
        <v>0</v>
      </c>
      <c r="F22" s="29">
        <f t="shared" si="2"/>
        <v>0</v>
      </c>
      <c r="G22" s="42">
        <f>SUM(G23,G29,G32,)</f>
        <v>0</v>
      </c>
      <c r="H22" s="42">
        <f>SUM(H23,H29,H32,)</f>
        <v>0</v>
      </c>
      <c r="I22" s="60">
        <f t="shared" si="1"/>
        <v>0</v>
      </c>
      <c r="J22" s="63"/>
      <c r="K22" s="64"/>
    </row>
    <row r="23" spans="1:11">
      <c r="A23" s="6"/>
      <c r="B23" s="22" t="s">
        <v>49</v>
      </c>
      <c r="C23" s="13"/>
      <c r="D23" s="27">
        <f>AVERAGE(D24:D28)</f>
        <v>0</v>
      </c>
      <c r="E23" s="30">
        <f t="shared" si="0"/>
        <v>0</v>
      </c>
      <c r="F23" s="29">
        <f t="shared" si="2"/>
        <v>0</v>
      </c>
      <c r="G23" s="13">
        <f>SUM(G24:G28)</f>
        <v>0</v>
      </c>
      <c r="H23" s="13">
        <f>SUM(H24:H28)</f>
        <v>0</v>
      </c>
      <c r="I23" s="61">
        <f t="shared" si="1"/>
        <v>0</v>
      </c>
      <c r="J23" s="63"/>
      <c r="K23" s="64"/>
    </row>
    <row r="24" spans="1:11">
      <c r="A24" s="18"/>
      <c r="B24" s="7"/>
      <c r="C24" s="2" t="str">
        <f>Requerimientos!A7</f>
        <v>RF006I</v>
      </c>
      <c r="D24" s="28">
        <v>0</v>
      </c>
      <c r="E24" s="30">
        <f t="shared" si="0"/>
        <v>0</v>
      </c>
      <c r="F24" s="29">
        <f t="shared" si="2"/>
        <v>0</v>
      </c>
      <c r="G24" s="1">
        <v>0</v>
      </c>
      <c r="H24" s="1">
        <v>0</v>
      </c>
      <c r="I24" s="62">
        <f t="shared" si="1"/>
        <v>0</v>
      </c>
      <c r="J24" s="63"/>
      <c r="K24" s="64"/>
    </row>
    <row r="25" spans="1:11">
      <c r="A25" s="6"/>
      <c r="B25" s="7"/>
      <c r="C25" s="2" t="str">
        <f>Requerimientos!A8</f>
        <v>RF007I</v>
      </c>
      <c r="D25" s="28">
        <v>0</v>
      </c>
      <c r="E25" s="30">
        <f t="shared" si="0"/>
        <v>0</v>
      </c>
      <c r="F25" s="29">
        <f t="shared" si="2"/>
        <v>0</v>
      </c>
      <c r="G25" s="1">
        <v>0</v>
      </c>
      <c r="H25" s="1">
        <v>0</v>
      </c>
      <c r="I25" s="62">
        <f t="shared" si="1"/>
        <v>0</v>
      </c>
      <c r="J25" s="63"/>
      <c r="K25" s="64"/>
    </row>
    <row r="26" spans="1:11">
      <c r="A26" s="6"/>
      <c r="B26" s="7"/>
      <c r="C26" s="2" t="str">
        <f>Requerimientos!A27</f>
        <v>RF026E</v>
      </c>
      <c r="D26" s="28">
        <v>0</v>
      </c>
      <c r="E26" s="30">
        <f t="shared" si="0"/>
        <v>0</v>
      </c>
      <c r="F26" s="29">
        <f t="shared" si="2"/>
        <v>0</v>
      </c>
      <c r="G26" s="1">
        <v>0</v>
      </c>
      <c r="H26" s="1">
        <v>0</v>
      </c>
      <c r="I26" s="62">
        <f t="shared" si="1"/>
        <v>0</v>
      </c>
      <c r="J26" s="63"/>
      <c r="K26" s="64"/>
    </row>
    <row r="27" spans="1:11">
      <c r="A27" s="6"/>
      <c r="B27" s="7"/>
      <c r="C27" s="2" t="str">
        <f>Requerimientos!A20</f>
        <v>RF019E</v>
      </c>
      <c r="D27" s="28">
        <v>0</v>
      </c>
      <c r="E27" s="30">
        <f t="shared" si="0"/>
        <v>0</v>
      </c>
      <c r="F27" s="29">
        <f t="shared" si="2"/>
        <v>0</v>
      </c>
      <c r="G27" s="1">
        <v>0</v>
      </c>
      <c r="H27" s="1">
        <v>0</v>
      </c>
      <c r="I27" s="62">
        <f t="shared" si="1"/>
        <v>0</v>
      </c>
      <c r="J27" s="63"/>
      <c r="K27" s="64"/>
    </row>
    <row r="28" spans="1:11">
      <c r="A28" s="6"/>
      <c r="B28" s="7"/>
      <c r="C28" s="2" t="str">
        <f>Requerimientos!A24</f>
        <v>RF023E</v>
      </c>
      <c r="D28" s="28">
        <v>0</v>
      </c>
      <c r="E28" s="30">
        <f t="shared" si="0"/>
        <v>0</v>
      </c>
      <c r="F28" s="29">
        <f t="shared" si="2"/>
        <v>0</v>
      </c>
      <c r="G28" s="1">
        <v>0</v>
      </c>
      <c r="H28" s="1">
        <v>0</v>
      </c>
      <c r="I28" s="62">
        <f t="shared" si="1"/>
        <v>0</v>
      </c>
      <c r="J28" s="63"/>
      <c r="K28" s="64"/>
    </row>
    <row r="29" spans="1:11">
      <c r="A29" s="6"/>
      <c r="B29" s="22" t="s">
        <v>50</v>
      </c>
      <c r="C29" s="13"/>
      <c r="D29" s="27">
        <f>AVERAGE(D30:D31)</f>
        <v>0</v>
      </c>
      <c r="E29" s="30">
        <f t="shared" si="0"/>
        <v>0</v>
      </c>
      <c r="F29" s="29">
        <f t="shared" si="2"/>
        <v>0</v>
      </c>
      <c r="G29" s="13">
        <f>SUM(G30:G31)</f>
        <v>0</v>
      </c>
      <c r="H29" s="13">
        <f>SUM(H30:H31)</f>
        <v>0</v>
      </c>
      <c r="I29" s="61">
        <f t="shared" si="1"/>
        <v>0</v>
      </c>
      <c r="J29" s="63"/>
      <c r="K29" s="64"/>
    </row>
    <row r="30" spans="1:11">
      <c r="A30" s="6"/>
      <c r="B30" s="7"/>
      <c r="C30" s="2" t="str">
        <f>Requerimientos!A21</f>
        <v>RF020I</v>
      </c>
      <c r="D30" s="28">
        <v>0</v>
      </c>
      <c r="E30" s="30">
        <f t="shared" si="0"/>
        <v>0</v>
      </c>
      <c r="F30" s="29">
        <f t="shared" si="2"/>
        <v>0</v>
      </c>
      <c r="G30" s="1">
        <v>0</v>
      </c>
      <c r="H30" s="1">
        <v>0</v>
      </c>
      <c r="I30" s="62">
        <f t="shared" si="1"/>
        <v>0</v>
      </c>
      <c r="J30" s="63"/>
      <c r="K30" s="64"/>
    </row>
    <row r="31" spans="1:11">
      <c r="A31" s="6"/>
      <c r="B31" s="7"/>
      <c r="C31" s="2" t="str">
        <f>Requerimientos!A22</f>
        <v>RF021D</v>
      </c>
      <c r="D31" s="28">
        <v>0</v>
      </c>
      <c r="E31" s="30">
        <f t="shared" si="0"/>
        <v>0</v>
      </c>
      <c r="F31" s="29">
        <f t="shared" si="2"/>
        <v>0</v>
      </c>
      <c r="G31" s="1">
        <v>0</v>
      </c>
      <c r="H31" s="1">
        <v>0</v>
      </c>
      <c r="I31" s="62">
        <f t="shared" si="1"/>
        <v>0</v>
      </c>
      <c r="J31" s="63"/>
      <c r="K31" s="64"/>
    </row>
    <row r="32" spans="1:11">
      <c r="A32" s="6"/>
      <c r="B32" s="22" t="s">
        <v>131</v>
      </c>
      <c r="C32" s="13"/>
      <c r="D32" s="27">
        <f>AVERAGE(D33:D34)</f>
        <v>0</v>
      </c>
      <c r="E32" s="30">
        <f t="shared" si="0"/>
        <v>0</v>
      </c>
      <c r="F32" s="29">
        <f t="shared" si="2"/>
        <v>0</v>
      </c>
      <c r="G32" s="13">
        <f>SUM(G33:G34)</f>
        <v>0</v>
      </c>
      <c r="H32" s="13">
        <f>SUM(H33:H34)</f>
        <v>0</v>
      </c>
      <c r="I32" s="61">
        <f t="shared" si="1"/>
        <v>0</v>
      </c>
      <c r="J32" s="63"/>
      <c r="K32" s="64"/>
    </row>
    <row r="33" spans="1:11">
      <c r="A33" s="6"/>
      <c r="B33" s="7"/>
      <c r="C33" s="2" t="str">
        <f>Requerimientos!A19</f>
        <v>RF018I</v>
      </c>
      <c r="D33" s="28">
        <v>0</v>
      </c>
      <c r="E33" s="30">
        <f t="shared" si="0"/>
        <v>0</v>
      </c>
      <c r="F33" s="29">
        <f t="shared" si="2"/>
        <v>0</v>
      </c>
      <c r="G33" s="1">
        <v>0</v>
      </c>
      <c r="H33" s="1">
        <v>0</v>
      </c>
      <c r="I33" s="62">
        <f t="shared" si="1"/>
        <v>0</v>
      </c>
      <c r="J33" s="63"/>
      <c r="K33" s="64"/>
    </row>
    <row r="34" spans="1:11">
      <c r="A34" s="17"/>
      <c r="B34" s="7"/>
      <c r="C34" s="2" t="str">
        <f>Requerimientos!A34</f>
        <v>RF033I</v>
      </c>
      <c r="D34" s="28">
        <v>0</v>
      </c>
      <c r="E34" s="30">
        <f t="shared" si="0"/>
        <v>0</v>
      </c>
      <c r="F34" s="29">
        <f t="shared" si="2"/>
        <v>0</v>
      </c>
      <c r="G34" s="1">
        <v>0</v>
      </c>
      <c r="H34" s="1">
        <v>0</v>
      </c>
      <c r="I34" s="62">
        <f t="shared" si="1"/>
        <v>0</v>
      </c>
      <c r="J34" s="63"/>
      <c r="K34" s="64"/>
    </row>
    <row r="35" spans="1:11">
      <c r="A35" s="14" t="s">
        <v>38</v>
      </c>
      <c r="B35" s="23"/>
      <c r="C35" s="14"/>
      <c r="D35" s="25">
        <f>AVERAGE(D36,D36)</f>
        <v>0</v>
      </c>
      <c r="E35" s="30">
        <f t="shared" si="0"/>
        <v>0</v>
      </c>
      <c r="F35" s="29">
        <f t="shared" si="2"/>
        <v>0</v>
      </c>
      <c r="G35" s="42">
        <f>SUM(G36)</f>
        <v>0</v>
      </c>
      <c r="H35" s="42">
        <f>SUM(H36)</f>
        <v>0</v>
      </c>
      <c r="I35" s="60">
        <f t="shared" si="1"/>
        <v>0</v>
      </c>
      <c r="J35" s="63"/>
      <c r="K35" s="64"/>
    </row>
    <row r="36" spans="1:11">
      <c r="A36" s="6"/>
      <c r="B36" s="22" t="s">
        <v>51</v>
      </c>
      <c r="C36" s="13"/>
      <c r="D36" s="27">
        <f>AVERAGE(D37:D37)</f>
        <v>0</v>
      </c>
      <c r="E36" s="30">
        <f t="shared" si="0"/>
        <v>0</v>
      </c>
      <c r="F36" s="29">
        <f t="shared" si="2"/>
        <v>0</v>
      </c>
      <c r="G36" s="13">
        <f>SUM(G37)</f>
        <v>0</v>
      </c>
      <c r="H36" s="13">
        <f>SUM(H37)</f>
        <v>0</v>
      </c>
      <c r="I36" s="61">
        <f t="shared" si="1"/>
        <v>0</v>
      </c>
      <c r="J36" s="63"/>
      <c r="K36" s="64"/>
    </row>
    <row r="37" spans="1:11">
      <c r="A37" s="17"/>
      <c r="B37" s="7"/>
      <c r="C37" s="2" t="str">
        <f>Requerimientos!A30</f>
        <v>RF029I</v>
      </c>
      <c r="D37" s="28">
        <v>0</v>
      </c>
      <c r="E37" s="30">
        <f t="shared" si="0"/>
        <v>0</v>
      </c>
      <c r="F37" s="29">
        <f t="shared" si="2"/>
        <v>0</v>
      </c>
      <c r="G37" s="1">
        <v>0</v>
      </c>
      <c r="H37" s="1">
        <v>0</v>
      </c>
      <c r="I37" s="62">
        <f t="shared" si="1"/>
        <v>0</v>
      </c>
      <c r="J37" s="63"/>
      <c r="K37" s="64"/>
    </row>
    <row r="38" spans="1:11">
      <c r="A38" s="14" t="s">
        <v>39</v>
      </c>
      <c r="B38" s="23"/>
      <c r="C38" s="14"/>
      <c r="D38" s="25">
        <f>AVERAGE(D39:D48)</f>
        <v>0</v>
      </c>
      <c r="E38" s="30">
        <f t="shared" si="0"/>
        <v>0</v>
      </c>
      <c r="F38" s="29">
        <f t="shared" si="2"/>
        <v>0</v>
      </c>
      <c r="G38" s="42">
        <f>SUM(G39:G48)</f>
        <v>0</v>
      </c>
      <c r="H38" s="42">
        <f>SUM(H39:H48)</f>
        <v>0</v>
      </c>
      <c r="I38" s="60">
        <f t="shared" si="1"/>
        <v>0</v>
      </c>
      <c r="J38" s="63"/>
      <c r="K38" s="64"/>
    </row>
    <row r="39" spans="1:11">
      <c r="A39" s="6"/>
      <c r="B39" s="22" t="s">
        <v>52</v>
      </c>
      <c r="C39" s="13"/>
      <c r="D39" s="27">
        <v>0</v>
      </c>
      <c r="E39" s="30">
        <f t="shared" si="0"/>
        <v>0</v>
      </c>
      <c r="F39" s="29">
        <f t="shared" si="2"/>
        <v>0</v>
      </c>
      <c r="G39" s="13">
        <v>0</v>
      </c>
      <c r="H39" s="13">
        <v>0</v>
      </c>
      <c r="I39" s="61">
        <f t="shared" si="1"/>
        <v>0</v>
      </c>
      <c r="J39" s="63"/>
      <c r="K39" s="64"/>
    </row>
    <row r="40" spans="1:11">
      <c r="A40" s="6"/>
      <c r="B40" s="22" t="s">
        <v>53</v>
      </c>
      <c r="C40" s="13"/>
      <c r="D40" s="27">
        <v>0</v>
      </c>
      <c r="E40" s="30">
        <f t="shared" si="0"/>
        <v>0</v>
      </c>
      <c r="F40" s="29">
        <f t="shared" si="2"/>
        <v>0</v>
      </c>
      <c r="G40" s="13">
        <v>0</v>
      </c>
      <c r="H40" s="13">
        <v>0</v>
      </c>
      <c r="I40" s="61">
        <f t="shared" si="1"/>
        <v>0</v>
      </c>
      <c r="J40" s="63"/>
      <c r="K40" s="64"/>
    </row>
    <row r="41" spans="1:11">
      <c r="A41" s="6"/>
      <c r="B41" s="22" t="s">
        <v>54</v>
      </c>
      <c r="C41" s="13"/>
      <c r="D41" s="27">
        <v>0</v>
      </c>
      <c r="E41" s="30">
        <f t="shared" si="0"/>
        <v>0</v>
      </c>
      <c r="F41" s="29">
        <f t="shared" si="2"/>
        <v>0</v>
      </c>
      <c r="G41" s="13">
        <v>0</v>
      </c>
      <c r="H41" s="13">
        <v>0</v>
      </c>
      <c r="I41" s="61">
        <f t="shared" si="1"/>
        <v>0</v>
      </c>
      <c r="J41" s="63"/>
      <c r="K41" s="64"/>
    </row>
    <row r="42" spans="1:11">
      <c r="A42" s="6"/>
      <c r="B42" s="22" t="s">
        <v>55</v>
      </c>
      <c r="C42" s="13"/>
      <c r="D42" s="27">
        <v>0</v>
      </c>
      <c r="E42" s="30">
        <f t="shared" si="0"/>
        <v>0</v>
      </c>
      <c r="F42" s="29">
        <f t="shared" si="2"/>
        <v>0</v>
      </c>
      <c r="G42" s="13">
        <v>0</v>
      </c>
      <c r="H42" s="13">
        <v>0</v>
      </c>
      <c r="I42" s="61">
        <f t="shared" si="1"/>
        <v>0</v>
      </c>
      <c r="J42" s="63"/>
      <c r="K42" s="64"/>
    </row>
    <row r="43" spans="1:11">
      <c r="A43" s="6"/>
      <c r="B43" s="22" t="s">
        <v>56</v>
      </c>
      <c r="C43" s="13"/>
      <c r="D43" s="27">
        <v>0</v>
      </c>
      <c r="E43" s="30">
        <f t="shared" si="0"/>
        <v>0</v>
      </c>
      <c r="F43" s="29">
        <f t="shared" si="2"/>
        <v>0</v>
      </c>
      <c r="G43" s="13">
        <v>0</v>
      </c>
      <c r="H43" s="13">
        <v>0</v>
      </c>
      <c r="I43" s="61">
        <f t="shared" si="1"/>
        <v>0</v>
      </c>
      <c r="J43" s="63"/>
      <c r="K43" s="64"/>
    </row>
    <row r="44" spans="1:11">
      <c r="A44" s="6"/>
      <c r="B44" s="22" t="s">
        <v>57</v>
      </c>
      <c r="C44" s="13"/>
      <c r="D44" s="27">
        <v>0</v>
      </c>
      <c r="E44" s="30">
        <f t="shared" si="0"/>
        <v>0</v>
      </c>
      <c r="F44" s="29">
        <f t="shared" si="2"/>
        <v>0</v>
      </c>
      <c r="G44" s="13">
        <v>0</v>
      </c>
      <c r="H44" s="13">
        <v>0</v>
      </c>
      <c r="I44" s="61">
        <f t="shared" si="1"/>
        <v>0</v>
      </c>
      <c r="J44" s="63"/>
      <c r="K44" s="64"/>
    </row>
    <row r="45" spans="1:11">
      <c r="A45" s="6"/>
      <c r="B45" s="22" t="s">
        <v>60</v>
      </c>
      <c r="C45" s="13"/>
      <c r="D45" s="27">
        <v>0</v>
      </c>
      <c r="E45" s="30">
        <f t="shared" si="0"/>
        <v>0</v>
      </c>
      <c r="F45" s="29">
        <f t="shared" si="2"/>
        <v>0</v>
      </c>
      <c r="G45" s="13">
        <v>0</v>
      </c>
      <c r="H45" s="13">
        <v>0</v>
      </c>
      <c r="I45" s="61">
        <f t="shared" si="1"/>
        <v>0</v>
      </c>
      <c r="J45" s="63"/>
      <c r="K45" s="64"/>
    </row>
    <row r="46" spans="1:11">
      <c r="A46" s="6"/>
      <c r="B46" s="22" t="s">
        <v>64</v>
      </c>
      <c r="C46" s="13"/>
      <c r="D46" s="27">
        <v>0</v>
      </c>
      <c r="E46" s="30">
        <f t="shared" si="0"/>
        <v>0</v>
      </c>
      <c r="F46" s="29">
        <f t="shared" si="2"/>
        <v>0</v>
      </c>
      <c r="G46" s="13">
        <v>0</v>
      </c>
      <c r="H46" s="13">
        <v>0</v>
      </c>
      <c r="I46" s="61">
        <f t="shared" si="1"/>
        <v>0</v>
      </c>
      <c r="J46" s="63"/>
      <c r="K46" s="64"/>
    </row>
    <row r="47" spans="1:11">
      <c r="A47" s="6"/>
      <c r="B47" s="22" t="s">
        <v>106</v>
      </c>
      <c r="C47" s="13"/>
      <c r="D47" s="27">
        <v>0</v>
      </c>
      <c r="E47" s="30">
        <f t="shared" si="0"/>
        <v>0</v>
      </c>
      <c r="F47" s="29">
        <f t="shared" si="2"/>
        <v>0</v>
      </c>
      <c r="G47" s="13">
        <v>0</v>
      </c>
      <c r="H47" s="13">
        <v>0</v>
      </c>
      <c r="I47" s="61">
        <f t="shared" si="1"/>
        <v>0</v>
      </c>
      <c r="J47" s="63"/>
      <c r="K47" s="64"/>
    </row>
    <row r="48" spans="1:11">
      <c r="A48" s="6"/>
      <c r="B48" s="22" t="s">
        <v>68</v>
      </c>
      <c r="C48" s="13"/>
      <c r="D48" s="27">
        <v>0</v>
      </c>
      <c r="E48" s="30">
        <f t="shared" si="0"/>
        <v>0</v>
      </c>
      <c r="F48" s="29">
        <f t="shared" si="2"/>
        <v>0</v>
      </c>
      <c r="G48" s="13">
        <v>0</v>
      </c>
      <c r="H48" s="13">
        <v>0</v>
      </c>
      <c r="I48" s="61">
        <f t="shared" si="1"/>
        <v>0</v>
      </c>
      <c r="J48" s="63"/>
      <c r="K48" s="64"/>
    </row>
    <row r="49" spans="1:11">
      <c r="A49" s="19" t="s">
        <v>40</v>
      </c>
      <c r="B49" s="23"/>
      <c r="C49" s="14"/>
      <c r="D49" s="25">
        <f>AVERAGE(D50,D54,D56,D58,D60,D62,D64)</f>
        <v>0</v>
      </c>
      <c r="E49" s="30">
        <f t="shared" si="0"/>
        <v>0</v>
      </c>
      <c r="F49" s="29">
        <f t="shared" si="2"/>
        <v>0</v>
      </c>
      <c r="G49" s="42">
        <f>SUM(G50,G54,G56,G58,G60,G62,G64,)</f>
        <v>0</v>
      </c>
      <c r="H49" s="42">
        <f>SUM(H50,H54,H56,H58,H60,H62,H64,)</f>
        <v>0</v>
      </c>
      <c r="I49" s="60">
        <f t="shared" si="1"/>
        <v>0</v>
      </c>
      <c r="J49" s="63"/>
      <c r="K49" s="64"/>
    </row>
    <row r="50" spans="1:11">
      <c r="A50" s="6"/>
      <c r="B50" s="22" t="s">
        <v>58</v>
      </c>
      <c r="C50" s="13"/>
      <c r="D50" s="27">
        <f>AVERAGE(D51:D53)</f>
        <v>0</v>
      </c>
      <c r="E50" s="30">
        <f t="shared" si="0"/>
        <v>0</v>
      </c>
      <c r="F50" s="29">
        <f t="shared" si="2"/>
        <v>0</v>
      </c>
      <c r="G50" s="13">
        <f>SUM(G51:G53)</f>
        <v>0</v>
      </c>
      <c r="H50" s="13">
        <f>SUM(H51:H53)</f>
        <v>0</v>
      </c>
      <c r="I50" s="61">
        <f t="shared" si="1"/>
        <v>0</v>
      </c>
      <c r="J50" s="63"/>
      <c r="K50" s="64"/>
    </row>
    <row r="51" spans="1:11">
      <c r="A51" s="6"/>
      <c r="B51" s="7"/>
      <c r="C51" s="2" t="str">
        <f>Requerimientos!A14</f>
        <v>RF013I</v>
      </c>
      <c r="D51" s="28">
        <v>0</v>
      </c>
      <c r="E51" s="30">
        <f t="shared" si="0"/>
        <v>0</v>
      </c>
      <c r="F51" s="29">
        <f t="shared" si="2"/>
        <v>0</v>
      </c>
      <c r="G51" s="1">
        <v>0</v>
      </c>
      <c r="H51" s="1">
        <v>0</v>
      </c>
      <c r="I51" s="62">
        <f t="shared" si="1"/>
        <v>0</v>
      </c>
      <c r="J51" s="63"/>
      <c r="K51" s="64"/>
    </row>
    <row r="52" spans="1:11">
      <c r="A52" s="6"/>
      <c r="B52" s="7"/>
      <c r="C52" s="2" t="str">
        <f>Requerimientos!A17</f>
        <v>RF016E</v>
      </c>
      <c r="D52" s="28">
        <v>0</v>
      </c>
      <c r="E52" s="30">
        <f t="shared" si="0"/>
        <v>0</v>
      </c>
      <c r="F52" s="29">
        <f t="shared" si="2"/>
        <v>0</v>
      </c>
      <c r="G52" s="1">
        <v>0</v>
      </c>
      <c r="H52" s="1">
        <v>0</v>
      </c>
      <c r="I52" s="62">
        <f t="shared" si="1"/>
        <v>0</v>
      </c>
      <c r="J52" s="63"/>
      <c r="K52" s="64"/>
    </row>
    <row r="53" spans="1:11">
      <c r="A53" s="6"/>
      <c r="B53" s="7"/>
      <c r="C53" s="2" t="str">
        <f>Requerimientos!A18</f>
        <v>RF017I</v>
      </c>
      <c r="D53" s="28">
        <v>0</v>
      </c>
      <c r="E53" s="30">
        <f t="shared" si="0"/>
        <v>0</v>
      </c>
      <c r="F53" s="29">
        <f t="shared" si="2"/>
        <v>0</v>
      </c>
      <c r="G53" s="1">
        <v>0</v>
      </c>
      <c r="H53" s="1">
        <v>0</v>
      </c>
      <c r="I53" s="62">
        <f t="shared" si="1"/>
        <v>0</v>
      </c>
      <c r="J53" s="63"/>
      <c r="K53" s="64"/>
    </row>
    <row r="54" spans="1:11">
      <c r="A54" s="6"/>
      <c r="B54" s="22" t="s">
        <v>59</v>
      </c>
      <c r="C54" s="13"/>
      <c r="D54" s="27">
        <f>AVERAGE(D55)</f>
        <v>0</v>
      </c>
      <c r="E54" s="30">
        <f t="shared" si="0"/>
        <v>0</v>
      </c>
      <c r="F54" s="29">
        <f t="shared" si="2"/>
        <v>0</v>
      </c>
      <c r="G54" s="13">
        <f>SUM(G55)</f>
        <v>0</v>
      </c>
      <c r="H54" s="13">
        <f>SUM(H55)</f>
        <v>0</v>
      </c>
      <c r="I54" s="61">
        <f t="shared" si="1"/>
        <v>0</v>
      </c>
      <c r="J54" s="63"/>
      <c r="K54" s="64"/>
    </row>
    <row r="55" spans="1:11">
      <c r="A55" s="18"/>
      <c r="B55" s="7"/>
      <c r="C55" s="2" t="str">
        <f>Requerimientos!A33</f>
        <v>RF032I</v>
      </c>
      <c r="D55" s="28">
        <v>0</v>
      </c>
      <c r="E55" s="30">
        <f t="shared" si="0"/>
        <v>0</v>
      </c>
      <c r="F55" s="29">
        <f t="shared" si="2"/>
        <v>0</v>
      </c>
      <c r="G55" s="1">
        <v>0</v>
      </c>
      <c r="H55" s="1">
        <v>0</v>
      </c>
      <c r="I55" s="62">
        <f t="shared" si="1"/>
        <v>0</v>
      </c>
      <c r="J55" s="63"/>
      <c r="K55" s="64"/>
    </row>
    <row r="56" spans="1:11">
      <c r="A56" s="6"/>
      <c r="B56" s="22" t="s">
        <v>61</v>
      </c>
      <c r="C56" s="13"/>
      <c r="D56" s="27">
        <f>AVERAGE(D57)</f>
        <v>0</v>
      </c>
      <c r="E56" s="30">
        <f t="shared" si="0"/>
        <v>0</v>
      </c>
      <c r="F56" s="29">
        <f t="shared" si="2"/>
        <v>0</v>
      </c>
      <c r="G56" s="13">
        <f>SUM(G57)</f>
        <v>0</v>
      </c>
      <c r="H56" s="13">
        <f>SUM(H57)</f>
        <v>0</v>
      </c>
      <c r="I56" s="61">
        <f t="shared" si="1"/>
        <v>0</v>
      </c>
      <c r="J56" s="63"/>
      <c r="K56" s="64"/>
    </row>
    <row r="57" spans="1:11">
      <c r="A57" s="18"/>
      <c r="B57" s="7"/>
      <c r="C57" s="2" t="str">
        <f>Requerimientos!A26</f>
        <v>RF025I</v>
      </c>
      <c r="D57" s="28">
        <v>0</v>
      </c>
      <c r="E57" s="30">
        <f t="shared" si="0"/>
        <v>0</v>
      </c>
      <c r="F57" s="29">
        <f t="shared" si="2"/>
        <v>0</v>
      </c>
      <c r="G57" s="1">
        <v>0</v>
      </c>
      <c r="H57" s="1">
        <v>0</v>
      </c>
      <c r="I57" s="62">
        <f t="shared" si="1"/>
        <v>0</v>
      </c>
      <c r="J57" s="63"/>
      <c r="K57" s="64"/>
    </row>
    <row r="58" spans="1:11">
      <c r="A58" s="6"/>
      <c r="B58" s="22" t="s">
        <v>63</v>
      </c>
      <c r="C58" s="13"/>
      <c r="D58" s="27">
        <f>AVERAGE(D59)</f>
        <v>0</v>
      </c>
      <c r="E58" s="30">
        <f t="shared" si="0"/>
        <v>0</v>
      </c>
      <c r="F58" s="29">
        <f t="shared" si="2"/>
        <v>0</v>
      </c>
      <c r="G58" s="13">
        <f>SUM(G59)</f>
        <v>0</v>
      </c>
      <c r="H58" s="13">
        <f>SUM(H59)</f>
        <v>0</v>
      </c>
      <c r="I58" s="61">
        <f t="shared" si="1"/>
        <v>0</v>
      </c>
      <c r="J58" s="63"/>
      <c r="K58" s="64"/>
    </row>
    <row r="59" spans="1:11">
      <c r="A59" s="18"/>
      <c r="B59" s="7"/>
      <c r="C59" s="2" t="str">
        <f>Requerimientos!A29</f>
        <v>RF028I</v>
      </c>
      <c r="D59" s="28">
        <v>0</v>
      </c>
      <c r="E59" s="30">
        <f t="shared" si="0"/>
        <v>0</v>
      </c>
      <c r="F59" s="29">
        <f t="shared" si="2"/>
        <v>0</v>
      </c>
      <c r="G59" s="1">
        <v>0</v>
      </c>
      <c r="H59" s="1">
        <v>0</v>
      </c>
      <c r="I59" s="62">
        <f t="shared" si="1"/>
        <v>0</v>
      </c>
      <c r="J59" s="63"/>
      <c r="K59" s="64"/>
    </row>
    <row r="60" spans="1:11">
      <c r="A60" s="6"/>
      <c r="B60" s="22" t="s">
        <v>65</v>
      </c>
      <c r="C60" s="13"/>
      <c r="D60" s="27">
        <f>AVERAGE(D61)</f>
        <v>0</v>
      </c>
      <c r="E60" s="30">
        <f t="shared" si="0"/>
        <v>0</v>
      </c>
      <c r="F60" s="29">
        <f t="shared" si="2"/>
        <v>0</v>
      </c>
      <c r="G60" s="13">
        <f>SUM(G61)</f>
        <v>0</v>
      </c>
      <c r="H60" s="13">
        <f>SUM(H61)</f>
        <v>0</v>
      </c>
      <c r="I60" s="61">
        <f t="shared" si="1"/>
        <v>0</v>
      </c>
      <c r="J60" s="63"/>
      <c r="K60" s="64"/>
    </row>
    <row r="61" spans="1:11">
      <c r="A61" s="6"/>
      <c r="B61" s="7"/>
      <c r="C61" s="2" t="str">
        <f>Requerimientos!A15</f>
        <v>RF014I</v>
      </c>
      <c r="D61" s="28">
        <v>0</v>
      </c>
      <c r="E61" s="30">
        <f t="shared" si="0"/>
        <v>0</v>
      </c>
      <c r="F61" s="29">
        <f t="shared" si="2"/>
        <v>0</v>
      </c>
      <c r="G61" s="1">
        <v>0</v>
      </c>
      <c r="H61" s="1">
        <v>0</v>
      </c>
      <c r="I61" s="62">
        <f t="shared" si="1"/>
        <v>0</v>
      </c>
      <c r="J61" s="63"/>
      <c r="K61" s="64"/>
    </row>
    <row r="62" spans="1:11">
      <c r="A62" s="6"/>
      <c r="B62" s="22" t="s">
        <v>66</v>
      </c>
      <c r="C62" s="13"/>
      <c r="D62" s="27">
        <f>AVERAGE(D63)</f>
        <v>0</v>
      </c>
      <c r="E62" s="30">
        <f t="shared" si="0"/>
        <v>0</v>
      </c>
      <c r="F62" s="29">
        <f t="shared" si="2"/>
        <v>0</v>
      </c>
      <c r="G62" s="13">
        <f>SUM(G63)</f>
        <v>0</v>
      </c>
      <c r="H62" s="13">
        <f>SUM(H63)</f>
        <v>0</v>
      </c>
      <c r="I62" s="61">
        <f t="shared" si="1"/>
        <v>0</v>
      </c>
      <c r="J62" s="63"/>
      <c r="K62" s="64"/>
    </row>
    <row r="63" spans="1:11">
      <c r="A63" s="6"/>
      <c r="B63" s="7"/>
      <c r="C63" s="2" t="str">
        <f>Requerimientos!A16</f>
        <v>RF015I</v>
      </c>
      <c r="D63" s="28">
        <v>0</v>
      </c>
      <c r="E63" s="30">
        <f t="shared" si="0"/>
        <v>0</v>
      </c>
      <c r="F63" s="29">
        <f t="shared" si="2"/>
        <v>0</v>
      </c>
      <c r="G63" s="1">
        <v>0</v>
      </c>
      <c r="H63" s="1">
        <v>0</v>
      </c>
      <c r="I63" s="62">
        <f t="shared" si="1"/>
        <v>0</v>
      </c>
      <c r="J63" s="63"/>
      <c r="K63" s="64"/>
    </row>
    <row r="64" spans="1:11">
      <c r="A64" s="6"/>
      <c r="B64" s="22" t="s">
        <v>67</v>
      </c>
      <c r="C64" s="13"/>
      <c r="D64" s="27">
        <f>AVERAGE(D65)</f>
        <v>0</v>
      </c>
      <c r="E64" s="30">
        <f t="shared" si="0"/>
        <v>0</v>
      </c>
      <c r="F64" s="29">
        <f t="shared" si="2"/>
        <v>0</v>
      </c>
      <c r="G64" s="13">
        <f>SUM(G65)</f>
        <v>0</v>
      </c>
      <c r="H64" s="13">
        <f>SUM(H65)</f>
        <v>0</v>
      </c>
      <c r="I64" s="61">
        <f t="shared" si="1"/>
        <v>0</v>
      </c>
      <c r="J64" s="63"/>
      <c r="K64" s="64"/>
    </row>
    <row r="65" spans="1:11">
      <c r="A65" s="6"/>
      <c r="B65" s="7"/>
      <c r="C65" s="2" t="str">
        <f>Requerimientos!A32</f>
        <v>RF031I</v>
      </c>
      <c r="D65" s="28">
        <v>0</v>
      </c>
      <c r="E65" s="30">
        <f t="shared" si="0"/>
        <v>0</v>
      </c>
      <c r="F65" s="29">
        <f t="shared" si="2"/>
        <v>0</v>
      </c>
      <c r="G65" s="1">
        <v>0</v>
      </c>
      <c r="H65" s="1">
        <v>0</v>
      </c>
      <c r="I65" s="62">
        <f t="shared" si="1"/>
        <v>0</v>
      </c>
      <c r="J65" s="63"/>
      <c r="K65" s="64"/>
    </row>
    <row r="66" spans="1:11">
      <c r="A66" s="19" t="s">
        <v>41</v>
      </c>
      <c r="B66" s="23"/>
      <c r="C66" s="14"/>
      <c r="D66" s="25">
        <f>AVERAGE(D67:D70)</f>
        <v>0</v>
      </c>
      <c r="E66" s="30">
        <f t="shared" si="0"/>
        <v>0</v>
      </c>
      <c r="F66" s="29">
        <f t="shared" si="2"/>
        <v>0</v>
      </c>
      <c r="G66" s="42">
        <f>SUM(G67:G70)</f>
        <v>0</v>
      </c>
      <c r="H66" s="42">
        <f>SUM(H67:H70)</f>
        <v>0</v>
      </c>
      <c r="I66" s="60">
        <f t="shared" si="1"/>
        <v>0</v>
      </c>
      <c r="J66" s="63"/>
      <c r="K66" s="64"/>
    </row>
    <row r="67" spans="1:11">
      <c r="A67" s="6"/>
      <c r="B67" s="22" t="s">
        <v>69</v>
      </c>
      <c r="C67" s="13"/>
      <c r="D67" s="27">
        <v>0</v>
      </c>
      <c r="E67" s="30">
        <f t="shared" si="0"/>
        <v>0</v>
      </c>
      <c r="F67" s="29">
        <f t="shared" si="2"/>
        <v>0</v>
      </c>
      <c r="G67" s="13">
        <v>0</v>
      </c>
      <c r="H67" s="13">
        <v>0</v>
      </c>
      <c r="I67" s="61">
        <f t="shared" si="1"/>
        <v>0</v>
      </c>
      <c r="J67" s="63"/>
      <c r="K67" s="64"/>
    </row>
    <row r="68" spans="1:11">
      <c r="A68" s="6"/>
      <c r="B68" s="22" t="s">
        <v>111</v>
      </c>
      <c r="C68" s="13"/>
      <c r="D68" s="27">
        <v>0</v>
      </c>
      <c r="E68" s="30">
        <f t="shared" ref="E68:E90" si="3">D68</f>
        <v>0</v>
      </c>
      <c r="F68" s="29">
        <f t="shared" si="2"/>
        <v>0</v>
      </c>
      <c r="G68" s="13">
        <v>0</v>
      </c>
      <c r="H68" s="13">
        <v>0</v>
      </c>
      <c r="I68" s="61">
        <f t="shared" ref="I68:I90" si="4">G68-H68</f>
        <v>0</v>
      </c>
      <c r="J68" s="63"/>
      <c r="K68" s="64"/>
    </row>
    <row r="69" spans="1:11">
      <c r="A69" s="6"/>
      <c r="B69" s="22" t="s">
        <v>110</v>
      </c>
      <c r="C69" s="13"/>
      <c r="D69" s="27">
        <v>0</v>
      </c>
      <c r="E69" s="30">
        <f t="shared" si="3"/>
        <v>0</v>
      </c>
      <c r="F69" s="29">
        <f t="shared" ref="F69:F90" si="5">D69</f>
        <v>0</v>
      </c>
      <c r="G69" s="13">
        <v>0</v>
      </c>
      <c r="H69" s="13">
        <v>0</v>
      </c>
      <c r="I69" s="61">
        <f t="shared" si="4"/>
        <v>0</v>
      </c>
      <c r="J69" s="63"/>
      <c r="K69" s="64"/>
    </row>
    <row r="70" spans="1:11">
      <c r="A70" s="6"/>
      <c r="B70" s="22" t="s">
        <v>112</v>
      </c>
      <c r="C70" s="13"/>
      <c r="D70" s="27">
        <f>AVERAGE(D71)</f>
        <v>0</v>
      </c>
      <c r="E70" s="30">
        <f t="shared" si="3"/>
        <v>0</v>
      </c>
      <c r="F70" s="29">
        <f t="shared" si="5"/>
        <v>0</v>
      </c>
      <c r="G70" s="13">
        <f>SUM(G71)</f>
        <v>0</v>
      </c>
      <c r="H70" s="13">
        <f>SUM(H71)</f>
        <v>0</v>
      </c>
      <c r="I70" s="61">
        <f t="shared" si="4"/>
        <v>0</v>
      </c>
      <c r="J70" s="63"/>
      <c r="K70" s="64"/>
    </row>
    <row r="71" spans="1:11">
      <c r="A71" s="6"/>
      <c r="B71" s="7"/>
      <c r="C71" s="2" t="str">
        <f>Requerimientos!A31</f>
        <v>RF030E</v>
      </c>
      <c r="D71" s="28">
        <v>0</v>
      </c>
      <c r="E71" s="30">
        <f t="shared" si="3"/>
        <v>0</v>
      </c>
      <c r="F71" s="29">
        <f t="shared" si="5"/>
        <v>0</v>
      </c>
      <c r="G71" s="1">
        <v>0</v>
      </c>
      <c r="H71" s="1">
        <v>0</v>
      </c>
      <c r="I71" s="62">
        <f t="shared" si="4"/>
        <v>0</v>
      </c>
      <c r="J71" s="63"/>
      <c r="K71" s="64"/>
    </row>
    <row r="72" spans="1:11">
      <c r="A72" s="19" t="s">
        <v>42</v>
      </c>
      <c r="B72" s="15"/>
      <c r="C72" s="20"/>
      <c r="D72" s="25">
        <f>AVERAGE(D73:D77)</f>
        <v>0</v>
      </c>
      <c r="E72" s="30">
        <f t="shared" si="3"/>
        <v>0</v>
      </c>
      <c r="F72" s="29">
        <f t="shared" si="5"/>
        <v>0</v>
      </c>
      <c r="G72" s="42">
        <f>SUM(G73:G77)</f>
        <v>0</v>
      </c>
      <c r="H72" s="42">
        <f>SUM(H73:H77)</f>
        <v>0</v>
      </c>
      <c r="I72" s="60">
        <f t="shared" si="4"/>
        <v>0</v>
      </c>
      <c r="J72" s="63"/>
      <c r="K72" s="64"/>
    </row>
    <row r="73" spans="1:11">
      <c r="A73" s="6"/>
      <c r="B73" s="11" t="s">
        <v>70</v>
      </c>
      <c r="C73" s="21"/>
      <c r="D73" s="27">
        <v>0</v>
      </c>
      <c r="E73" s="30">
        <f t="shared" si="3"/>
        <v>0</v>
      </c>
      <c r="F73" s="29">
        <f t="shared" si="5"/>
        <v>0</v>
      </c>
      <c r="G73" s="13">
        <v>0</v>
      </c>
      <c r="H73" s="13">
        <v>0</v>
      </c>
      <c r="I73" s="61">
        <f t="shared" si="4"/>
        <v>0</v>
      </c>
      <c r="J73" s="63"/>
      <c r="K73" s="64"/>
    </row>
    <row r="74" spans="1:11">
      <c r="A74" s="6"/>
      <c r="B74" s="11" t="s">
        <v>71</v>
      </c>
      <c r="C74" s="21"/>
      <c r="D74" s="27">
        <v>0</v>
      </c>
      <c r="E74" s="30">
        <f t="shared" si="3"/>
        <v>0</v>
      </c>
      <c r="F74" s="29">
        <f t="shared" si="5"/>
        <v>0</v>
      </c>
      <c r="G74" s="13">
        <v>0</v>
      </c>
      <c r="H74" s="13">
        <v>0</v>
      </c>
      <c r="I74" s="61">
        <f t="shared" si="4"/>
        <v>0</v>
      </c>
      <c r="J74" s="63"/>
      <c r="K74" s="64"/>
    </row>
    <row r="75" spans="1:11">
      <c r="A75" s="6"/>
      <c r="B75" s="11" t="s">
        <v>72</v>
      </c>
      <c r="C75" s="21"/>
      <c r="D75" s="27">
        <v>0</v>
      </c>
      <c r="E75" s="30">
        <f t="shared" si="3"/>
        <v>0</v>
      </c>
      <c r="F75" s="29">
        <f t="shared" si="5"/>
        <v>0</v>
      </c>
      <c r="G75" s="13">
        <v>0</v>
      </c>
      <c r="H75" s="13">
        <v>0</v>
      </c>
      <c r="I75" s="61">
        <f t="shared" si="4"/>
        <v>0</v>
      </c>
      <c r="J75" s="63"/>
      <c r="K75" s="64"/>
    </row>
    <row r="76" spans="1:11">
      <c r="A76" s="6"/>
      <c r="B76" s="11" t="s">
        <v>73</v>
      </c>
      <c r="C76" s="21"/>
      <c r="D76" s="27">
        <v>0</v>
      </c>
      <c r="E76" s="30">
        <f t="shared" si="3"/>
        <v>0</v>
      </c>
      <c r="F76" s="29">
        <f t="shared" si="5"/>
        <v>0</v>
      </c>
      <c r="G76" s="13">
        <v>0</v>
      </c>
      <c r="H76" s="13">
        <v>0</v>
      </c>
      <c r="I76" s="61">
        <f t="shared" si="4"/>
        <v>0</v>
      </c>
      <c r="J76" s="63"/>
      <c r="K76" s="64"/>
    </row>
    <row r="77" spans="1:11">
      <c r="A77" s="6"/>
      <c r="B77" s="11" t="s">
        <v>79</v>
      </c>
      <c r="C77" s="21"/>
      <c r="D77" s="27">
        <v>0</v>
      </c>
      <c r="E77" s="30">
        <f t="shared" si="3"/>
        <v>0</v>
      </c>
      <c r="F77" s="29">
        <f t="shared" si="5"/>
        <v>0</v>
      </c>
      <c r="G77" s="13">
        <v>0</v>
      </c>
      <c r="H77" s="13">
        <v>0</v>
      </c>
      <c r="I77" s="61">
        <f t="shared" si="4"/>
        <v>0</v>
      </c>
      <c r="J77" s="63"/>
      <c r="K77" s="64"/>
    </row>
    <row r="78" spans="1:11">
      <c r="A78" s="19" t="s">
        <v>43</v>
      </c>
      <c r="B78" s="15"/>
      <c r="C78" s="20"/>
      <c r="D78" s="25">
        <f>AVERAGE(D79:D81)</f>
        <v>0</v>
      </c>
      <c r="E78" s="30">
        <f t="shared" si="3"/>
        <v>0</v>
      </c>
      <c r="F78" s="29">
        <f t="shared" si="5"/>
        <v>0</v>
      </c>
      <c r="G78" s="42">
        <f>SUM(G79:G81)</f>
        <v>0</v>
      </c>
      <c r="H78" s="42">
        <f>SUM(H79:H81)</f>
        <v>0</v>
      </c>
      <c r="I78" s="60">
        <f t="shared" si="4"/>
        <v>0</v>
      </c>
      <c r="J78" s="63"/>
      <c r="K78" s="64"/>
    </row>
    <row r="79" spans="1:11">
      <c r="A79" s="6"/>
      <c r="B79" s="11" t="s">
        <v>75</v>
      </c>
      <c r="C79" s="21"/>
      <c r="D79" s="27">
        <v>0</v>
      </c>
      <c r="E79" s="30">
        <f t="shared" si="3"/>
        <v>0</v>
      </c>
      <c r="F79" s="29">
        <f t="shared" si="5"/>
        <v>0</v>
      </c>
      <c r="G79" s="13">
        <v>0</v>
      </c>
      <c r="H79" s="13">
        <v>0</v>
      </c>
      <c r="I79" s="61">
        <f t="shared" si="4"/>
        <v>0</v>
      </c>
      <c r="J79" s="63"/>
      <c r="K79" s="64"/>
    </row>
    <row r="80" spans="1:11">
      <c r="A80" s="6"/>
      <c r="B80" s="11" t="s">
        <v>74</v>
      </c>
      <c r="C80" s="21"/>
      <c r="D80" s="27">
        <v>0</v>
      </c>
      <c r="E80" s="30">
        <f t="shared" si="3"/>
        <v>0</v>
      </c>
      <c r="F80" s="29">
        <f t="shared" si="5"/>
        <v>0</v>
      </c>
      <c r="G80" s="13">
        <v>0</v>
      </c>
      <c r="H80" s="13">
        <v>0</v>
      </c>
      <c r="I80" s="61">
        <f t="shared" si="4"/>
        <v>0</v>
      </c>
      <c r="J80" s="63"/>
      <c r="K80" s="64"/>
    </row>
    <row r="81" spans="1:11">
      <c r="A81" s="6"/>
      <c r="B81" s="11" t="s">
        <v>76</v>
      </c>
      <c r="C81" s="21"/>
      <c r="D81" s="27">
        <v>0</v>
      </c>
      <c r="E81" s="30">
        <f t="shared" si="3"/>
        <v>0</v>
      </c>
      <c r="F81" s="29">
        <f t="shared" si="5"/>
        <v>0</v>
      </c>
      <c r="G81" s="13">
        <v>0</v>
      </c>
      <c r="H81" s="13">
        <v>0</v>
      </c>
      <c r="I81" s="61">
        <f t="shared" si="4"/>
        <v>0</v>
      </c>
      <c r="J81" s="63"/>
      <c r="K81" s="64"/>
    </row>
    <row r="82" spans="1:11">
      <c r="A82" s="19" t="s">
        <v>44</v>
      </c>
      <c r="B82" s="15"/>
      <c r="C82" s="20"/>
      <c r="D82" s="25">
        <f>AVERAGE(D83)</f>
        <v>0</v>
      </c>
      <c r="E82" s="30">
        <f t="shared" si="3"/>
        <v>0</v>
      </c>
      <c r="F82" s="29">
        <f t="shared" si="5"/>
        <v>0</v>
      </c>
      <c r="G82" s="42">
        <f>SUM(G83)</f>
        <v>0</v>
      </c>
      <c r="H82" s="42">
        <f>SUM(H83)</f>
        <v>0</v>
      </c>
      <c r="I82" s="60">
        <f t="shared" si="4"/>
        <v>0</v>
      </c>
      <c r="J82" s="63"/>
      <c r="K82" s="64"/>
    </row>
    <row r="83" spans="1:11">
      <c r="A83" s="6"/>
      <c r="B83" s="11" t="s">
        <v>77</v>
      </c>
      <c r="C83" s="21"/>
      <c r="D83" s="27">
        <v>0</v>
      </c>
      <c r="E83" s="30">
        <f t="shared" si="3"/>
        <v>0</v>
      </c>
      <c r="F83" s="29">
        <f t="shared" si="5"/>
        <v>0</v>
      </c>
      <c r="G83" s="13">
        <v>0</v>
      </c>
      <c r="H83" s="13">
        <v>0</v>
      </c>
      <c r="I83" s="61">
        <f t="shared" si="4"/>
        <v>0</v>
      </c>
      <c r="J83" s="63"/>
      <c r="K83" s="64"/>
    </row>
    <row r="84" spans="1:11">
      <c r="A84" s="19" t="s">
        <v>78</v>
      </c>
      <c r="B84" s="15"/>
      <c r="C84" s="20"/>
      <c r="D84" s="25">
        <f>AVERAGE(D85:D87)</f>
        <v>0</v>
      </c>
      <c r="E84" s="30">
        <f t="shared" si="3"/>
        <v>0</v>
      </c>
      <c r="F84" s="29">
        <f t="shared" si="5"/>
        <v>0</v>
      </c>
      <c r="G84" s="42">
        <f>SUM(G85:G87)</f>
        <v>0</v>
      </c>
      <c r="H84" s="42">
        <f>SUM(H85:H87)</f>
        <v>0</v>
      </c>
      <c r="I84" s="60">
        <f t="shared" si="4"/>
        <v>0</v>
      </c>
      <c r="J84" s="63"/>
      <c r="K84" s="64"/>
    </row>
    <row r="85" spans="1:11">
      <c r="A85" s="6"/>
      <c r="B85" s="11" t="s">
        <v>80</v>
      </c>
      <c r="C85" s="21"/>
      <c r="D85" s="27">
        <v>0</v>
      </c>
      <c r="E85" s="30">
        <f t="shared" si="3"/>
        <v>0</v>
      </c>
      <c r="F85" s="29">
        <f t="shared" si="5"/>
        <v>0</v>
      </c>
      <c r="G85" s="13">
        <v>0</v>
      </c>
      <c r="H85" s="13">
        <v>0</v>
      </c>
      <c r="I85" s="61">
        <f t="shared" si="4"/>
        <v>0</v>
      </c>
      <c r="J85" s="63"/>
      <c r="K85" s="64"/>
    </row>
    <row r="86" spans="1:11">
      <c r="A86" s="6"/>
      <c r="B86" s="11" t="s">
        <v>81</v>
      </c>
      <c r="C86" s="21"/>
      <c r="D86" s="27">
        <v>0</v>
      </c>
      <c r="E86" s="30">
        <f t="shared" si="3"/>
        <v>0</v>
      </c>
      <c r="F86" s="29">
        <f t="shared" si="5"/>
        <v>0</v>
      </c>
      <c r="G86" s="13">
        <v>0</v>
      </c>
      <c r="H86" s="13">
        <v>0</v>
      </c>
      <c r="I86" s="61">
        <f t="shared" si="4"/>
        <v>0</v>
      </c>
      <c r="J86" s="63"/>
      <c r="K86" s="64"/>
    </row>
    <row r="87" spans="1:11">
      <c r="A87" s="6"/>
      <c r="B87" s="11" t="s">
        <v>82</v>
      </c>
      <c r="C87" s="21"/>
      <c r="D87" s="27">
        <v>0</v>
      </c>
      <c r="E87" s="30">
        <f t="shared" si="3"/>
        <v>0</v>
      </c>
      <c r="F87" s="29">
        <f t="shared" si="5"/>
        <v>0</v>
      </c>
      <c r="G87" s="13">
        <v>0</v>
      </c>
      <c r="H87" s="13">
        <v>0</v>
      </c>
      <c r="I87" s="61">
        <f t="shared" si="4"/>
        <v>0</v>
      </c>
      <c r="J87" s="63"/>
      <c r="K87" s="64"/>
    </row>
    <row r="88" spans="1:11">
      <c r="A88" s="19" t="s">
        <v>45</v>
      </c>
      <c r="B88" s="15"/>
      <c r="C88" s="20"/>
      <c r="D88" s="25">
        <f>AVERAGE(D89,D90)</f>
        <v>0</v>
      </c>
      <c r="E88" s="30">
        <f t="shared" si="3"/>
        <v>0</v>
      </c>
      <c r="F88" s="29">
        <f t="shared" si="5"/>
        <v>0</v>
      </c>
      <c r="G88" s="42">
        <f>SUM(G89:G90)</f>
        <v>0</v>
      </c>
      <c r="H88" s="42">
        <f>SUM(H89:H90)</f>
        <v>0</v>
      </c>
      <c r="I88" s="60">
        <f t="shared" si="4"/>
        <v>0</v>
      </c>
      <c r="J88" s="63"/>
      <c r="K88" s="64"/>
    </row>
    <row r="89" spans="1:11">
      <c r="A89" s="6"/>
      <c r="B89" s="11" t="s">
        <v>83</v>
      </c>
      <c r="C89" s="21"/>
      <c r="D89" s="27">
        <v>0</v>
      </c>
      <c r="E89" s="30">
        <f t="shared" si="3"/>
        <v>0</v>
      </c>
      <c r="F89" s="29">
        <f t="shared" si="5"/>
        <v>0</v>
      </c>
      <c r="G89" s="13">
        <v>0</v>
      </c>
      <c r="H89" s="13">
        <v>0</v>
      </c>
      <c r="I89" s="61">
        <f t="shared" si="4"/>
        <v>0</v>
      </c>
      <c r="J89" s="63"/>
      <c r="K89" s="64"/>
    </row>
    <row r="90" spans="1:11">
      <c r="A90" s="6"/>
      <c r="B90" s="11" t="s">
        <v>84</v>
      </c>
      <c r="C90" s="21"/>
      <c r="D90" s="27">
        <v>0</v>
      </c>
      <c r="E90" s="30">
        <f t="shared" si="3"/>
        <v>0</v>
      </c>
      <c r="F90" s="29">
        <f t="shared" si="5"/>
        <v>0</v>
      </c>
      <c r="G90" s="13">
        <v>0</v>
      </c>
      <c r="H90" s="13">
        <v>0</v>
      </c>
      <c r="I90" s="61">
        <f t="shared" si="4"/>
        <v>0</v>
      </c>
      <c r="J90" s="63"/>
      <c r="K90" s="64"/>
    </row>
    <row r="91" spans="1:11">
      <c r="E91" s="9">
        <v>1</v>
      </c>
      <c r="F91" s="10">
        <v>1</v>
      </c>
    </row>
    <row r="92" spans="1:11">
      <c r="E92" s="9">
        <v>0</v>
      </c>
    </row>
  </sheetData>
  <mergeCells count="3">
    <mergeCell ref="A1:B1"/>
    <mergeCell ref="A2:B2"/>
    <mergeCell ref="D1:F1"/>
  </mergeCells>
  <conditionalFormatting sqref="E2:E92">
    <cfRule type="dataBar" priority="5">
      <dataBar showValue="0">
        <cfvo type="min" val="0"/>
        <cfvo type="max" val="0"/>
        <color rgb="FF00B050"/>
      </dataBar>
    </cfRule>
  </conditionalFormatting>
  <conditionalFormatting sqref="F2:F91">
    <cfRule type="iconSet" priority="4">
      <iconSet iconSet="3Symbols">
        <cfvo type="percent" val="0"/>
        <cfvo type="percent" val="1"/>
        <cfvo type="percent" val="100"/>
      </iconSet>
    </cfRule>
  </conditionalFormatting>
  <conditionalFormatting sqref="I2:I90">
    <cfRule type="cellIs" dxfId="2" priority="1" operator="greaterThan">
      <formula>0</formula>
    </cfRule>
    <cfRule type="cellIs" dxfId="1" priority="2" operator="equal">
      <formula>0</formula>
    </cfRule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39" workbookViewId="0">
      <selection activeCell="B58" sqref="B58"/>
    </sheetView>
  </sheetViews>
  <sheetFormatPr baseColWidth="10" defaultRowHeight="15"/>
  <cols>
    <col min="1" max="1" width="6.42578125" bestFit="1" customWidth="1"/>
    <col min="2" max="2" width="50.42578125" bestFit="1" customWidth="1"/>
    <col min="3" max="3" width="17.28515625" bestFit="1" customWidth="1"/>
    <col min="4" max="4" width="76" bestFit="1" customWidth="1"/>
  </cols>
  <sheetData>
    <row r="1" spans="1:6">
      <c r="A1" s="54" t="s">
        <v>174</v>
      </c>
      <c r="B1" s="58" t="s">
        <v>1</v>
      </c>
      <c r="C1" s="54" t="s">
        <v>0</v>
      </c>
      <c r="D1" s="54" t="s">
        <v>175</v>
      </c>
      <c r="F1" t="s">
        <v>176</v>
      </c>
    </row>
    <row r="2" spans="1:6">
      <c r="A2" s="55" t="s">
        <v>177</v>
      </c>
      <c r="B2" s="55" t="s">
        <v>212</v>
      </c>
      <c r="C2" s="55"/>
      <c r="D2" s="55"/>
    </row>
    <row r="3" spans="1:6">
      <c r="A3" s="8"/>
      <c r="B3" s="8"/>
      <c r="C3" s="56" t="str">
        <f>Requerimientos!A2</f>
        <v>RF001E</v>
      </c>
      <c r="D3" s="56" t="s">
        <v>3</v>
      </c>
    </row>
    <row r="4" spans="1:6">
      <c r="A4" s="8"/>
      <c r="B4" s="8"/>
      <c r="C4" s="57" t="str">
        <f>Requerimientos!A7</f>
        <v>RF006I</v>
      </c>
      <c r="D4" s="57" t="s">
        <v>7</v>
      </c>
    </row>
    <row r="5" spans="1:6">
      <c r="A5" s="8"/>
      <c r="B5" s="8"/>
      <c r="C5" s="56" t="str">
        <f>Requerimientos!A8</f>
        <v>RF007I</v>
      </c>
      <c r="D5" s="56" t="s">
        <v>8</v>
      </c>
    </row>
    <row r="6" spans="1:6">
      <c r="A6" s="8"/>
      <c r="B6" s="8"/>
      <c r="C6" s="57" t="str">
        <f>Requerimientos!A27</f>
        <v>RF026E</v>
      </c>
      <c r="D6" s="57" t="s">
        <v>134</v>
      </c>
    </row>
    <row r="7" spans="1:6">
      <c r="A7" s="8"/>
      <c r="B7" s="8"/>
      <c r="C7" s="56" t="str">
        <f>Requerimientos!A28</f>
        <v>RF027E</v>
      </c>
      <c r="D7" s="56" t="s">
        <v>28</v>
      </c>
    </row>
    <row r="8" spans="1:6">
      <c r="A8" s="55" t="s">
        <v>178</v>
      </c>
      <c r="B8" s="55" t="s">
        <v>213</v>
      </c>
      <c r="C8" s="55"/>
      <c r="D8" s="55"/>
    </row>
    <row r="9" spans="1:6">
      <c r="A9" s="8"/>
      <c r="B9" s="8"/>
      <c r="C9" s="57" t="str">
        <f>Requerimientos!A5</f>
        <v>RF004E</v>
      </c>
      <c r="D9" s="57" t="s">
        <v>4</v>
      </c>
    </row>
    <row r="10" spans="1:6">
      <c r="A10" s="8"/>
      <c r="B10" s="8"/>
      <c r="C10" s="56" t="str">
        <f>Requerimientos!A4</f>
        <v>RF003E</v>
      </c>
      <c r="D10" s="56" t="s">
        <v>29</v>
      </c>
    </row>
    <row r="11" spans="1:6">
      <c r="A11" s="55" t="s">
        <v>179</v>
      </c>
      <c r="B11" s="55" t="s">
        <v>214</v>
      </c>
      <c r="C11" s="55"/>
      <c r="D11" s="55"/>
    </row>
    <row r="12" spans="1:6">
      <c r="A12" s="8"/>
      <c r="B12" s="8"/>
      <c r="C12" s="57" t="str">
        <f>Requerimientos!A3</f>
        <v>RF002E</v>
      </c>
      <c r="D12" s="57" t="s">
        <v>5</v>
      </c>
    </row>
    <row r="13" spans="1:6">
      <c r="A13" s="55" t="s">
        <v>180</v>
      </c>
      <c r="B13" s="55" t="s">
        <v>215</v>
      </c>
      <c r="C13" s="55"/>
      <c r="D13" s="55"/>
    </row>
    <row r="14" spans="1:6">
      <c r="A14" s="8"/>
      <c r="B14" s="8"/>
      <c r="C14" s="56" t="str">
        <f>Requerimientos!A4</f>
        <v>RF003E</v>
      </c>
      <c r="D14" s="56" t="s">
        <v>29</v>
      </c>
    </row>
    <row r="15" spans="1:6">
      <c r="A15" s="8"/>
      <c r="B15" s="8"/>
      <c r="C15" s="56" t="str">
        <f>Requerimientos!A6</f>
        <v>RF005E</v>
      </c>
      <c r="D15" s="56" t="s">
        <v>6</v>
      </c>
    </row>
    <row r="16" spans="1:6">
      <c r="A16" s="55" t="s">
        <v>181</v>
      </c>
      <c r="B16" s="55" t="s">
        <v>216</v>
      </c>
      <c r="C16" s="55"/>
      <c r="D16" s="55"/>
    </row>
    <row r="17" spans="1:4">
      <c r="A17" s="8"/>
      <c r="B17" s="8"/>
      <c r="C17" s="57" t="str">
        <f>Requerimientos!A9</f>
        <v>RF008E</v>
      </c>
      <c r="D17" s="57" t="s">
        <v>9</v>
      </c>
    </row>
    <row r="18" spans="1:4">
      <c r="A18" s="8"/>
      <c r="B18" s="8"/>
      <c r="C18" s="56" t="str">
        <f>Requerimientos!A10</f>
        <v>RF009E</v>
      </c>
      <c r="D18" s="56" t="s">
        <v>10</v>
      </c>
    </row>
    <row r="19" spans="1:4">
      <c r="A19" s="8"/>
      <c r="B19" s="8"/>
      <c r="C19" s="56" t="str">
        <f>Requerimientos!A12</f>
        <v>RF011I</v>
      </c>
      <c r="D19" s="56" t="s">
        <v>12</v>
      </c>
    </row>
    <row r="20" spans="1:4">
      <c r="A20" s="8"/>
      <c r="B20" s="8"/>
      <c r="C20" s="57" t="str">
        <f>Requerimientos!A13</f>
        <v>RF012I</v>
      </c>
      <c r="D20" s="57" t="s">
        <v>13</v>
      </c>
    </row>
    <row r="21" spans="1:4">
      <c r="A21" s="55" t="s">
        <v>182</v>
      </c>
      <c r="B21" s="55" t="s">
        <v>217</v>
      </c>
      <c r="C21" s="55"/>
      <c r="D21" s="55"/>
    </row>
    <row r="22" spans="1:4">
      <c r="A22" s="8"/>
      <c r="B22" s="8"/>
      <c r="C22" s="56" t="str">
        <f>Requerimientos!A10</f>
        <v>RF009E</v>
      </c>
      <c r="D22" s="56" t="s">
        <v>10</v>
      </c>
    </row>
    <row r="23" spans="1:4">
      <c r="A23" s="8"/>
      <c r="B23" s="8"/>
      <c r="C23" s="57" t="str">
        <f>Requerimientos!A11</f>
        <v>RF010E</v>
      </c>
      <c r="D23" s="57" t="s">
        <v>11</v>
      </c>
    </row>
    <row r="24" spans="1:4">
      <c r="A24" s="8"/>
      <c r="B24" s="8"/>
      <c r="C24" s="56" t="str">
        <f>Requerimientos!A12</f>
        <v>RF011I</v>
      </c>
      <c r="D24" s="56" t="s">
        <v>12</v>
      </c>
    </row>
    <row r="25" spans="1:4">
      <c r="A25" s="8"/>
      <c r="B25" s="8"/>
      <c r="C25" s="57" t="str">
        <f>Requerimientos!A13</f>
        <v>RF012I</v>
      </c>
      <c r="D25" s="57" t="s">
        <v>13</v>
      </c>
    </row>
    <row r="26" spans="1:4">
      <c r="A26" s="55" t="s">
        <v>183</v>
      </c>
      <c r="B26" s="55" t="s">
        <v>218</v>
      </c>
      <c r="C26" s="55"/>
      <c r="D26" s="55"/>
    </row>
    <row r="27" spans="1:4">
      <c r="A27" s="8"/>
      <c r="B27" s="8"/>
      <c r="C27" s="57" t="str">
        <f>Requerimientos!A19</f>
        <v>RF018I</v>
      </c>
      <c r="D27" s="57" t="s">
        <v>19</v>
      </c>
    </row>
    <row r="28" spans="1:4">
      <c r="A28" s="8"/>
      <c r="B28" s="8"/>
      <c r="C28" s="56" t="str">
        <f>Requerimientos!A20</f>
        <v>RF019E</v>
      </c>
      <c r="D28" s="56" t="s">
        <v>133</v>
      </c>
    </row>
    <row r="29" spans="1:4">
      <c r="A29" s="55" t="s">
        <v>184</v>
      </c>
      <c r="B29" s="55" t="s">
        <v>185</v>
      </c>
      <c r="C29" s="55"/>
      <c r="D29" s="55"/>
    </row>
    <row r="30" spans="1:4">
      <c r="A30" s="8"/>
      <c r="B30" s="8"/>
      <c r="C30" s="57" t="str">
        <f>Requerimientos!A21</f>
        <v>RF020I</v>
      </c>
      <c r="D30" s="57" t="s">
        <v>20</v>
      </c>
    </row>
    <row r="31" spans="1:4">
      <c r="A31" s="55" t="s">
        <v>186</v>
      </c>
      <c r="B31" s="55" t="s">
        <v>219</v>
      </c>
      <c r="C31" s="55"/>
      <c r="D31" s="55"/>
    </row>
    <row r="32" spans="1:4">
      <c r="A32" s="8"/>
      <c r="B32" s="8"/>
      <c r="C32" s="56" t="str">
        <f>Requerimientos!A22</f>
        <v>RF021D</v>
      </c>
      <c r="D32" s="56" t="s">
        <v>21</v>
      </c>
    </row>
    <row r="33" spans="1:4">
      <c r="A33" s="55" t="s">
        <v>187</v>
      </c>
      <c r="B33" s="55" t="s">
        <v>220</v>
      </c>
      <c r="C33" s="55"/>
      <c r="D33" s="55"/>
    </row>
    <row r="34" spans="1:4">
      <c r="A34" s="8"/>
      <c r="B34" s="8"/>
      <c r="C34" s="57" t="str">
        <f>Requerimientos!A23</f>
        <v>RF022E</v>
      </c>
      <c r="D34" s="57" t="s">
        <v>24</v>
      </c>
    </row>
    <row r="35" spans="1:4">
      <c r="A35" s="8"/>
      <c r="B35" s="8"/>
      <c r="C35" s="56" t="str">
        <f>Requerimientos!A24</f>
        <v>RF023E</v>
      </c>
      <c r="D35" s="56" t="s">
        <v>188</v>
      </c>
    </row>
    <row r="36" spans="1:4">
      <c r="A36" s="55" t="s">
        <v>189</v>
      </c>
      <c r="B36" s="55" t="s">
        <v>221</v>
      </c>
      <c r="C36" s="55"/>
      <c r="D36" s="55"/>
    </row>
    <row r="37" spans="1:4">
      <c r="A37" s="8"/>
      <c r="B37" s="8"/>
      <c r="C37" s="57" t="str">
        <f>Requerimientos!A25</f>
        <v>RF024E</v>
      </c>
      <c r="D37" s="57" t="s">
        <v>22</v>
      </c>
    </row>
    <row r="38" spans="1:4">
      <c r="A38" s="55" t="s">
        <v>190</v>
      </c>
      <c r="B38" s="55" t="s">
        <v>199</v>
      </c>
      <c r="C38" s="55"/>
      <c r="D38" s="55"/>
    </row>
    <row r="39" spans="1:4">
      <c r="A39" s="8"/>
      <c r="B39" s="8"/>
      <c r="C39" s="56" t="str">
        <f>Requerimientos!A34</f>
        <v>RF033I</v>
      </c>
      <c r="D39" s="56" t="s">
        <v>197</v>
      </c>
    </row>
    <row r="40" spans="1:4">
      <c r="A40" s="55" t="s">
        <v>192</v>
      </c>
      <c r="B40" s="55" t="s">
        <v>191</v>
      </c>
      <c r="C40" s="55"/>
      <c r="D40" s="55"/>
    </row>
    <row r="41" spans="1:4">
      <c r="A41" s="8"/>
      <c r="B41" s="8"/>
      <c r="C41" s="56" t="str">
        <f>Requerimientos!A30</f>
        <v>RF029I</v>
      </c>
      <c r="D41" s="56" t="s">
        <v>32</v>
      </c>
    </row>
    <row r="42" spans="1:4">
      <c r="A42" s="55" t="s">
        <v>198</v>
      </c>
      <c r="B42" s="55" t="s">
        <v>222</v>
      </c>
      <c r="C42" s="55"/>
      <c r="D42" s="55"/>
    </row>
    <row r="43" spans="1:4">
      <c r="A43" s="8"/>
      <c r="B43" s="8"/>
      <c r="C43" s="57" t="str">
        <f>Requerimientos!A31</f>
        <v>RF030E</v>
      </c>
      <c r="D43" s="57" t="s">
        <v>135</v>
      </c>
    </row>
    <row r="44" spans="1:4">
      <c r="A44" s="55" t="s">
        <v>200</v>
      </c>
      <c r="B44" s="55" t="s">
        <v>207</v>
      </c>
      <c r="C44" s="55"/>
      <c r="D44" s="55"/>
    </row>
    <row r="45" spans="1:4">
      <c r="A45" s="8"/>
      <c r="B45" s="8"/>
      <c r="C45" s="57" t="str">
        <f>Requerimientos!A16</f>
        <v>RF015I</v>
      </c>
      <c r="D45" s="57" t="s">
        <v>16</v>
      </c>
    </row>
    <row r="46" spans="1:4">
      <c r="A46" s="55" t="s">
        <v>201</v>
      </c>
      <c r="B46" s="55" t="s">
        <v>223</v>
      </c>
      <c r="C46" s="55"/>
      <c r="D46" s="55"/>
    </row>
    <row r="47" spans="1:4">
      <c r="A47" s="8"/>
      <c r="B47" s="8"/>
      <c r="C47" s="56" t="str">
        <f>Requerimientos!A15</f>
        <v>RF014I</v>
      </c>
      <c r="D47" s="56" t="s">
        <v>15</v>
      </c>
    </row>
    <row r="48" spans="1:4">
      <c r="A48" s="55" t="s">
        <v>202</v>
      </c>
      <c r="B48" s="55" t="s">
        <v>224</v>
      </c>
      <c r="C48" s="55"/>
      <c r="D48" s="55"/>
    </row>
    <row r="49" spans="1:4">
      <c r="A49" s="8"/>
      <c r="B49" s="8"/>
      <c r="C49" s="57" t="str">
        <f>Requerimientos!A14</f>
        <v>RF013I</v>
      </c>
      <c r="D49" s="57" t="s">
        <v>14</v>
      </c>
    </row>
    <row r="50" spans="1:4">
      <c r="A50" s="8"/>
      <c r="B50" s="8"/>
      <c r="C50" s="57" t="str">
        <f>Requerimientos!A17</f>
        <v>RF016E</v>
      </c>
      <c r="D50" s="57" t="s">
        <v>17</v>
      </c>
    </row>
    <row r="51" spans="1:4">
      <c r="A51" s="8"/>
      <c r="B51" s="8"/>
      <c r="C51" s="56" t="str">
        <f>Requerimientos!A18</f>
        <v>RF017I</v>
      </c>
      <c r="D51" s="56" t="s">
        <v>18</v>
      </c>
    </row>
    <row r="52" spans="1:4">
      <c r="A52" s="55" t="s">
        <v>203</v>
      </c>
      <c r="B52" s="55" t="s">
        <v>208</v>
      </c>
      <c r="C52" s="55"/>
      <c r="D52" s="55"/>
    </row>
    <row r="53" spans="1:4">
      <c r="A53" s="8"/>
      <c r="B53" s="8"/>
      <c r="C53" s="57" t="str">
        <f>Requerimientos!A26</f>
        <v>RF025I</v>
      </c>
      <c r="D53" s="57" t="s">
        <v>23</v>
      </c>
    </row>
    <row r="54" spans="1:4">
      <c r="A54" s="55" t="s">
        <v>204</v>
      </c>
      <c r="B54" s="55" t="s">
        <v>209</v>
      </c>
      <c r="C54" s="55"/>
      <c r="D54" s="55"/>
    </row>
    <row r="55" spans="1:4">
      <c r="A55" s="8"/>
      <c r="B55" s="8"/>
      <c r="C55" s="56" t="str">
        <f>Requerimientos!A29</f>
        <v>RF028I</v>
      </c>
      <c r="D55" s="56" t="s">
        <v>31</v>
      </c>
    </row>
    <row r="56" spans="1:4">
      <c r="A56" s="55" t="s">
        <v>205</v>
      </c>
      <c r="B56" s="55" t="s">
        <v>210</v>
      </c>
      <c r="C56" s="55"/>
      <c r="D56" s="55"/>
    </row>
    <row r="57" spans="1:4">
      <c r="A57" s="8"/>
      <c r="B57" s="8"/>
      <c r="C57" s="56" t="str">
        <f>Requerimientos!A32</f>
        <v>RF031I</v>
      </c>
      <c r="D57" s="56" t="s">
        <v>136</v>
      </c>
    </row>
    <row r="58" spans="1:4">
      <c r="A58" s="55" t="s">
        <v>206</v>
      </c>
      <c r="B58" s="55" t="s">
        <v>211</v>
      </c>
      <c r="C58" s="55"/>
      <c r="D58" s="55"/>
    </row>
    <row r="59" spans="1:4">
      <c r="A59" s="8"/>
      <c r="B59" s="8"/>
      <c r="C59" s="57" t="str">
        <f>Requerimientos!A33</f>
        <v>RF032I</v>
      </c>
      <c r="D59" s="5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WBS</vt:lpstr>
      <vt:lpstr>Requerimientos</vt:lpstr>
      <vt:lpstr>Trazabilidad</vt:lpstr>
      <vt:lpstr>Casos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</dc:creator>
  <cp:lastModifiedBy>Nicolas</cp:lastModifiedBy>
  <dcterms:created xsi:type="dcterms:W3CDTF">2015-09-13T00:37:37Z</dcterms:created>
  <dcterms:modified xsi:type="dcterms:W3CDTF">2015-09-14T04:02:10Z</dcterms:modified>
</cp:coreProperties>
</file>