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202300"/>
  <mc:AlternateContent xmlns:mc="http://schemas.openxmlformats.org/markup-compatibility/2006">
    <mc:Choice Requires="x15">
      <x15ac:absPath xmlns:x15ac="http://schemas.microsoft.com/office/spreadsheetml/2010/11/ac" url="https://homeearth-my.sharepoint.com/personal/dan_home_earth/Documents/Skrivebord/Circular Buildings Toolkit_files/Final/Final/"/>
    </mc:Choice>
  </mc:AlternateContent>
  <xr:revisionPtr revIDLastSave="31" documentId="13_ncr:1_{36A28F39-AF3E-4292-A38B-BCB429A99A43}" xr6:coauthVersionLast="47" xr6:coauthVersionMax="47" xr10:uidLastSave="{6A673625-116C-4050-8BC9-5A909EC55646}"/>
  <bookViews>
    <workbookView xWindow="-110" yWindow="-110" windowWidth="19420" windowHeight="10420" tabRatio="597" xr2:uid="{30CBA90D-479E-418B-8BDD-B26AD1774671}"/>
  </bookViews>
  <sheets>
    <sheet name="0. Introduction" sheetId="93" r:id="rId1"/>
    <sheet name="1. Getting Started" sheetId="3" r:id="rId2"/>
    <sheet name="2. Results &amp; Iterations" sheetId="5" r:id="rId3"/>
    <sheet name="3. Read More" sheetId="94" r:id="rId4"/>
    <sheet name="DataCalc" sheetId="35" state="hidden" r:id="rId5"/>
    <sheet name="Lookup" sheetId="36" state="hidden" r:id="rId6"/>
    <sheet name="Bygning" sheetId="100" state="hidden" r:id="rId7"/>
    <sheet name="Resultater (Pr. m2 pr. år)" sheetId="101" state="hidden"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F20" i="36"/>
  <c r="G44" i="36"/>
  <c r="H20" i="36" s="1"/>
  <c r="F44" i="36"/>
  <c r="E44" i="36"/>
  <c r="D44" i="36"/>
  <c r="E20" i="36" s="1"/>
  <c r="C44" i="36"/>
  <c r="D20" i="36" s="1"/>
  <c r="B44" i="36"/>
  <c r="B43" i="36"/>
  <c r="E60" i="36" l="1"/>
  <c r="E35" i="36" s="1"/>
  <c r="E43" i="36" s="1"/>
  <c r="F19" i="36" s="1"/>
  <c r="D35" i="36"/>
  <c r="D43" i="36" s="1"/>
  <c r="E19" i="36" s="1"/>
  <c r="B60" i="36"/>
  <c r="F35" i="36"/>
  <c r="F43" i="36" s="1"/>
  <c r="G19" i="36" s="1"/>
  <c r="C53" i="36"/>
  <c r="C54" i="36" s="1"/>
  <c r="C60" i="36" s="1"/>
  <c r="C35" i="36" s="1"/>
  <c r="C43" i="36" s="1"/>
  <c r="D19" i="36" s="1"/>
  <c r="F36" i="36" l="1"/>
  <c r="F39" i="36" s="1"/>
  <c r="E36" i="36"/>
  <c r="E39" i="36" s="1"/>
  <c r="D36" i="36"/>
  <c r="D39" i="36" s="1"/>
  <c r="C36" i="36"/>
  <c r="C39" i="36" s="1"/>
  <c r="B36" i="36"/>
  <c r="B39" i="36" s="1"/>
  <c r="G36" i="36"/>
  <c r="G35" i="36"/>
  <c r="G43" i="36" s="1"/>
  <c r="H19" i="36" s="1"/>
  <c r="H36" i="36"/>
  <c r="D42" i="36" l="1"/>
  <c r="E14" i="36" s="1"/>
  <c r="D41" i="36"/>
  <c r="E13" i="36" s="1"/>
  <c r="F42" i="36"/>
  <c r="G14" i="36" s="1"/>
  <c r="F41" i="36"/>
  <c r="G13" i="36" s="1"/>
  <c r="E42" i="36"/>
  <c r="F14" i="36" s="1"/>
  <c r="E41" i="36"/>
  <c r="F13" i="36" s="1"/>
  <c r="B42" i="36"/>
  <c r="C14" i="36" s="1"/>
  <c r="Q39" i="5" s="1" a="1"/>
  <c r="Q39" i="5" s="1"/>
  <c r="B41" i="36"/>
  <c r="C13" i="36" s="1"/>
  <c r="Q35" i="5" s="1" a="1"/>
  <c r="Q35" i="5" s="1"/>
  <c r="C42" i="36"/>
  <c r="D14" i="36" s="1"/>
  <c r="C41" i="36"/>
  <c r="D13" i="36" s="1"/>
  <c r="G39" i="36"/>
  <c r="G42" i="36" s="1"/>
  <c r="H14" i="36" s="1"/>
  <c r="G41" i="36" l="1"/>
  <c r="H13" i="36" s="1"/>
  <c r="B7" i="35" a="1"/>
  <c r="B7" i="35" s="1"/>
  <c r="F22" i="5"/>
  <c r="B2" i="35" a="1"/>
  <c r="B20" i="35" a="1"/>
  <c r="B28" i="35" a="1"/>
  <c r="B3" i="35" a="1"/>
  <c r="B34" i="35" a="1"/>
  <c r="B23" i="35" a="1"/>
  <c r="B35" i="35" a="1"/>
  <c r="B32" i="35" a="1"/>
  <c r="B25" i="35" a="1"/>
  <c r="B29" i="35" a="1"/>
  <c r="B22" i="35" a="1"/>
  <c r="B31" i="35" a="1"/>
  <c r="B12" i="35" a="1"/>
  <c r="B24" i="35" a="1"/>
  <c r="B27" i="35" a="1"/>
  <c r="B30" i="35" a="1"/>
  <c r="B19" i="35"/>
  <c r="B33" i="35" a="1"/>
  <c r="B26" i="35" a="1"/>
  <c r="B21" i="35" a="1"/>
  <c r="B20" i="35" l="1"/>
  <c r="B12" i="35"/>
  <c r="B28" i="35"/>
  <c r="B25" i="35"/>
  <c r="B33" i="35"/>
  <c r="B21" i="35"/>
  <c r="B29" i="35"/>
  <c r="B24" i="35"/>
  <c r="B22" i="35"/>
  <c r="B34" i="35"/>
  <c r="B32" i="35"/>
  <c r="B26" i="35"/>
  <c r="B30" i="35"/>
  <c r="B27" i="35"/>
  <c r="B35" i="35"/>
  <c r="B23" i="35"/>
  <c r="B31" i="35"/>
  <c r="B3" i="35"/>
  <c r="B2" i="35"/>
  <c r="B11" i="35" a="1"/>
  <c r="B11" i="35" s="1"/>
  <c r="B16" i="35" l="1" a="1"/>
  <c r="B16" i="35" s="1"/>
  <c r="B4" i="35"/>
  <c r="B8" i="35" s="1"/>
  <c r="B36" i="35"/>
  <c r="C36" i="35" s="1"/>
  <c r="D36" i="35" s="1"/>
  <c r="B15" i="35" a="1"/>
  <c r="B15" i="35" s="1"/>
  <c r="C24" i="5" s="1"/>
  <c r="Q22" i="5" l="1"/>
  <c r="C23" i="35"/>
  <c r="D23" i="35" s="1"/>
  <c r="C19" i="35"/>
  <c r="D19" i="35" s="1"/>
  <c r="C26" i="35"/>
  <c r="D26" i="35" s="1"/>
  <c r="C32" i="35"/>
  <c r="D32" i="35" s="1"/>
  <c r="C20" i="35"/>
  <c r="D20" i="35" s="1"/>
  <c r="C22" i="35"/>
  <c r="D22" i="35" s="1"/>
  <c r="C31" i="35"/>
  <c r="D31" i="35" s="1"/>
  <c r="C24" i="35"/>
  <c r="D24" i="35" s="1"/>
  <c r="C27" i="35"/>
  <c r="D27" i="35" s="1"/>
  <c r="C28" i="35"/>
  <c r="D28" i="35" s="1"/>
  <c r="C29" i="35"/>
  <c r="D29" i="35" s="1"/>
  <c r="C25" i="35"/>
  <c r="D25" i="35" s="1"/>
  <c r="C30" i="35"/>
  <c r="D30" i="35" s="1"/>
  <c r="C21" i="35"/>
  <c r="D21" i="35" s="1"/>
  <c r="C33" i="35"/>
  <c r="D33" i="35" s="1"/>
  <c r="C35" i="35"/>
  <c r="D35" i="35" s="1"/>
  <c r="C34" i="35"/>
  <c r="D34" i="35" s="1"/>
  <c r="Q30" i="5" l="1"/>
  <c r="S53" i="5" s="1"/>
  <c r="Q26" i="5" l="1"/>
  <c r="S44"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 Pham</author>
  </authors>
  <commentList>
    <comment ref="N87" authorId="0" shapeId="0" xr:uid="{19CF1048-D834-4E7B-B38F-A8797546EED8}">
      <text>
        <r>
          <rPr>
            <b/>
            <sz val="9"/>
            <color indexed="81"/>
            <rFont val="Tahoma"/>
            <family val="2"/>
          </rPr>
          <t>Dan Pham:</t>
        </r>
        <r>
          <rPr>
            <sz val="9"/>
            <color indexed="81"/>
            <rFont val="Tahoma"/>
            <family val="2"/>
          </rPr>
          <t xml:space="preserve">
E.g. If your LCA only covers 85% (because it only accounts for A1-A3, B4, B6, C3 &amp; C4), and not all life cycle phases.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7DABF5-2B6D-4AD0-B3A2-9C8F3D3BB934}" keepAlive="1" name="Query - Table1" description="Connection to the 'Table1' query in the workbook." type="5" refreshedVersion="0" background="1" saveData="1">
    <dbPr connection="Provider=Microsoft.Mashup.OleDb.1;Data Source=$Workbook$;Location=Table1;Extended Properties=&quot;&quot;" command="SELECT * FROM [Tabl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<sst xmlns="http://schemas.openxmlformats.org/spreadsheetml/2006/main" count="1424" uniqueCount="409">
  <si>
    <t xml:space="preserve">  Introduction</t>
  </si>
  <si>
    <t>2. Results</t>
  </si>
  <si>
    <t>1. Getting Started</t>
  </si>
  <si>
    <t>Getting Started</t>
  </si>
  <si>
    <t>0. Introduction</t>
  </si>
  <si>
    <t>Beskrivelse</t>
  </si>
  <si>
    <t>Navn</t>
  </si>
  <si>
    <t>Udskiftninger</t>
  </si>
  <si>
    <t>GWP</t>
  </si>
  <si>
    <t>ODP</t>
  </si>
  <si>
    <t>POCP</t>
  </si>
  <si>
    <t>AP</t>
  </si>
  <si>
    <t>EP</t>
  </si>
  <si>
    <t>ADPE</t>
  </si>
  <si>
    <t>ADPF</t>
  </si>
  <si>
    <t>PENRT</t>
  </si>
  <si>
    <t>PERT</t>
  </si>
  <si>
    <t>NRSF</t>
  </si>
  <si>
    <t>RSF</t>
  </si>
  <si>
    <t>sum</t>
  </si>
  <si>
    <t>a1_3</t>
  </si>
  <si>
    <t>a4</t>
  </si>
  <si>
    <t>a5</t>
  </si>
  <si>
    <t>b4</t>
  </si>
  <si>
    <t>b6</t>
  </si>
  <si>
    <t>c3</t>
  </si>
  <si>
    <t>c4</t>
  </si>
  <si>
    <t>d</t>
  </si>
  <si>
    <t>ex_c3</t>
  </si>
  <si>
    <t>ex_c4</t>
  </si>
  <si>
    <t>ex_d</t>
  </si>
  <si>
    <t>kg CO₂-eq.</t>
  </si>
  <si>
    <t>kg CFC11-eq.</t>
  </si>
  <si>
    <t>kg ethene-eq.</t>
  </si>
  <si>
    <t>kg SO₂-eq.</t>
  </si>
  <si>
    <t>kg PO₄³-eq.</t>
  </si>
  <si>
    <t>kg Sb-eq.</t>
  </si>
  <si>
    <t>MJ</t>
  </si>
  <si>
    <t>Sum</t>
  </si>
  <si>
    <t>Building</t>
  </si>
  <si>
    <t>Drift</t>
  </si>
  <si>
    <t>Driftsforbrug el</t>
  </si>
  <si>
    <t>El (Fremskrivning)</t>
  </si>
  <si>
    <t>Driftsforbrug varme</t>
  </si>
  <si>
    <t>Fjernvarme (Fremskrivning)</t>
  </si>
  <si>
    <t>Byggeproces</t>
  </si>
  <si>
    <t>Opførelse / montering</t>
  </si>
  <si>
    <t>Bygge- og anlægsmaskiner</t>
  </si>
  <si>
    <t>Bygningsdel</t>
  </si>
  <si>
    <t>Gruppe</t>
  </si>
  <si>
    <t>Afløb</t>
  </si>
  <si>
    <t>Undergruppe</t>
  </si>
  <si>
    <t>Faldstammer</t>
  </si>
  <si>
    <t>Konstruktion</t>
  </si>
  <si>
    <t>Byggevare</t>
  </si>
  <si>
    <t>Altaner og altangange</t>
  </si>
  <si>
    <t>Altanbund</t>
  </si>
  <si>
    <t>Træ, fyrretræ (12% fugt / 10,7% H2O)</t>
  </si>
  <si>
    <t>Andet</t>
  </si>
  <si>
    <t>Aluminiumsprofil</t>
  </si>
  <si>
    <t>Dæk</t>
  </si>
  <si>
    <t>Etagedæk</t>
  </si>
  <si>
    <t>Armeringsnet</t>
  </si>
  <si>
    <t>Afretningslag, cementbaseret</t>
  </si>
  <si>
    <t>EPS isolering til lofter / gulve og kælderydervæg / terrændæk 040</t>
  </si>
  <si>
    <t>Keramikfliser, glaseret</t>
  </si>
  <si>
    <t>Mørtel, fliseklæber</t>
  </si>
  <si>
    <t>Vandtætningsmembran, flydende</t>
  </si>
  <si>
    <t>Mineraluld, alm.</t>
  </si>
  <si>
    <t>Savede og tørrede konstruktionstræprodukter af fyr og gran, Fobrænding</t>
  </si>
  <si>
    <t>Træbetonplade</t>
  </si>
  <si>
    <t>Overflade, Indendørsmaling, emulsions maling, slidstærk</t>
  </si>
  <si>
    <t>Stålprofil</t>
  </si>
  <si>
    <t>Fibercementplade</t>
  </si>
  <si>
    <t>Gipsfiberplade 10 mm</t>
  </si>
  <si>
    <t>El- og mekaniske anlæg</t>
  </si>
  <si>
    <t>Transportanlæg</t>
  </si>
  <si>
    <t>Elevator</t>
  </si>
  <si>
    <t>Elevator (grundkomponenter pr. stk.)</t>
  </si>
  <si>
    <t>Elevator (komponenter pr. etage)</t>
  </si>
  <si>
    <t>Fundamenter</t>
  </si>
  <si>
    <t>Randfundamenter</t>
  </si>
  <si>
    <t>Stribefundamenter under bærende indervægge</t>
  </si>
  <si>
    <t>Fabriksbeton (C30/37, C35/45 SCC), C30/37 (Bundplade)</t>
  </si>
  <si>
    <t>Indervægge</t>
  </si>
  <si>
    <t>Bærende indervægge</t>
  </si>
  <si>
    <t>Beton vægelementer, Beton vægelementer, 20 cm tyk væg, med 5-15 kg armering</t>
  </si>
  <si>
    <t>Ikke-bærende indervægge</t>
  </si>
  <si>
    <t>Søjler og bjælker</t>
  </si>
  <si>
    <t>Bjælker</t>
  </si>
  <si>
    <t>Søjler</t>
  </si>
  <si>
    <t>Tage</t>
  </si>
  <si>
    <t>Tagpap, bitumen undermembran</t>
  </si>
  <si>
    <t>Udhæng</t>
  </si>
  <si>
    <t>Terrændæk</t>
  </si>
  <si>
    <t>Fabriksbeton (C20/25 SCC og C25/30) i eksponeringsklasserne X0 og XC1, Fabriksbeton C25/30 (gulv)</t>
  </si>
  <si>
    <t>Trapper og ramper</t>
  </si>
  <si>
    <t>Vand</t>
  </si>
  <si>
    <t>Vandrør</t>
  </si>
  <si>
    <t>Rør, Brugsvandsrør, PEX</t>
  </si>
  <si>
    <t>Brugsvandsrør, rustfri stål</t>
  </si>
  <si>
    <t>Mineraluld, stenuld, rørskål</t>
  </si>
  <si>
    <t>Varme</t>
  </si>
  <si>
    <t>Pumper</t>
  </si>
  <si>
    <t>Radiatorer</t>
  </si>
  <si>
    <t>Radiator, stålplade</t>
  </si>
  <si>
    <t>Varmeforsyningsanlæg</t>
  </si>
  <si>
    <t>Fjernvarmeanlæg</t>
  </si>
  <si>
    <t>Gulvvarmesystem inkl. isolering, PEX (200 mm afstand)</t>
  </si>
  <si>
    <t xml:space="preserve">Ventilation og køl </t>
  </si>
  <si>
    <t>Ventilationsanlæg</t>
  </si>
  <si>
    <t>Ventilationsagregat 120 m3/h, etageboliger, decentral (per lejlighed)</t>
  </si>
  <si>
    <t>Ventilationsaggregat m. varmegenvinding 1000 m3/h</t>
  </si>
  <si>
    <t>Ventilationskanaler</t>
  </si>
  <si>
    <t>Mineraluld, stenuld, teknisk pladeisolering</t>
  </si>
  <si>
    <t>Ventilationskanal, galvaniseret stål</t>
  </si>
  <si>
    <t>Vinduer, døre, glasfacader</t>
  </si>
  <si>
    <t>Døre</t>
  </si>
  <si>
    <t>Rude, 3-lags</t>
  </si>
  <si>
    <t>Vinduesramme, aluminium</t>
  </si>
  <si>
    <t>Spånplade</t>
  </si>
  <si>
    <t>Vinduer</t>
  </si>
  <si>
    <t>Vindueskarm, træ</t>
  </si>
  <si>
    <t>Ydervægge</t>
  </si>
  <si>
    <t>Dampspærre PE (tykkelse 0,0002 m)</t>
  </si>
  <si>
    <t>Adresse</t>
  </si>
  <si>
    <t>Ejer</t>
  </si>
  <si>
    <t>Bygningstype</t>
  </si>
  <si>
    <t>Bolig-etagebyggeri</t>
  </si>
  <si>
    <t>Opvarmet areal</t>
  </si>
  <si>
    <t>Etageareal</t>
  </si>
  <si>
    <t>Integreret garage</t>
  </si>
  <si>
    <t>Yderligere areal</t>
  </si>
  <si>
    <t>Referenceareal</t>
  </si>
  <si>
    <t>År for ibrugtagning</t>
  </si>
  <si>
    <t>Betragtningsperiode</t>
  </si>
  <si>
    <t>Beregningstype</t>
  </si>
  <si>
    <t>Normal</t>
  </si>
  <si>
    <t>Eksporteret el</t>
  </si>
  <si>
    <t>El forsyning</t>
  </si>
  <si>
    <t>El - Fremskrivning</t>
  </si>
  <si>
    <t>Varme forsyning</t>
  </si>
  <si>
    <t>Fjernvarme - Fremskrivning</t>
  </si>
  <si>
    <t>Results and Iterations</t>
  </si>
  <si>
    <t>Performance gap</t>
  </si>
  <si>
    <t>Click on "Resultater" to retrieve your</t>
  </si>
  <si>
    <t>projects data.</t>
  </si>
  <si>
    <t>Figure showing: Screenshort of LCAbyg interface</t>
  </si>
  <si>
    <t xml:space="preserve">   Open your old projects in LCAbyg</t>
  </si>
  <si>
    <t xml:space="preserve">   1. Open LCAbyg project</t>
  </si>
  <si>
    <t>3. Button to export LCAbyg file</t>
  </si>
  <si>
    <t>2. Retrieve results</t>
  </si>
  <si>
    <t>To calculate and generate results you will need to use LCAbyg and export</t>
  </si>
  <si>
    <t>after LCAbyg, but similar tools can be applied if you have the results.</t>
  </si>
  <si>
    <t>Here you will find an overview over main LCA results measured in GWP (kg CO2-e)</t>
  </si>
  <si>
    <t>Total</t>
  </si>
  <si>
    <t>Choose country</t>
  </si>
  <si>
    <t>Denmark</t>
  </si>
  <si>
    <t>Finland</t>
  </si>
  <si>
    <t>Netherlands</t>
  </si>
  <si>
    <t>United Kingdom</t>
  </si>
  <si>
    <t>Sweden</t>
  </si>
  <si>
    <t>Norway</t>
  </si>
  <si>
    <t>Equal per capita; Sufficiency</t>
  </si>
  <si>
    <t>Equal per capita; Emissions grandfathering</t>
  </si>
  <si>
    <t>Equal per capita; Expenditure grandfathering</t>
  </si>
  <si>
    <t>Capacity; Sufficiency</t>
  </si>
  <si>
    <t>Capacity; Emissions grandfathering</t>
  </si>
  <si>
    <t>Capacity; Expenditure grandfathering</t>
  </si>
  <si>
    <t>Historical Responsibility; Sufficiency</t>
  </si>
  <si>
    <t>Historical Responsibility; Emissions grandfathering</t>
  </si>
  <si>
    <t>Historical Responsibility; Expenditure grandfathering</t>
  </si>
  <si>
    <t>Allocation principle:</t>
  </si>
  <si>
    <t>Person</t>
  </si>
  <si>
    <t>Reference area</t>
  </si>
  <si>
    <t>The planetary boundaries differ for each country, and is perceived differently</t>
  </si>
  <si>
    <t>and "Equal per capita" allocation principle as the most fair reference. Below</t>
  </si>
  <si>
    <t>we refer to the limit and planets needed divided by use per person.</t>
  </si>
  <si>
    <t>LCA Building Parts</t>
  </si>
  <si>
    <t>LCA</t>
  </si>
  <si>
    <t>LCA performance gap</t>
  </si>
  <si>
    <t>Other data</t>
  </si>
  <si>
    <t>Country for comparison:</t>
  </si>
  <si>
    <t>Project Info</t>
  </si>
  <si>
    <t xml:space="preserve">Project name: </t>
  </si>
  <si>
    <r>
      <t xml:space="preserve">Planets needed </t>
    </r>
    <r>
      <rPr>
        <sz val="14"/>
        <color rgb="FFFACA94"/>
        <rFont val="Avenir Next LT Pro"/>
        <family val="2"/>
      </rPr>
      <t>- area weighted</t>
    </r>
  </si>
  <si>
    <r>
      <t xml:space="preserve">Planets needed </t>
    </r>
    <r>
      <rPr>
        <sz val="14"/>
        <color rgb="FFFACA94"/>
        <rFont val="Avenir Next LT Pro"/>
        <family val="2"/>
      </rPr>
      <t>- person weighted</t>
    </r>
  </si>
  <si>
    <t>Planets needed to sustain project (per person)</t>
  </si>
  <si>
    <t>Planets needed to sustain project (per m2)</t>
  </si>
  <si>
    <t>Allocation principle</t>
  </si>
  <si>
    <r>
      <t>Project LCA distribution</t>
    </r>
    <r>
      <rPr>
        <sz val="14"/>
        <color rgb="FFFACA94"/>
        <rFont val="Avenir Next LT Pro"/>
        <family val="2"/>
      </rPr>
      <t xml:space="preserve"> - building parts</t>
    </r>
  </si>
  <si>
    <r>
      <t>Embodied CO</t>
    </r>
    <r>
      <rPr>
        <vertAlign val="subscript"/>
        <sz val="11"/>
        <color theme="1"/>
        <rFont val="Aptos Narrow"/>
        <family val="2"/>
        <scheme val="minor"/>
      </rPr>
      <t>2</t>
    </r>
  </si>
  <si>
    <r>
      <t>Operational CO</t>
    </r>
    <r>
      <rPr>
        <vertAlign val="subscript"/>
        <sz val="11"/>
        <color theme="1"/>
        <rFont val="Aptos Narrow"/>
        <family val="2"/>
        <scheme val="minor"/>
      </rPr>
      <t>2</t>
    </r>
  </si>
  <si>
    <t xml:space="preserve">kg CO2e/m2/year </t>
  </si>
  <si>
    <r>
      <t>Project CO2</t>
    </r>
    <r>
      <rPr>
        <sz val="14"/>
        <color rgb="FFFACA94"/>
        <rFont val="Avenir Next LT Pro"/>
        <family val="2"/>
      </rPr>
      <t xml:space="preserve">  - total</t>
    </r>
  </si>
  <si>
    <t>(total w/o performance gap)</t>
  </si>
  <si>
    <r>
      <t>Project LCA</t>
    </r>
    <r>
      <rPr>
        <sz val="14"/>
        <color rgb="FFFACA94"/>
        <rFont val="Avenir Next LT Pro"/>
        <family val="2"/>
      </rPr>
      <t xml:space="preserve"> - embodied &amp; operational</t>
    </r>
  </si>
  <si>
    <t>(total w. performance gap)</t>
  </si>
  <si>
    <t>(threshold per person)</t>
  </si>
  <si>
    <t xml:space="preserve">kg CO2e/person/year </t>
  </si>
  <si>
    <t>Area type</t>
  </si>
  <si>
    <t>Residential</t>
  </si>
  <si>
    <t>Commercial</t>
  </si>
  <si>
    <t>Disclaimer: Data is taken from the specific LCAbyg file and input from '1. Getting Started'. If the area distribution between commercial and residential area is not correct please go back and adjust.</t>
  </si>
  <si>
    <t>Projekttitel</t>
  </si>
  <si>
    <t>(total w. performance gap only for residential)</t>
  </si>
  <si>
    <t>(0-100)</t>
  </si>
  <si>
    <t>(threshold per m2)</t>
  </si>
  <si>
    <t>Project name:</t>
  </si>
  <si>
    <t>% share of residential space of project:</t>
  </si>
  <si>
    <t>no. of residents in residential space (bedcount):</t>
  </si>
  <si>
    <t>% coverage of national LCA (performance gap):</t>
  </si>
  <si>
    <t>Click on "Eksporter Excel" button when</t>
  </si>
  <si>
    <t>0. Switch Language</t>
  </si>
  <si>
    <t>you have finalised your LCA calculations.</t>
  </si>
  <si>
    <t xml:space="preserve"> The tool works only for Danish export</t>
  </si>
  <si>
    <t xml:space="preserve">  Overview</t>
  </si>
  <si>
    <t xml:space="preserve">  Development</t>
  </si>
  <si>
    <t xml:space="preserve">  Spreadsheet Contents</t>
  </si>
  <si>
    <t xml:space="preserve"> - Overview of the tool and its purpose.</t>
  </si>
  <si>
    <t xml:space="preserve"> - Additional explanation, methodology details, licensing information etc.</t>
  </si>
  <si>
    <t>Planetary Boundary Tool</t>
  </si>
  <si>
    <t xml:space="preserve"> - Step-by-step instructions on how to use the tool and uploading file</t>
  </si>
  <si>
    <t>3. Read More</t>
  </si>
  <si>
    <t>Read More</t>
  </si>
  <si>
    <t>Methodology</t>
  </si>
  <si>
    <t>Licensing</t>
  </si>
  <si>
    <t>Updates and Version History</t>
  </si>
  <si>
    <t>Credits</t>
  </si>
  <si>
    <t xml:space="preserve"> - Displays the CO2 impact measured against planetary boundaries.</t>
  </si>
  <si>
    <t>Calculated</t>
  </si>
  <si>
    <t>-</t>
  </si>
  <si>
    <t>Doughnut for Urban Development</t>
  </si>
  <si>
    <t>Housing DLE principle, %</t>
  </si>
  <si>
    <t>Equal per capita 2021, %</t>
  </si>
  <si>
    <t>Household 2021, m2</t>
  </si>
  <si>
    <t>Our World in Data</t>
  </si>
  <si>
    <t>Population 2021</t>
  </si>
  <si>
    <t>Source</t>
  </si>
  <si>
    <t>World</t>
  </si>
  <si>
    <t>Unit</t>
  </si>
  <si>
    <t>Column1</t>
  </si>
  <si>
    <t>Global safe operating space</t>
  </si>
  <si>
    <t>Share to housing, %</t>
  </si>
  <si>
    <t>Danmarks Statistik; 
https://bpie.eu/wp-content/uploads/2018/01/iBROAD_CountryFactsheet_SWEDEN-2018.pdf</t>
  </si>
  <si>
    <t>Number of households, no.</t>
  </si>
  <si>
    <t>The average total floor area of a dwelling was, m2</t>
  </si>
  <si>
    <t>Total floor area, m2</t>
  </si>
  <si>
    <t>The average total floor area of one or two-dwelling was, m2</t>
  </si>
  <si>
    <t>The average total floor area of multi-dwelling was, m2</t>
  </si>
  <si>
    <t>The average total floor area of special housing, m2</t>
  </si>
  <si>
    <t>The average total floor area of other buildings, m2</t>
  </si>
  <si>
    <t>Sources</t>
  </si>
  <si>
    <t>Ministry of Housing Community and Local Government
Gov UK: Population and household estimates, England and Wales: Census 2021</t>
  </si>
  <si>
    <t>Nearly 4.8 million dwellings in Sweden
Statistical news from Statistics Sweden 2017-04-20 9.30</t>
  </si>
  <si>
    <t>No. of one or two-dwelling was</t>
  </si>
  <si>
    <t>No. of multi-dwelling was</t>
  </si>
  <si>
    <t>No. of special housing</t>
  </si>
  <si>
    <t>No. of other buildings</t>
  </si>
  <si>
    <t>06513: Boliger, etter region, bygningstype, bruksareal, statistikkvariabel og år 2018
https://www.ssb.no/statbank/table/06513/tableViewLayout1/?loadedQueryId=10018588&amp;timeType=item</t>
  </si>
  <si>
    <t>Building stock 2020 (Corrected on 3 June 2021)
https://stat.fi/til/rakke/2020/rakke_2020_2021-05-27_kat_002_en.html</t>
  </si>
  <si>
    <t>Building Market Brief The Netherlands - MRA Duurzaam
https://mraduurzaam.nl/wp-content/themes/40-45/Rapporten%20en%20onderzoeken/181023-CK-BMB-BMB_NETHERLANDS-DEF-CIE-Edition.pdf</t>
  </si>
  <si>
    <t>kg CO2/m2/yr</t>
  </si>
  <si>
    <t>kg CO2/person/yr</t>
  </si>
  <si>
    <t>Allocation principles</t>
  </si>
  <si>
    <t>N/A</t>
  </si>
  <si>
    <t>1. Upload your Project Data.</t>
  </si>
  <si>
    <t>2. Manually input other Project Data.</t>
  </si>
  <si>
    <t>(no. of persons  for residential area only)</t>
  </si>
  <si>
    <t>Total Whole Building LCA</t>
  </si>
  <si>
    <t>Capacity, %</t>
  </si>
  <si>
    <t>Equal per capita Sufficiency principle, kg CO2-eq/m2/yr</t>
  </si>
  <si>
    <t>Equal per capita Sufficiency principle, kg CO2-eq/person</t>
  </si>
  <si>
    <t>Capacity Sufficiency principle, kg CO2-eq/m2/yr</t>
  </si>
  <si>
    <t>Capacity Sufficiency principle, kg CO2-eq/person</t>
  </si>
  <si>
    <t>Project</t>
  </si>
  <si>
    <t>EB-03_BOFA 502</t>
  </si>
  <si>
    <t>Afløbsrør</t>
  </si>
  <si>
    <t>Rør, Afløbsrør, PVC</t>
  </si>
  <si>
    <t>Altandæk</t>
  </si>
  <si>
    <t>Stål, Smedestål</t>
  </si>
  <si>
    <t>Træbrædder, bøg (12% fugtighed / 10,7% H2O)</t>
  </si>
  <si>
    <t>Tagterasse gulvbelægning</t>
  </si>
  <si>
    <t>EPS isolering til vægge og tage 035</t>
  </si>
  <si>
    <t>Stål, valsede profiler og plader</t>
  </si>
  <si>
    <t>Tagpap, bitumen toplag, ikke skiferbestrøet</t>
  </si>
  <si>
    <t>Rækværk</t>
  </si>
  <si>
    <t>Altanværn</t>
  </si>
  <si>
    <t>Rækværk, glas og rustfri stål</t>
  </si>
  <si>
    <t>Glas 4 mm</t>
  </si>
  <si>
    <t>Stålplade, rustfri</t>
  </si>
  <si>
    <t>Gulv</t>
  </si>
  <si>
    <t>Gulvfliser på badeværelse</t>
  </si>
  <si>
    <t>EPS isolering til lofter / gulve og kælderydervæg / terrændæk 035</t>
  </si>
  <si>
    <t>Gulvopbyning</t>
  </si>
  <si>
    <t>Mineraluld, trykfast til tagsystem</t>
  </si>
  <si>
    <t>Parketgulv</t>
  </si>
  <si>
    <t>Byggepap</t>
  </si>
  <si>
    <t>Trægulv, stavparket, 22 mm</t>
  </si>
  <si>
    <t>Huldæk</t>
  </si>
  <si>
    <t>Huldæk 220mm</t>
  </si>
  <si>
    <t>Huldæk element, 22 cm, 6-10 liner</t>
  </si>
  <si>
    <t>Loft</t>
  </si>
  <si>
    <t>Fastmonteret gipsloft</t>
  </si>
  <si>
    <t>Silikatmaling (indendørs)</t>
  </si>
  <si>
    <t>Nedhængt gipsloft</t>
  </si>
  <si>
    <t>Troldtekt loft</t>
  </si>
  <si>
    <t>Ventilationskasse</t>
  </si>
  <si>
    <t xml:space="preserve">Fundament insitu 100 mm </t>
  </si>
  <si>
    <t>Fundament insitu 1000 mm</t>
  </si>
  <si>
    <t>Fundament insitu 400 mm</t>
  </si>
  <si>
    <t xml:space="preserve">Fundament insitu 500 mm </t>
  </si>
  <si>
    <t xml:space="preserve">Fundament insitu 600 mm </t>
  </si>
  <si>
    <t>Fundament insitu 700 mm</t>
  </si>
  <si>
    <t>Skaft</t>
  </si>
  <si>
    <t>Skaft (elevatorskakt) insitustøbt beton 150 mm</t>
  </si>
  <si>
    <t>Skaft (vindue) insitustøbt beton 200 mm</t>
  </si>
  <si>
    <t>Skaft insitustøbt beton 200 mm</t>
  </si>
  <si>
    <t>Sokkel</t>
  </si>
  <si>
    <t>Sokkel 100 mm lecablok</t>
  </si>
  <si>
    <t>Letklinkerblok, Letklinkerblok med hvid EPS isolering</t>
  </si>
  <si>
    <t>Sokkel 350 mm lecablok</t>
  </si>
  <si>
    <t>Sokkel isolering</t>
  </si>
  <si>
    <t>Bærende indervægge og skaft</t>
  </si>
  <si>
    <t>Betonelement 150 mm</t>
  </si>
  <si>
    <t>Beton vægelementer, Beton vægelementer, 15 cm tyk væg med 5-15 kg armering</t>
  </si>
  <si>
    <t>Betonelement 200 mm</t>
  </si>
  <si>
    <t>Ikke bærende indervæg</t>
  </si>
  <si>
    <t>Forsatsvæg</t>
  </si>
  <si>
    <t>Porebeton 100 mm (223001)</t>
  </si>
  <si>
    <t>Porebeton 380 kg/m³</t>
  </si>
  <si>
    <t>Puds, kalk-gips, inde</t>
  </si>
  <si>
    <t>Porebeton 75 mm</t>
  </si>
  <si>
    <t>Vægfliser på badeværelse</t>
  </si>
  <si>
    <t>Bjælker/søjler, stål HEB 140</t>
  </si>
  <si>
    <t>Bjælker/søjler, stål HEB 240</t>
  </si>
  <si>
    <t>RHS søjle: 100x100mm</t>
  </si>
  <si>
    <t>Betondæk (over elevatorskakt) 220 mm</t>
  </si>
  <si>
    <t>Fabriksbeton (C30/37, C35/45 SCC), C30/37 (Indvendig væg)</t>
  </si>
  <si>
    <t>Tag over elevatorskakt (trykfastisolering)</t>
  </si>
  <si>
    <t>Tagpap, bitumen toplag, skiferbestrøet</t>
  </si>
  <si>
    <t>Tagbelægning, tagpap og krydsfiner</t>
  </si>
  <si>
    <t>Mineraluld, løsfyld</t>
  </si>
  <si>
    <t xml:space="preserve">Terrændæk </t>
  </si>
  <si>
    <t>Terrændæk lecanødder</t>
  </si>
  <si>
    <t>Letklinker, ekspanderet ler, nødder</t>
  </si>
  <si>
    <t>Trykfastisolering (Elevatorskakt)</t>
  </si>
  <si>
    <t>Indv. trappe</t>
  </si>
  <si>
    <t>Indv. betontrappe</t>
  </si>
  <si>
    <t>Betontrappe, etagehøj</t>
  </si>
  <si>
    <t>Brugsvand</t>
  </si>
  <si>
    <t>Brugsvandsrør, Alu/pex</t>
  </si>
  <si>
    <t>Brugsvandsrør, Alu-PEX</t>
  </si>
  <si>
    <t>Brugsvandsrør, PE</t>
  </si>
  <si>
    <t>Teknisk iso. vand</t>
  </si>
  <si>
    <t>Fjernvarmeveksler</t>
  </si>
  <si>
    <t>Gulvvarmerør, PEX, 300 mm</t>
  </si>
  <si>
    <t>Cirkulationspumpe &lt;50 W</t>
  </si>
  <si>
    <t xml:space="preserve">Teknisk iso. </t>
  </si>
  <si>
    <t>Varmerør, Alu/Pex</t>
  </si>
  <si>
    <t>Varmerør, FZ</t>
  </si>
  <si>
    <t>Decentrale ventilationsaggregater</t>
  </si>
  <si>
    <t>Teknisk isolering</t>
  </si>
  <si>
    <t>Ventilationskanaler Ø125</t>
  </si>
  <si>
    <t>Ventilationskanaler Ø160</t>
  </si>
  <si>
    <t>Dør, indvendig</t>
  </si>
  <si>
    <t>Ext. single-flush in - glass</t>
  </si>
  <si>
    <t>Glasfacader</t>
  </si>
  <si>
    <t>Glasfacade</t>
  </si>
  <si>
    <t>Curtain wall</t>
  </si>
  <si>
    <t>Curtain wall rammer</t>
  </si>
  <si>
    <t>Curtain wall profiler, aluminium</t>
  </si>
  <si>
    <t>EPDM-tætning til aluminiumsprofil</t>
  </si>
  <si>
    <t>Vindue</t>
  </si>
  <si>
    <t>Dør med fastparti (2145x2200)</t>
  </si>
  <si>
    <t>Beslag, stålvindue</t>
  </si>
  <si>
    <t>Dør med fastparti (2145x2230)</t>
  </si>
  <si>
    <t>Ovenlyskuppel, plast (komplet ovenlys)</t>
  </si>
  <si>
    <t>Sålbænk, alu</t>
  </si>
  <si>
    <t xml:space="preserve">Vindue T1 </t>
  </si>
  <si>
    <t xml:space="preserve">Vindue T2 </t>
  </si>
  <si>
    <t>Beklædning</t>
  </si>
  <si>
    <t xml:space="preserve">Bræddebeklædning </t>
  </si>
  <si>
    <t>Overflade, træfacade, semi-pigmenteret lasursystem</t>
  </si>
  <si>
    <t>Forplade, bræddebeklædning</t>
  </si>
  <si>
    <t>Let ydervæg</t>
  </si>
  <si>
    <t>Letydervæg (tagterrasse murkrone</t>
  </si>
  <si>
    <t>Aluminiumsplade</t>
  </si>
  <si>
    <t>Zink, patineret</t>
  </si>
  <si>
    <t>Letydervæg 305 mm</t>
  </si>
  <si>
    <t>Konstruktionstræ af fyr og gran, Savede og tørrede (Forbrænding EoL)</t>
  </si>
  <si>
    <t>Letydervæg 375 mm</t>
  </si>
  <si>
    <t>Sandwichelement</t>
  </si>
  <si>
    <t xml:space="preserve">Beton bagvægge, 152mm </t>
  </si>
  <si>
    <t>Beton bagvægge, 182mm</t>
  </si>
  <si>
    <t>Forplade (lys fuge)</t>
  </si>
  <si>
    <t>Teglsten, formur</t>
  </si>
  <si>
    <t>Forplade (mørk fuge)</t>
  </si>
  <si>
    <t>Isolering kl. 34 250 mm</t>
  </si>
  <si>
    <t>Mineraluld, facadesystem</t>
  </si>
  <si>
    <t>How to Retrieve your LCA Data</t>
  </si>
  <si>
    <t xml:space="preserve">your project's "data" into excel. Go through step 0-3 as seen on the </t>
  </si>
  <si>
    <t>figure below and export the file to a place where you can find it.</t>
  </si>
  <si>
    <t>Afterwards, you will need to upload the file into this Excel tool.</t>
  </si>
  <si>
    <t>To find how a project's carbon performance relate to the planetary boundaries,</t>
  </si>
  <si>
    <t>you will have to use the exported Excel file for LCAbyg. The tool is structured</t>
  </si>
  <si>
    <t>Results</t>
  </si>
  <si>
    <t>depending on allocation principle. In the book "Doughnut for Urban Development"</t>
  </si>
  <si>
    <t>we presented several principles and recommended the use of the "Sufficiency"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</si>
</sst>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
  </numFmts>
  <fonts count="35" x14ac:knownFonts="1">
    <font>
      <sz val="11"/>
      <color theme="1"/>
      <name val="Aptos Narrow"/>
      <family val="2"/>
      <scheme val="minor"/>
    </font>
    <font>
      <sz val="18"/>
      <color rgb="FFFACA94"/>
      <name val="Avenir Next LT Pro"/>
      <family val="2"/>
    </font>
    <font>
      <sz val="11"/>
      <color theme="1"/>
      <name val="Avenir Next LT Pro"/>
      <family val="2"/>
    </font>
    <font>
      <sz val="60"/>
      <color rgb="FFFACA94"/>
      <name val="Avenir Next LT Pro Demi"/>
      <family val="2"/>
    </font>
    <font>
      <sz val="50"/>
      <color rgb="FFFACA94"/>
      <name val="Avenir Next LT Pro Demi"/>
      <family val="2"/>
    </font>
    <font>
      <sz val="18"/>
      <color rgb="FFFACA94"/>
      <name val="Avenir Next LT Pro Demi"/>
      <family val="2"/>
    </font>
    <font>
      <sz val="11"/>
      <color rgb="FFE36037"/>
      <name val="Avenir Next LT Pro"/>
      <family val="2"/>
    </font>
    <font>
      <sz val="18"/>
      <color rgb="FFE36037"/>
      <name val="Avenir Next LT Pro"/>
      <family val="2"/>
    </font>
    <font>
      <sz val="18"/>
      <color rgb="FFE36037"/>
      <name val="Avenir Next LT Pro Demi"/>
      <family val="2"/>
    </font>
    <font>
      <b/>
      <sz val="18"/>
      <color rgb="FFE36037"/>
      <name val="Bradley Hand ITC"/>
      <family val="4"/>
    </font>
    <font>
      <b/>
      <sz val="11"/>
      <color theme="1"/>
      <name val="Aptos Narrow"/>
      <family val="2"/>
      <scheme val="minor"/>
    </font>
    <font>
      <sz val="14"/>
      <color rgb="FFE36037"/>
      <name val="Avenir Next LT Pro"/>
      <family val="2"/>
    </font>
    <font>
      <sz val="14"/>
      <color rgb="FF8E3327"/>
      <name val="Avenir Next LT Pro"/>
      <family val="2"/>
    </font>
    <font>
      <sz val="14"/>
      <color rgb="FF993300"/>
      <name val="Avenir Next LT Pro"/>
      <family val="2"/>
    </font>
    <font>
      <sz val="14"/>
      <color rgb="FFE36037"/>
      <name val="Avenir Next LT Pro Demi"/>
      <family val="2"/>
    </font>
    <font>
      <i/>
      <sz val="11"/>
      <color rgb="FFE36037"/>
      <name val="Avenir Next LT Pro"/>
      <family val="2"/>
    </font>
    <font>
      <b/>
      <sz val="20"/>
      <color rgb="FFE36037"/>
      <name val="Avenir Next LT Pro"/>
      <family val="2"/>
    </font>
    <font>
      <sz val="18"/>
      <color rgb="FF60221A"/>
      <name val="Avenir Next LT Pro"/>
      <family val="2"/>
    </font>
    <font>
      <i/>
      <sz val="11"/>
      <color theme="1"/>
      <name val="Aptos Narrow"/>
      <family val="2"/>
      <scheme val="minor"/>
    </font>
    <font>
      <sz val="72"/>
      <color rgb="FF60221A"/>
      <name val="Avenir Next LT Pro"/>
      <family val="2"/>
    </font>
    <font>
      <sz val="14"/>
      <color rgb="FFFACA94"/>
      <name val="Avenir Next LT Pro"/>
      <family val="2"/>
    </font>
    <font>
      <vertAlign val="subscript"/>
      <sz val="11"/>
      <color theme="1"/>
      <name val="Aptos Narrow"/>
      <family val="2"/>
      <scheme val="minor"/>
    </font>
    <font>
      <sz val="72"/>
      <color rgb="FFE36037"/>
      <name val="Avenir Next LT Pro"/>
      <family val="2"/>
    </font>
    <font>
      <sz val="36"/>
      <color rgb="FFE36037"/>
      <name val="Avenir Next LT Pro"/>
      <family val="2"/>
    </font>
    <font>
      <sz val="18"/>
      <color theme="1"/>
      <name val="Avenir Next LT Pro"/>
      <family val="2"/>
    </font>
    <font>
      <i/>
      <sz val="18"/>
      <color rgb="FFE36037"/>
      <name val="Avenir Next LT Pro"/>
      <family val="2"/>
    </font>
    <font>
      <sz val="26"/>
      <color rgb="FFE36037"/>
      <name val="Avenir Next LT Pro"/>
      <family val="2"/>
    </font>
    <font>
      <b/>
      <sz val="11"/>
      <color theme="0"/>
      <name val="Aptos Narrow"/>
      <family val="2"/>
      <scheme val="minor"/>
    </font>
    <font>
      <i/>
      <sz val="14"/>
      <color rgb="FFF9BD7B"/>
      <name val="Avenir Next LT Pro"/>
      <family val="2"/>
    </font>
    <font>
      <i/>
      <sz val="11"/>
      <color theme="1"/>
      <name val="Avenir Next LT Pro"/>
      <family val="2"/>
    </font>
    <font>
      <sz val="8"/>
      <name val="Aptos Narrow"/>
      <family val="2"/>
      <scheme val="minor"/>
    </font>
    <font>
      <u/>
      <sz val="11"/>
      <color theme="10"/>
      <name val="Aptos Narrow"/>
      <family val="2"/>
      <scheme val="minor"/>
    </font>
    <font>
      <sz val="9"/>
      <color indexed="81"/>
      <name val="Tahoma"/>
      <family val="2"/>
    </font>
    <font>
      <b/>
      <sz val="9"/>
      <color indexed="81"/>
      <name val="Tahoma"/>
      <family val="2"/>
    </font>
    <font>
      <sz val="16"/>
      <color rgb="FFFACA94"/>
      <name val="Avenir Next LT Pro"/>
      <family val="2"/>
    </font>
  </fonts>
  <fills count="9">
    <fill>
      <patternFill patternType="none"/>
    </fill>
    <fill>
      <patternFill patternType="gray125"/>
    </fill>
    <fill>
      <patternFill patternType="solid">
        <fgColor rgb="FF8E3327"/>
        <bgColor indexed="64"/>
      </patternFill>
    </fill>
    <fill>
      <patternFill patternType="solid">
        <fgColor rgb="FFFACA94"/>
        <bgColor indexed="64"/>
      </patternFill>
    </fill>
    <fill>
      <patternFill patternType="solid">
        <fgColor theme="0" tint="-4.9989318521683403E-2"/>
        <bgColor indexed="64"/>
      </patternFill>
    </fill>
    <fill>
      <patternFill patternType="solid">
        <fgColor rgb="FFF8B56C"/>
        <bgColor indexed="64"/>
      </patternFill>
    </fill>
    <fill>
      <patternFill patternType="solid">
        <fgColor rgb="FFC44736"/>
        <bgColor indexed="64"/>
      </patternFill>
    </fill>
    <fill>
      <patternFill patternType="solid">
        <fgColor rgb="FFFFFF00"/>
        <bgColor indexed="64"/>
      </patternFill>
    </fill>
    <fill>
      <patternFill patternType="solid">
        <fgColor theme="4"/>
        <bgColor theme="4"/>
      </patternFill>
    </fill>
  </fills>
  <borders count="17">
    <border>
      <left/>
      <right/>
      <top/>
      <bottom/>
      <diagonal/>
    </border>
    <border>
      <left/>
      <right/>
      <top/>
      <bottom style="thin">
        <color theme="5" tint="0.39997558519241921"/>
      </bottom>
      <diagonal/>
    </border>
    <border>
      <left style="thin">
        <color rgb="FFF8B56C"/>
      </left>
      <right/>
      <top style="thin">
        <color rgb="FFF8B56C"/>
      </top>
      <bottom/>
      <diagonal/>
    </border>
    <border>
      <left/>
      <right/>
      <top style="thin">
        <color rgb="FFF8B56C"/>
      </top>
      <bottom/>
      <diagonal/>
    </border>
    <border>
      <left/>
      <right style="thin">
        <color rgb="FFF8B56C"/>
      </right>
      <top style="thin">
        <color rgb="FFF8B56C"/>
      </top>
      <bottom/>
      <diagonal/>
    </border>
    <border>
      <left style="thin">
        <color rgb="FFF8B56C"/>
      </left>
      <right/>
      <top/>
      <bottom/>
      <diagonal/>
    </border>
    <border>
      <left/>
      <right style="thin">
        <color rgb="FFF8B56C"/>
      </right>
      <top/>
      <bottom/>
      <diagonal/>
    </border>
    <border>
      <left style="thin">
        <color rgb="FFF8B56C"/>
      </left>
      <right/>
      <top/>
      <bottom style="thin">
        <color rgb="FFF8B56C"/>
      </bottom>
      <diagonal/>
    </border>
    <border>
      <left/>
      <right/>
      <top/>
      <bottom style="thin">
        <color rgb="FFF8B56C"/>
      </bottom>
      <diagonal/>
    </border>
    <border>
      <left/>
      <right style="thin">
        <color rgb="FFF8B56C"/>
      </right>
      <top/>
      <bottom style="thin">
        <color rgb="FFF8B56C"/>
      </bottom>
      <diagonal/>
    </border>
    <border>
      <left style="thin">
        <color rgb="FFF8B56C"/>
      </left>
      <right/>
      <top style="thin">
        <color rgb="FFF8B56C"/>
      </top>
      <bottom style="thin">
        <color rgb="FFF8B56C"/>
      </bottom>
      <diagonal/>
    </border>
    <border>
      <left/>
      <right/>
      <top style="thin">
        <color rgb="FFF8B56C"/>
      </top>
      <bottom style="thin">
        <color rgb="FFF8B56C"/>
      </bottom>
      <diagonal/>
    </border>
    <border>
      <left/>
      <right style="thin">
        <color rgb="FFF8B56C"/>
      </right>
      <top style="thin">
        <color rgb="FFF8B56C"/>
      </top>
      <bottom style="thin">
        <color rgb="FFF8B56C"/>
      </bottom>
      <diagonal/>
    </border>
    <border>
      <left style="medium">
        <color rgb="FFFACA94"/>
      </left>
      <right/>
      <top style="medium">
        <color rgb="FFFACA94"/>
      </top>
      <bottom style="medium">
        <color rgb="FFFACA94"/>
      </bottom>
      <diagonal/>
    </border>
    <border>
      <left/>
      <right/>
      <top style="medium">
        <color rgb="FFFACA94"/>
      </top>
      <bottom style="medium">
        <color rgb="FFFACA94"/>
      </bottom>
      <diagonal/>
    </border>
    <border>
      <left/>
      <right style="medium">
        <color rgb="FFFACA94"/>
      </right>
      <top style="medium">
        <color rgb="FFFACA94"/>
      </top>
      <bottom style="medium">
        <color rgb="FFFACA94"/>
      </bottom>
      <diagonal/>
    </border>
    <border>
      <left/>
      <right/>
      <top style="thin">
        <color theme="4" tint="0.39997558519241921"/>
      </top>
      <bottom style="thin">
        <color theme="4" tint="0.39997558519241921"/>
      </bottom>
      <diagonal/>
    </border>
  </borders>
  <cellStyleXfs count="2">
    <xf numFmtId="0" fontId="0" fillId="0" borderId="0"/>
    <xf numFmtId="0" fontId="31" fillId="0" borderId="0" applyNumberFormat="0" applyFill="0" applyBorder="0" applyAlignment="0" applyProtection="0"/>
  </cellStyleXfs>
  <cellXfs count="124">
    <xf numFmtId="0" fontId="0" fillId="0" borderId="0" xfId="0"/>
    <xf numFmtId="0" fontId="0" fillId="2" borderId="0" xfId="0" applyFill="1"/>
    <xf numFmtId="0" fontId="1" fillId="2" borderId="0" xfId="0" applyFont="1" applyFill="1"/>
    <xf numFmtId="0" fontId="2" fillId="2" borderId="0" xfId="0" applyFont="1" applyFill="1"/>
    <xf numFmtId="0" fontId="3" fillId="2" borderId="0" xfId="0" applyFont="1" applyFill="1"/>
    <xf numFmtId="0" fontId="4" fillId="2" borderId="0" xfId="0" applyFont="1" applyFill="1" applyAlignment="1">
      <alignment horizontal="left" vertical="top"/>
    </xf>
    <xf numFmtId="0" fontId="5" fillId="2" borderId="0" xfId="0" applyFont="1" applyFill="1"/>
    <xf numFmtId="0" fontId="6" fillId="2" borderId="0" xfId="0" applyFont="1" applyFill="1"/>
    <xf numFmtId="0" fontId="2" fillId="2" borderId="1" xfId="0" applyFont="1" applyFill="1" applyBorder="1"/>
    <xf numFmtId="0" fontId="2" fillId="3" borderId="0" xfId="0" applyFont="1" applyFill="1"/>
    <xf numFmtId="0" fontId="7" fillId="3" borderId="0" xfId="0" applyFont="1" applyFill="1"/>
    <xf numFmtId="0" fontId="1" fillId="3" borderId="0" xfId="0" applyFont="1" applyFill="1"/>
    <xf numFmtId="0" fontId="6" fillId="3" borderId="0" xfId="0" applyFont="1" applyFill="1"/>
    <xf numFmtId="0" fontId="0" fillId="3" borderId="0" xfId="0" applyFill="1"/>
    <xf numFmtId="0" fontId="8" fillId="3" borderId="0" xfId="0" applyFont="1" applyFill="1"/>
    <xf numFmtId="0" fontId="9" fillId="3" borderId="0" xfId="0" applyFont="1" applyFill="1"/>
    <xf numFmtId="0" fontId="10" fillId="0" borderId="0" xfId="0" applyFont="1" applyAlignment="1">
      <alignment horizontal="center"/>
    </xf>
    <xf numFmtId="0" fontId="0" fillId="0" borderId="0" xfId="0" applyAlignment="1">
      <alignment vertical="top" wrapText="1"/>
    </xf>
    <xf numFmtId="11" fontId="0" fillId="0" borderId="0" xfId="0" applyNumberFormat="1"/>
    <xf numFmtId="0" fontId="10" fillId="0" borderId="0" xfId="0" applyFont="1" applyAlignment="1">
      <alignment wrapText="1"/>
    </xf>
    <xf numFmtId="2" fontId="0" fillId="0" borderId="0" xfId="0" applyNumberFormat="1"/>
    <xf numFmtId="1" fontId="0" fillId="0" borderId="0" xfId="0" applyNumberFormat="1"/>
    <xf numFmtId="0" fontId="11" fillId="3" borderId="0" xfId="0" applyFont="1" applyFill="1" applyAlignment="1">
      <alignment vertical="center"/>
    </xf>
    <xf numFmtId="0" fontId="11" fillId="3" borderId="0" xfId="0" applyFont="1" applyFill="1" applyAlignment="1">
      <alignment horizontal="left" vertical="top"/>
    </xf>
    <xf numFmtId="0" fontId="14" fillId="3" borderId="0" xfId="0" applyFont="1" applyFill="1"/>
    <xf numFmtId="0" fontId="15" fillId="3" borderId="0" xfId="0" applyFont="1" applyFill="1" applyAlignment="1">
      <alignment horizontal="right"/>
    </xf>
    <xf numFmtId="0" fontId="10" fillId="0" borderId="0" xfId="0" applyFont="1"/>
    <xf numFmtId="0" fontId="16" fillId="3" borderId="0" xfId="0" applyFont="1" applyFill="1"/>
    <xf numFmtId="10" fontId="0" fillId="0" borderId="0" xfId="0" applyNumberFormat="1"/>
    <xf numFmtId="0" fontId="18" fillId="0" borderId="0" xfId="0" applyFont="1"/>
    <xf numFmtId="0" fontId="10" fillId="0" borderId="0" xfId="0" applyFont="1" applyAlignment="1">
      <alignment vertical="top" wrapText="1"/>
    </xf>
    <xf numFmtId="0" fontId="0" fillId="0" borderId="0" xfId="0" applyAlignment="1">
      <alignment horizontal="left" indent="1"/>
    </xf>
    <xf numFmtId="165" fontId="0" fillId="0" borderId="0" xfId="0" applyNumberFormat="1"/>
    <xf numFmtId="0" fontId="7" fillId="3" borderId="2" xfId="0" applyFont="1" applyFill="1" applyBorder="1"/>
    <xf numFmtId="0" fontId="2" fillId="3" borderId="3" xfId="0" applyFont="1" applyFill="1" applyBorder="1"/>
    <xf numFmtId="0" fontId="2" fillId="3" borderId="4" xfId="0" applyFont="1" applyFill="1" applyBorder="1"/>
    <xf numFmtId="0" fontId="7" fillId="3" borderId="5" xfId="0" applyFont="1" applyFill="1" applyBorder="1"/>
    <xf numFmtId="0" fontId="2" fillId="3" borderId="6" xfId="0" applyFont="1" applyFill="1" applyBorder="1"/>
    <xf numFmtId="0" fontId="2" fillId="3" borderId="5" xfId="0" applyFont="1" applyFill="1" applyBorder="1"/>
    <xf numFmtId="0" fontId="9" fillId="3" borderId="6" xfId="0" applyFont="1" applyFill="1" applyBorder="1"/>
    <xf numFmtId="0" fontId="2" fillId="3" borderId="7" xfId="0" applyFont="1" applyFill="1" applyBorder="1"/>
    <xf numFmtId="0" fontId="2" fillId="3" borderId="8" xfId="0" applyFont="1" applyFill="1" applyBorder="1"/>
    <xf numFmtId="0" fontId="9" fillId="3" borderId="8" xfId="0" applyFont="1" applyFill="1" applyBorder="1"/>
    <xf numFmtId="0" fontId="7" fillId="3" borderId="8" xfId="0" applyFont="1" applyFill="1" applyBorder="1"/>
    <xf numFmtId="0" fontId="9" fillId="3" borderId="9" xfId="0" applyFont="1" applyFill="1" applyBorder="1"/>
    <xf numFmtId="0" fontId="2" fillId="3" borderId="2" xfId="0" applyFont="1" applyFill="1" applyBorder="1"/>
    <xf numFmtId="0" fontId="1" fillId="6" borderId="10" xfId="0" applyFont="1" applyFill="1" applyBorder="1"/>
    <xf numFmtId="0" fontId="1" fillId="6" borderId="11" xfId="0" applyFont="1" applyFill="1" applyBorder="1"/>
    <xf numFmtId="0" fontId="1" fillId="6" borderId="12" xfId="0" applyFont="1" applyFill="1" applyBorder="1"/>
    <xf numFmtId="164" fontId="19" fillId="3" borderId="5" xfId="0" applyNumberFormat="1" applyFont="1" applyFill="1" applyBorder="1" applyAlignment="1">
      <alignment vertical="center"/>
    </xf>
    <xf numFmtId="164" fontId="19" fillId="3" borderId="0" xfId="0" applyNumberFormat="1" applyFont="1" applyFill="1" applyAlignment="1">
      <alignment vertical="center"/>
    </xf>
    <xf numFmtId="0" fontId="17" fillId="3" borderId="5" xfId="0" applyFont="1" applyFill="1" applyBorder="1" applyAlignment="1">
      <alignment vertical="top" wrapText="1"/>
    </xf>
    <xf numFmtId="0" fontId="17" fillId="3" borderId="0" xfId="0" applyFont="1" applyFill="1" applyAlignment="1">
      <alignment vertical="top" wrapText="1"/>
    </xf>
    <xf numFmtId="0" fontId="17" fillId="3" borderId="7" xfId="0" applyFont="1" applyFill="1" applyBorder="1" applyAlignment="1">
      <alignment vertical="top" wrapText="1"/>
    </xf>
    <xf numFmtId="0" fontId="1" fillId="3" borderId="5" xfId="0" applyFont="1" applyFill="1" applyBorder="1"/>
    <xf numFmtId="164" fontId="22" fillId="5" borderId="5" xfId="0" applyNumberFormat="1" applyFont="1" applyFill="1" applyBorder="1" applyAlignment="1">
      <alignment vertical="center"/>
    </xf>
    <xf numFmtId="164" fontId="22" fillId="5" borderId="0" xfId="0" applyNumberFormat="1" applyFont="1" applyFill="1" applyAlignment="1">
      <alignment vertical="center"/>
    </xf>
    <xf numFmtId="164" fontId="23" fillId="3" borderId="3" xfId="0" applyNumberFormat="1" applyFont="1" applyFill="1" applyBorder="1" applyAlignment="1">
      <alignment vertical="center"/>
    </xf>
    <xf numFmtId="164" fontId="23" fillId="3" borderId="4" xfId="0" applyNumberFormat="1" applyFont="1" applyFill="1" applyBorder="1" applyAlignment="1">
      <alignment vertical="center"/>
    </xf>
    <xf numFmtId="164" fontId="7" fillId="3" borderId="0" xfId="0" applyNumberFormat="1" applyFont="1" applyFill="1" applyAlignment="1">
      <alignment vertical="center"/>
    </xf>
    <xf numFmtId="164" fontId="23" fillId="3" borderId="0" xfId="0" applyNumberFormat="1" applyFont="1" applyFill="1" applyAlignment="1">
      <alignment vertical="center"/>
    </xf>
    <xf numFmtId="164" fontId="23" fillId="3" borderId="6" xfId="0" applyNumberFormat="1" applyFont="1" applyFill="1" applyBorder="1" applyAlignment="1">
      <alignment vertical="center"/>
    </xf>
    <xf numFmtId="164" fontId="11" fillId="3" borderId="0" xfId="0" applyNumberFormat="1" applyFont="1" applyFill="1" applyAlignment="1">
      <alignment vertical="center"/>
    </xf>
    <xf numFmtId="164" fontId="22" fillId="3" borderId="0" xfId="0" applyNumberFormat="1" applyFont="1" applyFill="1" applyAlignment="1">
      <alignment vertical="center"/>
    </xf>
    <xf numFmtId="164" fontId="22" fillId="3" borderId="6" xfId="0" applyNumberFormat="1" applyFont="1" applyFill="1" applyBorder="1" applyAlignment="1">
      <alignment vertical="center"/>
    </xf>
    <xf numFmtId="0" fontId="24" fillId="3" borderId="3" xfId="0" applyFont="1" applyFill="1" applyBorder="1"/>
    <xf numFmtId="0" fontId="24" fillId="3" borderId="0" xfId="0" applyFont="1" applyFill="1"/>
    <xf numFmtId="2" fontId="0" fillId="7" borderId="0" xfId="0" applyNumberFormat="1" applyFill="1"/>
    <xf numFmtId="0" fontId="0" fillId="7" borderId="0" xfId="0" applyFill="1"/>
    <xf numFmtId="2" fontId="0" fillId="7" borderId="0" xfId="0" quotePrefix="1" applyNumberFormat="1" applyFill="1"/>
    <xf numFmtId="0" fontId="28" fillId="2" borderId="0" xfId="0" quotePrefix="1" applyFont="1" applyFill="1" applyAlignment="1">
      <alignment horizontal="left" indent="2"/>
    </xf>
    <xf numFmtId="0" fontId="29" fillId="2" borderId="0" xfId="0" applyFont="1" applyFill="1"/>
    <xf numFmtId="164" fontId="10" fillId="0" borderId="0" xfId="0" applyNumberFormat="1" applyFont="1"/>
    <xf numFmtId="0" fontId="0" fillId="0" borderId="0" xfId="0" applyAlignment="1">
      <alignment horizontal="right"/>
    </xf>
    <xf numFmtId="166" fontId="0" fillId="0" borderId="0" xfId="0" applyNumberFormat="1"/>
    <xf numFmtId="3" fontId="0" fillId="0" borderId="0" xfId="0" applyNumberFormat="1"/>
    <xf numFmtId="0" fontId="27" fillId="8" borderId="16" xfId="0" applyFont="1" applyFill="1" applyBorder="1"/>
    <xf numFmtId="164" fontId="0" fillId="0" borderId="0" xfId="0" applyNumberFormat="1"/>
    <xf numFmtId="0" fontId="0" fillId="0" borderId="0" xfId="0" applyAlignment="1">
      <alignment vertical="top"/>
    </xf>
    <xf numFmtId="3" fontId="0" fillId="0" borderId="0" xfId="0" applyNumberFormat="1" applyAlignment="1">
      <alignment vertical="top"/>
    </xf>
    <xf numFmtId="0" fontId="31" fillId="0" borderId="0" xfId="1"/>
    <xf numFmtId="2" fontId="0" fillId="0" borderId="0" xfId="0" applyNumberFormat="1" applyAlignment="1">
      <alignment horizontal="right"/>
    </xf>
    <xf numFmtId="0" fontId="34" fillId="2" borderId="0" xfId="0" applyFont="1" applyFill="1"/>
    <xf numFmtId="0" fontId="12" fillId="4" borderId="13" xfId="0" applyFont="1" applyFill="1" applyBorder="1" applyAlignment="1" applyProtection="1">
      <alignment horizontal="center" vertical="center"/>
      <protection locked="0"/>
    </xf>
    <xf numFmtId="0" fontId="12" fillId="4" borderId="14" xfId="0" applyFont="1" applyFill="1" applyBorder="1" applyAlignment="1" applyProtection="1">
      <alignment horizontal="center" vertical="center"/>
      <protection locked="0"/>
    </xf>
    <xf numFmtId="0" fontId="12" fillId="4" borderId="15" xfId="0" applyFont="1" applyFill="1" applyBorder="1" applyAlignment="1" applyProtection="1">
      <alignment horizontal="center" vertical="center"/>
      <protection locked="0"/>
    </xf>
    <xf numFmtId="0" fontId="12" fillId="4" borderId="0" xfId="0" applyFont="1" applyFill="1" applyAlignment="1" applyProtection="1">
      <alignment horizontal="center" vertical="center"/>
      <protection locked="0"/>
    </xf>
    <xf numFmtId="0" fontId="1" fillId="6" borderId="10" xfId="0" applyFont="1" applyFill="1" applyBorder="1" applyAlignment="1">
      <alignment horizontal="left"/>
    </xf>
    <xf numFmtId="0" fontId="1" fillId="6" borderId="11" xfId="0" applyFont="1" applyFill="1" applyBorder="1" applyAlignment="1">
      <alignment horizontal="left"/>
    </xf>
    <xf numFmtId="0" fontId="25" fillId="3" borderId="3" xfId="0" applyFont="1" applyFill="1" applyBorder="1" applyAlignment="1">
      <alignment horizontal="left"/>
    </xf>
    <xf numFmtId="0" fontId="1" fillId="6" borderId="12" xfId="0" applyFont="1" applyFill="1" applyBorder="1" applyAlignment="1">
      <alignment horizontal="left"/>
    </xf>
    <xf numFmtId="0" fontId="1" fillId="6" borderId="2" xfId="0" applyFont="1" applyFill="1" applyBorder="1" applyAlignment="1">
      <alignment horizontal="left"/>
    </xf>
    <xf numFmtId="0" fontId="1" fillId="6" borderId="3" xfId="0" applyFont="1" applyFill="1" applyBorder="1" applyAlignment="1">
      <alignment horizontal="left"/>
    </xf>
    <xf numFmtId="0" fontId="25" fillId="3" borderId="5" xfId="0" applyFont="1" applyFill="1" applyBorder="1" applyAlignment="1">
      <alignment horizontal="left" vertical="top" wrapText="1"/>
    </xf>
    <xf numFmtId="0" fontId="25" fillId="3" borderId="0" xfId="0" applyFont="1" applyFill="1" applyAlignment="1">
      <alignment horizontal="left" vertical="top" wrapText="1"/>
    </xf>
    <xf numFmtId="0" fontId="25" fillId="3" borderId="6" xfId="0" applyFont="1" applyFill="1" applyBorder="1" applyAlignment="1">
      <alignment horizontal="left" vertical="top" wrapText="1"/>
    </xf>
    <xf numFmtId="164" fontId="11" fillId="3" borderId="0" xfId="0" applyNumberFormat="1" applyFont="1" applyFill="1" applyAlignment="1">
      <alignment horizontal="left" vertical="top" wrapText="1"/>
    </xf>
    <xf numFmtId="164" fontId="11" fillId="3" borderId="6" xfId="0" applyNumberFormat="1" applyFont="1" applyFill="1" applyBorder="1" applyAlignment="1">
      <alignment horizontal="left" vertical="top" wrapText="1"/>
    </xf>
    <xf numFmtId="164" fontId="11" fillId="3" borderId="8" xfId="0" applyNumberFormat="1" applyFont="1" applyFill="1" applyBorder="1" applyAlignment="1">
      <alignment horizontal="left" vertical="top" wrapText="1"/>
    </xf>
    <xf numFmtId="164" fontId="11" fillId="3" borderId="9" xfId="0" applyNumberFormat="1" applyFont="1" applyFill="1" applyBorder="1" applyAlignment="1">
      <alignment horizontal="left" vertical="top" wrapText="1"/>
    </xf>
    <xf numFmtId="164" fontId="19" fillId="3" borderId="0" xfId="0" applyNumberFormat="1" applyFont="1" applyFill="1" applyAlignment="1">
      <alignment horizontal="left" vertical="center"/>
    </xf>
    <xf numFmtId="164" fontId="19" fillId="3" borderId="6" xfId="0" applyNumberFormat="1" applyFont="1" applyFill="1" applyBorder="1" applyAlignment="1">
      <alignment horizontal="left" vertical="center"/>
    </xf>
    <xf numFmtId="0" fontId="17" fillId="3" borderId="0" xfId="0" applyFont="1" applyFill="1" applyAlignment="1">
      <alignment horizontal="left" vertical="top" wrapText="1"/>
    </xf>
    <xf numFmtId="0" fontId="17" fillId="3" borderId="6" xfId="0" applyFont="1" applyFill="1" applyBorder="1" applyAlignment="1">
      <alignment horizontal="left" vertical="top" wrapText="1"/>
    </xf>
    <xf numFmtId="0" fontId="17" fillId="3" borderId="8" xfId="0" applyFont="1" applyFill="1" applyBorder="1" applyAlignment="1">
      <alignment horizontal="left" vertical="top" wrapText="1"/>
    </xf>
    <xf numFmtId="0" fontId="17" fillId="3" borderId="9" xfId="0" applyFont="1" applyFill="1" applyBorder="1" applyAlignment="1">
      <alignment horizontal="left" vertical="top" wrapText="1"/>
    </xf>
    <xf numFmtId="164" fontId="26" fillId="3" borderId="3" xfId="0" applyNumberFormat="1" applyFont="1" applyFill="1" applyBorder="1" applyAlignment="1">
      <alignment horizontal="center" vertical="center"/>
    </xf>
    <xf numFmtId="164" fontId="26" fillId="3" borderId="0" xfId="0" applyNumberFormat="1" applyFont="1" applyFill="1" applyAlignment="1">
      <alignment horizontal="center" vertical="center"/>
    </xf>
    <xf numFmtId="164" fontId="26" fillId="3" borderId="2" xfId="0" applyNumberFormat="1" applyFont="1" applyFill="1" applyBorder="1" applyAlignment="1">
      <alignment horizontal="center" vertical="center"/>
    </xf>
    <xf numFmtId="164" fontId="26" fillId="3" borderId="5" xfId="0" applyNumberFormat="1" applyFont="1" applyFill="1" applyBorder="1" applyAlignment="1">
      <alignment horizontal="center" vertical="center"/>
    </xf>
    <xf numFmtId="164" fontId="26" fillId="3" borderId="7" xfId="0" applyNumberFormat="1" applyFont="1" applyFill="1" applyBorder="1" applyAlignment="1">
      <alignment horizontal="center" vertical="center"/>
    </xf>
    <xf numFmtId="164" fontId="26" fillId="3" borderId="8" xfId="0" applyNumberFormat="1" applyFont="1" applyFill="1" applyBorder="1" applyAlignment="1">
      <alignment horizontal="center" vertical="center"/>
    </xf>
    <xf numFmtId="0" fontId="11" fillId="4" borderId="13" xfId="0" applyFont="1" applyFill="1" applyBorder="1" applyAlignment="1" applyProtection="1">
      <alignment horizontal="center" vertical="center"/>
      <protection locked="0"/>
    </xf>
    <xf numFmtId="0" fontId="11" fillId="4" borderId="14" xfId="0" applyFont="1" applyFill="1" applyBorder="1" applyAlignment="1" applyProtection="1">
      <alignment horizontal="center" vertical="center"/>
      <protection locked="0"/>
    </xf>
    <xf numFmtId="0" fontId="11" fillId="4" borderId="15" xfId="0" applyFont="1" applyFill="1" applyBorder="1" applyAlignment="1" applyProtection="1">
      <alignment horizontal="center" vertical="center"/>
      <protection locked="0"/>
    </xf>
    <xf numFmtId="164" fontId="22" fillId="5" borderId="0" xfId="0" applyNumberFormat="1" applyFont="1" applyFill="1" applyAlignment="1">
      <alignment horizontal="left" vertical="center"/>
    </xf>
    <xf numFmtId="164" fontId="22" fillId="5" borderId="6" xfId="0" applyNumberFormat="1" applyFont="1" applyFill="1" applyBorder="1" applyAlignment="1">
      <alignment horizontal="left" vertical="center"/>
    </xf>
    <xf numFmtId="0" fontId="1" fillId="3" borderId="0" xfId="0" applyFont="1" applyFill="1" applyAlignment="1">
      <alignment horizontal="left"/>
    </xf>
    <xf numFmtId="0" fontId="1" fillId="3" borderId="6" xfId="0" applyFont="1" applyFill="1" applyBorder="1" applyAlignment="1">
      <alignment horizontal="left"/>
    </xf>
    <xf numFmtId="0" fontId="7" fillId="5" borderId="5" xfId="0" applyFont="1" applyFill="1" applyBorder="1" applyAlignment="1">
      <alignment horizontal="left" vertical="top" wrapText="1"/>
    </xf>
    <xf numFmtId="0" fontId="7" fillId="5" borderId="0" xfId="0" applyFont="1" applyFill="1" applyAlignment="1">
      <alignment horizontal="left" vertical="top" wrapText="1"/>
    </xf>
    <xf numFmtId="0" fontId="7" fillId="5" borderId="6" xfId="0" applyFont="1" applyFill="1" applyBorder="1" applyAlignment="1">
      <alignment horizontal="left" vertical="top" wrapText="1"/>
    </xf>
    <xf numFmtId="0" fontId="1" fillId="6" borderId="2" xfId="0" applyFont="1" applyFill="1" applyBorder="1" applyAlignment="1">
      <alignment horizontal="left" vertical="center"/>
    </xf>
    <xf numFmtId="0" fontId="1" fillId="6" borderId="3" xfId="0" applyFont="1" applyFill="1" applyBorder="1" applyAlignment="1">
      <alignment horizontal="left" vertical="center"/>
    </xf>
  </cellXfs>
  <cellStyles count="2">
    <cellStyle name="Hyperlink" xfId="1" builtinId="8"/>
    <cellStyle name="Normal" xfId="0" builtinId="0"/>
  </cellStyles>
  <dxfs count="4">
    <dxf>
      <font>
        <b/>
        <i val="0"/>
        <strike val="0"/>
        <condense val="0"/>
        <extend val="0"/>
        <outline val="0"/>
        <shadow val="0"/>
        <u val="none"/>
        <vertAlign val="baseline"/>
        <sz val="11"/>
        <color theme="0"/>
        <name val="Aptos Narrow"/>
        <family val="2"/>
        <scheme val="minor"/>
      </font>
      <fill>
        <patternFill patternType="solid">
          <fgColor theme="4"/>
          <bgColor theme="4"/>
        </patternFill>
      </fill>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color theme="9" tint="-0.24994659260841701"/>
      </font>
    </dxf>
  </dxfs>
  <tableStyles count="0" defaultTableStyle="TableStyleMedium2" defaultPivotStyle="PivotStyleLight16"/>
  <colors>
    <mruColors>
      <color rgb="FFE36037"/>
      <color rgb="FFFACA94"/>
      <color rgb="FF8E3327"/>
      <color rgb="FFF8B56C"/>
      <color rgb="FF60221A"/>
      <color rgb="FFC4473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8.5447824519508372E-2"/>
          <c:y val="1.8803429958884555E-2"/>
          <c:w val="0.53510762662288858"/>
          <c:h val="0.8613825933103042"/>
        </c:manualLayout>
      </c:layout>
      <c:pieChart>
        <c:varyColors val="1"/>
        <c:ser>
          <c:idx val="0"/>
          <c:order val="0"/>
          <c:spPr>
            <a:ln>
              <a:noFill/>
            </a:ln>
          </c:spPr>
          <c:dPt>
            <c:idx val="0"/>
            <c:bubble3D val="0"/>
            <c:spPr>
              <a:solidFill>
                <a:schemeClr val="accent2">
                  <a:shade val="37000"/>
                </a:schemeClr>
              </a:solidFill>
              <a:ln w="19050">
                <a:noFill/>
              </a:ln>
              <a:effectLst/>
            </c:spPr>
            <c:extLst>
              <c:ext xmlns:c16="http://schemas.microsoft.com/office/drawing/2014/chart" uri="{C3380CC4-5D6E-409C-BE32-E72D297353CC}">
                <c16:uniqueId val="{00000002-2B0F-45EC-AF43-6B99DA789DD5}"/>
              </c:ext>
            </c:extLst>
          </c:dPt>
          <c:dPt>
            <c:idx val="1"/>
            <c:bubble3D val="0"/>
            <c:spPr>
              <a:solidFill>
                <a:schemeClr val="accent2">
                  <a:shade val="45000"/>
                </a:schemeClr>
              </a:solidFill>
              <a:ln w="19050">
                <a:noFill/>
              </a:ln>
              <a:effectLst/>
            </c:spPr>
            <c:extLst>
              <c:ext xmlns:c16="http://schemas.microsoft.com/office/drawing/2014/chart" uri="{C3380CC4-5D6E-409C-BE32-E72D297353CC}">
                <c16:uniqueId val="{00000003-6B4D-4C23-BF88-8E5391A4A5AD}"/>
              </c:ext>
            </c:extLst>
          </c:dPt>
          <c:dPt>
            <c:idx val="2"/>
            <c:bubble3D val="0"/>
            <c:spPr>
              <a:solidFill>
                <a:schemeClr val="accent2">
                  <a:shade val="53000"/>
                </a:schemeClr>
              </a:solidFill>
              <a:ln w="19050">
                <a:noFill/>
              </a:ln>
              <a:effectLst/>
            </c:spPr>
            <c:extLst>
              <c:ext xmlns:c16="http://schemas.microsoft.com/office/drawing/2014/chart" uri="{C3380CC4-5D6E-409C-BE32-E72D297353CC}">
                <c16:uniqueId val="{00000005-6B4D-4C23-BF88-8E5391A4A5AD}"/>
              </c:ext>
            </c:extLst>
          </c:dPt>
          <c:dPt>
            <c:idx val="3"/>
            <c:bubble3D val="0"/>
            <c:spPr>
              <a:solidFill>
                <a:schemeClr val="accent2">
                  <a:shade val="61000"/>
                </a:schemeClr>
              </a:solidFill>
              <a:ln w="19050">
                <a:noFill/>
              </a:ln>
              <a:effectLst/>
            </c:spPr>
            <c:extLst>
              <c:ext xmlns:c16="http://schemas.microsoft.com/office/drawing/2014/chart" uri="{C3380CC4-5D6E-409C-BE32-E72D297353CC}">
                <c16:uniqueId val="{00000007-6B4D-4C23-BF88-8E5391A4A5AD}"/>
              </c:ext>
            </c:extLst>
          </c:dPt>
          <c:dPt>
            <c:idx val="4"/>
            <c:bubble3D val="0"/>
            <c:spPr>
              <a:solidFill>
                <a:schemeClr val="accent2">
                  <a:shade val="68000"/>
                </a:schemeClr>
              </a:solidFill>
              <a:ln w="19050">
                <a:noFill/>
              </a:ln>
              <a:effectLst/>
            </c:spPr>
            <c:extLst>
              <c:ext xmlns:c16="http://schemas.microsoft.com/office/drawing/2014/chart" uri="{C3380CC4-5D6E-409C-BE32-E72D297353CC}">
                <c16:uniqueId val="{00000009-6B4D-4C23-BF88-8E5391A4A5AD}"/>
              </c:ext>
            </c:extLst>
          </c:dPt>
          <c:dPt>
            <c:idx val="5"/>
            <c:bubble3D val="0"/>
            <c:spPr>
              <a:solidFill>
                <a:schemeClr val="accent2">
                  <a:shade val="76000"/>
                </a:schemeClr>
              </a:solidFill>
              <a:ln w="19050">
                <a:noFill/>
              </a:ln>
              <a:effectLst/>
            </c:spPr>
            <c:extLst>
              <c:ext xmlns:c16="http://schemas.microsoft.com/office/drawing/2014/chart" uri="{C3380CC4-5D6E-409C-BE32-E72D297353CC}">
                <c16:uniqueId val="{0000000B-6B4D-4C23-BF88-8E5391A4A5AD}"/>
              </c:ext>
            </c:extLst>
          </c:dPt>
          <c:dPt>
            <c:idx val="6"/>
            <c:bubble3D val="0"/>
            <c:spPr>
              <a:solidFill>
                <a:schemeClr val="accent2">
                  <a:shade val="84000"/>
                </a:schemeClr>
              </a:solidFill>
              <a:ln w="19050">
                <a:noFill/>
              </a:ln>
              <a:effectLst/>
            </c:spPr>
            <c:extLst>
              <c:ext xmlns:c16="http://schemas.microsoft.com/office/drawing/2014/chart" uri="{C3380CC4-5D6E-409C-BE32-E72D297353CC}">
                <c16:uniqueId val="{0000000D-6B4D-4C23-BF88-8E5391A4A5AD}"/>
              </c:ext>
            </c:extLst>
          </c:dPt>
          <c:dPt>
            <c:idx val="7"/>
            <c:bubble3D val="0"/>
            <c:spPr>
              <a:solidFill>
                <a:schemeClr val="accent2">
                  <a:shade val="92000"/>
                </a:schemeClr>
              </a:solidFill>
              <a:ln w="19050">
                <a:noFill/>
              </a:ln>
              <a:effectLst/>
            </c:spPr>
            <c:extLst>
              <c:ext xmlns:c16="http://schemas.microsoft.com/office/drawing/2014/chart" uri="{C3380CC4-5D6E-409C-BE32-E72D297353CC}">
                <c16:uniqueId val="{0000000F-6B4D-4C23-BF88-8E5391A4A5AD}"/>
              </c:ext>
            </c:extLst>
          </c:dPt>
          <c:dPt>
            <c:idx val="8"/>
            <c:bubble3D val="0"/>
            <c:spPr>
              <a:solidFill>
                <a:schemeClr val="accent2"/>
              </a:solidFill>
              <a:ln w="19050">
                <a:noFill/>
              </a:ln>
              <a:effectLst/>
            </c:spPr>
            <c:extLst>
              <c:ext xmlns:c16="http://schemas.microsoft.com/office/drawing/2014/chart" uri="{C3380CC4-5D6E-409C-BE32-E72D297353CC}">
                <c16:uniqueId val="{00000011-6B4D-4C23-BF88-8E5391A4A5AD}"/>
              </c:ext>
            </c:extLst>
          </c:dPt>
          <c:dPt>
            <c:idx val="9"/>
            <c:bubble3D val="0"/>
            <c:spPr>
              <a:solidFill>
                <a:schemeClr val="accent2">
                  <a:tint val="93000"/>
                </a:schemeClr>
              </a:solidFill>
              <a:ln w="19050">
                <a:noFill/>
              </a:ln>
              <a:effectLst/>
            </c:spPr>
            <c:extLst>
              <c:ext xmlns:c16="http://schemas.microsoft.com/office/drawing/2014/chart" uri="{C3380CC4-5D6E-409C-BE32-E72D297353CC}">
                <c16:uniqueId val="{00000013-6B4D-4C23-BF88-8E5391A4A5AD}"/>
              </c:ext>
            </c:extLst>
          </c:dPt>
          <c:dPt>
            <c:idx val="10"/>
            <c:bubble3D val="0"/>
            <c:spPr>
              <a:solidFill>
                <a:schemeClr val="accent2">
                  <a:tint val="85000"/>
                </a:schemeClr>
              </a:solidFill>
              <a:ln w="19050">
                <a:noFill/>
              </a:ln>
              <a:effectLst/>
            </c:spPr>
            <c:extLst>
              <c:ext xmlns:c16="http://schemas.microsoft.com/office/drawing/2014/chart" uri="{C3380CC4-5D6E-409C-BE32-E72D297353CC}">
                <c16:uniqueId val="{00000015-6B4D-4C23-BF88-8E5391A4A5AD}"/>
              </c:ext>
            </c:extLst>
          </c:dPt>
          <c:dPt>
            <c:idx val="11"/>
            <c:bubble3D val="0"/>
            <c:spPr>
              <a:solidFill>
                <a:schemeClr val="accent2">
                  <a:tint val="77000"/>
                </a:schemeClr>
              </a:solidFill>
              <a:ln w="19050">
                <a:noFill/>
              </a:ln>
              <a:effectLst/>
            </c:spPr>
            <c:extLst>
              <c:ext xmlns:c16="http://schemas.microsoft.com/office/drawing/2014/chart" uri="{C3380CC4-5D6E-409C-BE32-E72D297353CC}">
                <c16:uniqueId val="{00000017-6B4D-4C23-BF88-8E5391A4A5AD}"/>
              </c:ext>
            </c:extLst>
          </c:dPt>
          <c:dPt>
            <c:idx val="12"/>
            <c:bubble3D val="0"/>
            <c:spPr>
              <a:solidFill>
                <a:schemeClr val="accent2">
                  <a:tint val="69000"/>
                </a:schemeClr>
              </a:solidFill>
              <a:ln w="19050">
                <a:noFill/>
              </a:ln>
              <a:effectLst/>
            </c:spPr>
            <c:extLst>
              <c:ext xmlns:c16="http://schemas.microsoft.com/office/drawing/2014/chart" uri="{C3380CC4-5D6E-409C-BE32-E72D297353CC}">
                <c16:uniqueId val="{00000019-6B4D-4C23-BF88-8E5391A4A5AD}"/>
              </c:ext>
            </c:extLst>
          </c:dPt>
          <c:dPt>
            <c:idx val="13"/>
            <c:bubble3D val="0"/>
            <c:spPr>
              <a:solidFill>
                <a:schemeClr val="accent2">
                  <a:tint val="62000"/>
                </a:schemeClr>
              </a:solidFill>
              <a:ln w="19050">
                <a:noFill/>
              </a:ln>
              <a:effectLst/>
            </c:spPr>
            <c:extLst>
              <c:ext xmlns:c16="http://schemas.microsoft.com/office/drawing/2014/chart" uri="{C3380CC4-5D6E-409C-BE32-E72D297353CC}">
                <c16:uniqueId val="{0000001B-6B4D-4C23-BF88-8E5391A4A5AD}"/>
              </c:ext>
            </c:extLst>
          </c:dPt>
          <c:dPt>
            <c:idx val="14"/>
            <c:bubble3D val="0"/>
            <c:spPr>
              <a:solidFill>
                <a:schemeClr val="accent2">
                  <a:tint val="54000"/>
                </a:schemeClr>
              </a:solidFill>
              <a:ln w="19050">
                <a:noFill/>
              </a:ln>
              <a:effectLst/>
            </c:spPr>
            <c:extLst>
              <c:ext xmlns:c16="http://schemas.microsoft.com/office/drawing/2014/chart" uri="{C3380CC4-5D6E-409C-BE32-E72D297353CC}">
                <c16:uniqueId val="{0000001D-6B4D-4C23-BF88-8E5391A4A5AD}"/>
              </c:ext>
            </c:extLst>
          </c:dPt>
          <c:dPt>
            <c:idx val="15"/>
            <c:bubble3D val="0"/>
            <c:spPr>
              <a:solidFill>
                <a:schemeClr val="accent2">
                  <a:tint val="46000"/>
                </a:schemeClr>
              </a:solidFill>
              <a:ln w="19050">
                <a:noFill/>
              </a:ln>
              <a:effectLst/>
            </c:spPr>
            <c:extLst>
              <c:ext xmlns:c16="http://schemas.microsoft.com/office/drawing/2014/chart" uri="{C3380CC4-5D6E-409C-BE32-E72D297353CC}">
                <c16:uniqueId val="{0000001F-6B4D-4C23-BF88-8E5391A4A5AD}"/>
              </c:ext>
            </c:extLst>
          </c:dPt>
          <c:dPt>
            <c:idx val="16"/>
            <c:bubble3D val="0"/>
            <c:spPr>
              <a:solidFill>
                <a:schemeClr val="accent2">
                  <a:tint val="38000"/>
                </a:schemeClr>
              </a:solidFill>
              <a:ln w="19050">
                <a:noFill/>
              </a:ln>
              <a:effectLst/>
            </c:spPr>
            <c:extLst>
              <c:ext xmlns:c16="http://schemas.microsoft.com/office/drawing/2014/chart" uri="{C3380CC4-5D6E-409C-BE32-E72D297353CC}">
                <c16:uniqueId val="{00000021-6B4D-4C23-BF88-8E5391A4A5AD}"/>
              </c:ext>
            </c:extLst>
          </c:dPt>
          <c:cat>
            <c:strRef>
              <c:f>DataCalc!$D$19:$D$35</c:f>
              <c:strCache>
                <c:ptCount val="17"/>
                <c:pt idx="0">
                  <c:v>Operational energy (22,2%)</c:v>
                </c:pt>
                <c:pt idx="1">
                  <c:v>Drainage (0,1%)</c:v>
                </c:pt>
                <c:pt idx="2">
                  <c:v>Balconies (8,0%)</c:v>
                </c:pt>
                <c:pt idx="3">
                  <c:v>Other (0,0%)</c:v>
                </c:pt>
                <c:pt idx="4">
                  <c:v>Floor construction (12,6%)</c:v>
                </c:pt>
                <c:pt idx="5">
                  <c:v>Electrical &amp; mechanical (3,8%)</c:v>
                </c:pt>
                <c:pt idx="6">
                  <c:v>Foundations (6,3%)</c:v>
                </c:pt>
                <c:pt idx="7">
                  <c:v>Interior walls (6,5%)</c:v>
                </c:pt>
                <c:pt idx="8">
                  <c:v>Beams &amp; columns (0,4%)</c:v>
                </c:pt>
                <c:pt idx="9">
                  <c:v>Roof construction (4,2%)</c:v>
                </c:pt>
                <c:pt idx="10">
                  <c:v>Floor slab (3,9%)</c:v>
                </c:pt>
                <c:pt idx="11">
                  <c:v>Staircases &amp; ramps (4,6%)</c:v>
                </c:pt>
                <c:pt idx="12">
                  <c:v>Water installations (0,1%)</c:v>
                </c:pt>
                <c:pt idx="13">
                  <c:v>Heating installations (2,5%)</c:v>
                </c:pt>
                <c:pt idx="14">
                  <c:v>Ventilation &amp; cooling installations (0,9%)</c:v>
                </c:pt>
                <c:pt idx="15">
                  <c:v>Windows, doors &amp; glass facades (11,3%)</c:v>
                </c:pt>
                <c:pt idx="16">
                  <c:v>Outer walls (12,6%)</c:v>
                </c:pt>
              </c:strCache>
            </c:strRef>
          </c:cat>
          <c:val>
            <c:numRef>
              <c:f>DataCalc!$B$19:$B$35</c:f>
              <c:numCache>
                <c:formatCode>General</c:formatCode>
                <c:ptCount val="17"/>
                <c:pt idx="0">
                  <c:v>2.3713258720000003</c:v>
                </c:pt>
                <c:pt idx="1">
                  <c:v>6.9945681063122919E-3</c:v>
                </c:pt>
                <c:pt idx="2">
                  <c:v>0.85358342809034315</c:v>
                </c:pt>
                <c:pt idx="3">
                  <c:v>0</c:v>
                </c:pt>
                <c:pt idx="4">
                  <c:v>1.3444284874912511</c:v>
                </c:pt>
                <c:pt idx="5">
                  <c:v>0.40370379295681058</c:v>
                </c:pt>
                <c:pt idx="6">
                  <c:v>0.67672812476137323</c:v>
                </c:pt>
                <c:pt idx="7">
                  <c:v>0.69350634619000673</c:v>
                </c:pt>
                <c:pt idx="8">
                  <c:v>4.324264685062592E-2</c:v>
                </c:pt>
                <c:pt idx="9">
                  <c:v>0.45147456915105205</c:v>
                </c:pt>
                <c:pt idx="10">
                  <c:v>0.413156286670609</c:v>
                </c:pt>
                <c:pt idx="11">
                  <c:v>0.49611165664145379</c:v>
                </c:pt>
                <c:pt idx="12">
                  <c:v>1.2286399645669988E-2</c:v>
                </c:pt>
                <c:pt idx="13">
                  <c:v>0.27061190817120706</c:v>
                </c:pt>
                <c:pt idx="14">
                  <c:v>9.1756262868303642E-2</c:v>
                </c:pt>
                <c:pt idx="15">
                  <c:v>1.2097051423792966</c:v>
                </c:pt>
                <c:pt idx="16">
                  <c:v>1.3408353776344331</c:v>
                </c:pt>
              </c:numCache>
            </c:numRef>
          </c:val>
          <c:extLst>
            <c:ext xmlns:c16="http://schemas.microsoft.com/office/drawing/2014/chart" uri="{C3380CC4-5D6E-409C-BE32-E72D297353CC}">
              <c16:uniqueId val="{00000001-2B0F-45EC-AF43-6B99DA789DD5}"/>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57098512456781114"/>
          <c:y val="9.7782423725022698E-3"/>
          <c:w val="0.41243526557112942"/>
          <c:h val="0.90444371538405099"/>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rgbClr val="E36037"/>
              </a:solidFill>
              <a:latin typeface="Avenir Next LT Pro" panose="020B0504020202020204" pitchFamily="34" charset="0"/>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9.0787008218055146E-2"/>
          <c:y val="5.9901618724970976E-2"/>
          <c:w val="0.80992023422296677"/>
          <c:h val="0.80819624697956605"/>
        </c:manualLayout>
      </c:layout>
      <c:barChart>
        <c:barDir val="col"/>
        <c:grouping val="clustered"/>
        <c:varyColors val="0"/>
        <c:ser>
          <c:idx val="0"/>
          <c:order val="0"/>
          <c:tx>
            <c:strRef>
              <c:f>DataCalc!$A$2</c:f>
              <c:strCache>
                <c:ptCount val="1"/>
                <c:pt idx="0">
                  <c:v>Embodied CO2</c:v>
                </c:pt>
              </c:strCache>
            </c:strRef>
          </c:tx>
          <c:spPr>
            <a:solidFill>
              <a:schemeClr val="accent2">
                <a:shade val="76000"/>
              </a:schemeClr>
            </a:solidFill>
            <a:ln w="1905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E36037"/>
                    </a:solidFill>
                    <a:latin typeface="Avenir Next LT Pro" panose="020B0504020202020204" pitchFamily="34" charset="0"/>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DataCalc!$B$2</c:f>
              <c:numCache>
                <c:formatCode>0.00</c:formatCode>
                <c:ptCount val="1"/>
                <c:pt idx="0">
                  <c:v>8.3081249976087612</c:v>
                </c:pt>
              </c:numCache>
            </c:numRef>
          </c:val>
          <c:extLst>
            <c:ext xmlns:c16="http://schemas.microsoft.com/office/drawing/2014/chart" uri="{C3380CC4-5D6E-409C-BE32-E72D297353CC}">
              <c16:uniqueId val="{00000022-8A1C-493E-8289-C110475E6BC7}"/>
            </c:ext>
          </c:extLst>
        </c:ser>
        <c:ser>
          <c:idx val="1"/>
          <c:order val="1"/>
          <c:tx>
            <c:strRef>
              <c:f>DataCalc!$A$3</c:f>
              <c:strCache>
                <c:ptCount val="1"/>
                <c:pt idx="0">
                  <c:v>Operational CO2</c:v>
                </c:pt>
              </c:strCache>
            </c:strRef>
          </c:tx>
          <c:spPr>
            <a:solidFill>
              <a:schemeClr val="accent2">
                <a:tint val="77000"/>
              </a:schemeClr>
            </a:solidFill>
            <a:ln w="1905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E36037"/>
                    </a:solidFill>
                    <a:latin typeface="Avenir Next LT Pro" panose="020B0504020202020204" pitchFamily="34" charset="0"/>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DataCalc!$B$3</c:f>
              <c:numCache>
                <c:formatCode>0.00</c:formatCode>
                <c:ptCount val="1"/>
                <c:pt idx="0">
                  <c:v>2.3713258720000003</c:v>
                </c:pt>
              </c:numCache>
            </c:numRef>
          </c:val>
          <c:extLst>
            <c:ext xmlns:c16="http://schemas.microsoft.com/office/drawing/2014/chart" uri="{C3380CC4-5D6E-409C-BE32-E72D297353CC}">
              <c16:uniqueId val="{00000023-8A1C-493E-8289-C110475E6BC7}"/>
            </c:ext>
          </c:extLst>
        </c:ser>
        <c:dLbls>
          <c:showLegendKey val="0"/>
          <c:showVal val="0"/>
          <c:showCatName val="0"/>
          <c:showSerName val="0"/>
          <c:showPercent val="0"/>
          <c:showBubbleSize val="0"/>
        </c:dLbls>
        <c:gapWidth val="27"/>
        <c:overlap val="-34"/>
        <c:axId val="1270001071"/>
        <c:axId val="1270002031"/>
      </c:barChart>
      <c:catAx>
        <c:axId val="1270001071"/>
        <c:scaling>
          <c:orientation val="minMax"/>
        </c:scaling>
        <c:delete val="1"/>
        <c:axPos val="b"/>
        <c:numFmt formatCode="General" sourceLinked="1"/>
        <c:majorTickMark val="out"/>
        <c:minorTickMark val="none"/>
        <c:tickLblPos val="nextTo"/>
        <c:crossAx val="1270002031"/>
        <c:crosses val="autoZero"/>
        <c:auto val="1"/>
        <c:lblAlgn val="ctr"/>
        <c:lblOffset val="100"/>
        <c:noMultiLvlLbl val="0"/>
      </c:catAx>
      <c:valAx>
        <c:axId val="1270002031"/>
        <c:scaling>
          <c:orientation val="minMax"/>
          <c:max val="14"/>
          <c:min val="0"/>
        </c:scaling>
        <c:delete val="0"/>
        <c:axPos val="l"/>
        <c:majorGridlines>
          <c:spPr>
            <a:ln w="9525" cap="flat" cmpd="sng" algn="ctr">
              <a:solidFill>
                <a:srgbClr val="F8B56C"/>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rgbClr val="E36037"/>
                </a:solidFill>
                <a:latin typeface="Avenir Next LT Pro" panose="020B0504020202020204" pitchFamily="34" charset="0"/>
                <a:ea typeface="+mn-ea"/>
                <a:cs typeface="+mn-cs"/>
              </a:defRPr>
            </a:pPr>
            <a:endParaRPr lang="da-DK"/>
          </a:p>
        </c:txPr>
        <c:crossAx val="1270001071"/>
        <c:crosses val="autoZero"/>
        <c:crossBetween val="between"/>
        <c:majorUnit val="1"/>
      </c:valAx>
      <c:spPr>
        <a:noFill/>
        <a:ln>
          <a:noFill/>
        </a:ln>
        <a:effectLst/>
      </c:spPr>
    </c:plotArea>
    <c:legend>
      <c:legendPos val="r"/>
      <c:layout>
        <c:manualLayout>
          <c:xMode val="edge"/>
          <c:yMode val="edge"/>
          <c:x val="0.47737165442790602"/>
          <c:y val="0.90111964170938319"/>
          <c:w val="0.51874159709143075"/>
          <c:h val="8.4170044030218771E-2"/>
        </c:manualLayout>
      </c:layout>
      <c:overlay val="0"/>
      <c:spPr>
        <a:noFill/>
        <a:ln>
          <a:noFill/>
        </a:ln>
        <a:effectLst/>
      </c:spPr>
      <c:txPr>
        <a:bodyPr rot="0" spcFirstLastPara="1" vertOverflow="ellipsis" vert="horz" wrap="square" anchor="ctr" anchorCtr="1"/>
        <a:lstStyle/>
        <a:p>
          <a:pPr>
            <a:defRPr sz="1400" b="0" i="0" u="none" strike="noStrike" kern="1200" baseline="0">
              <a:solidFill>
                <a:srgbClr val="E36037"/>
              </a:solidFill>
              <a:latin typeface="Avenir Next LT Pro" panose="020B0504020202020204" pitchFamily="34" charset="0"/>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microsoft.com/office/2007/relationships/hdphoto" Target="../media/hdphoto1.wdp"/><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chart" Target="../charts/chart1.xml"/><Relationship Id="rId5" Type="http://schemas.openxmlformats.org/officeDocument/2006/relationships/chart" Target="../charts/chart2.xml"/><Relationship Id="rId4" Type="http://schemas.openxmlformats.org/officeDocument/2006/relationships/image" Target="../media/image9.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microsoft.com/office/2007/relationships/hdphoto" Target="../media/hdphoto1.wdp"/><Relationship Id="rId2" Type="http://schemas.openxmlformats.org/officeDocument/2006/relationships/hyperlink" Target="http://www.home.earth/doughnut" TargetMode="External"/><Relationship Id="rId1" Type="http://schemas.openxmlformats.org/officeDocument/2006/relationships/image" Target="../media/image10.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2</xdr:col>
      <xdr:colOff>87923</xdr:colOff>
      <xdr:row>5</xdr:row>
      <xdr:rowOff>59593</xdr:rowOff>
    </xdr:from>
    <xdr:to>
      <xdr:col>3</xdr:col>
      <xdr:colOff>426404</xdr:colOff>
      <xdr:row>9</xdr:row>
      <xdr:rowOff>84748</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53" t="11600" r="9491" b="30602"/>
        <a:stretch/>
      </xdr:blipFill>
      <xdr:spPr>
        <a:xfrm>
          <a:off x="1304192" y="1085362"/>
          <a:ext cx="949791" cy="761023"/>
        </a:xfrm>
        <a:prstGeom prst="rect">
          <a:avLst/>
        </a:prstGeom>
      </xdr:spPr>
    </xdr:pic>
    <xdr:clientData/>
  </xdr:twoCellAnchor>
  <xdr:twoCellAnchor>
    <xdr:from>
      <xdr:col>2</xdr:col>
      <xdr:colOff>88601</xdr:colOff>
      <xdr:row>13</xdr:row>
      <xdr:rowOff>27268</xdr:rowOff>
    </xdr:from>
    <xdr:to>
      <xdr:col>15</xdr:col>
      <xdr:colOff>601941</xdr:colOff>
      <xdr:row>24</xdr:row>
      <xdr:rowOff>95250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307801" y="3503893"/>
          <a:ext cx="8523865" cy="3020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The Planetary Boundary tool assesses climate targets at the project level by incorporating Life Cycle Assessment (LCA) values from development projects. It evaluates carbon limits on a per square meter and per person basis, quantifying environmental impact in terms of the Earth's resources required. This approach highlights whether a project exceeds sustainable limits, ensuring targets align with absolute CO2 boundaries rather than arbitrary standards.</a:t>
          </a:r>
        </a:p>
      </xdr:txBody>
    </xdr:sp>
    <xdr:clientData/>
  </xdr:twoCellAnchor>
  <xdr:twoCellAnchor>
    <xdr:from>
      <xdr:col>2</xdr:col>
      <xdr:colOff>83297</xdr:colOff>
      <xdr:row>21</xdr:row>
      <xdr:rowOff>25585</xdr:rowOff>
    </xdr:from>
    <xdr:to>
      <xdr:col>15</xdr:col>
      <xdr:colOff>601307</xdr:colOff>
      <xdr:row>29</xdr:row>
      <xdr:rowOff>11204</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248709" y="5908673"/>
          <a:ext cx="8182833" cy="2910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Drawing from the book "Doughnut for Urban Development", this tool transforms project-level LCA results for new developments into specific insights on how the project compares to planetary boundaries. By leveraging detailed methodologies from the manual, it showcases the number of "planets" needed as a reference, compared with nine different allocation principle pathways.</a:t>
          </a:r>
        </a:p>
      </xdr:txBody>
    </xdr:sp>
    <xdr:clientData/>
  </xdr:twoCellAnchor>
  <xdr:twoCellAnchor>
    <xdr:from>
      <xdr:col>2</xdr:col>
      <xdr:colOff>74706</xdr:colOff>
      <xdr:row>35</xdr:row>
      <xdr:rowOff>7472</xdr:rowOff>
    </xdr:from>
    <xdr:to>
      <xdr:col>15</xdr:col>
      <xdr:colOff>580016</xdr:colOff>
      <xdr:row>38</xdr:row>
      <xdr:rowOff>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93906" y="10859622"/>
          <a:ext cx="8519010" cy="1160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rgbClr val="FACA94"/>
              </a:solidFill>
              <a:latin typeface="Avenir Next LT Pro" panose="020B0504020202020204" pitchFamily="34" charset="0"/>
            </a:rPr>
            <a:t>This tool is part of the toolbox developed for the book "Circular Construction for Urban Development". For more context on the methodology, licensing, version history and other relevant information, please refer to the "Read More" tab in this spreadsheet.</a:t>
          </a:r>
        </a:p>
      </xdr:txBody>
    </xdr:sp>
    <xdr:clientData/>
  </xdr:twoCellAnchor>
  <xdr:twoCellAnchor editAs="oneCell">
    <xdr:from>
      <xdr:col>10</xdr:col>
      <xdr:colOff>241280</xdr:colOff>
      <xdr:row>40</xdr:row>
      <xdr:rowOff>59843</xdr:rowOff>
    </xdr:from>
    <xdr:to>
      <xdr:col>12</xdr:col>
      <xdr:colOff>120643</xdr:colOff>
      <xdr:row>41</xdr:row>
      <xdr:rowOff>93498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alphaModFix amt="70000"/>
        </a:blip>
        <a:stretch>
          <a:fillRect/>
        </a:stretch>
      </xdr:blipFill>
      <xdr:spPr>
        <a:xfrm>
          <a:off x="6409851" y="11226772"/>
          <a:ext cx="1094935" cy="215083"/>
        </a:xfrm>
        <a:prstGeom prst="rect">
          <a:avLst/>
        </a:prstGeom>
      </xdr:spPr>
    </xdr:pic>
    <xdr:clientData/>
  </xdr:twoCellAnchor>
  <xdr:twoCellAnchor editAs="oneCell">
    <xdr:from>
      <xdr:col>13</xdr:col>
      <xdr:colOff>120091</xdr:colOff>
      <xdr:row>40</xdr:row>
      <xdr:rowOff>64786</xdr:rowOff>
    </xdr:from>
    <xdr:to>
      <xdr:col>15</xdr:col>
      <xdr:colOff>661803</xdr:colOff>
      <xdr:row>41</xdr:row>
      <xdr:rowOff>94644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alphaModFix amt="70000"/>
        </a:blip>
        <a:stretch>
          <a:fillRect/>
        </a:stretch>
      </xdr:blipFill>
      <xdr:spPr>
        <a:xfrm>
          <a:off x="8112020" y="11231715"/>
          <a:ext cx="1757283" cy="211286"/>
        </a:xfrm>
        <a:prstGeom prst="rect">
          <a:avLst/>
        </a:prstGeom>
      </xdr:spPr>
    </xdr:pic>
    <xdr:clientData/>
  </xdr:twoCellAnchor>
  <xdr:twoCellAnchor editAs="oneCell">
    <xdr:from>
      <xdr:col>6</xdr:col>
      <xdr:colOff>442639</xdr:colOff>
      <xdr:row>40</xdr:row>
      <xdr:rowOff>67297</xdr:rowOff>
    </xdr:from>
    <xdr:to>
      <xdr:col>9</xdr:col>
      <xdr:colOff>241832</xdr:colOff>
      <xdr:row>41</xdr:row>
      <xdr:rowOff>99587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alphaModFix amt="70000"/>
        </a:blip>
        <a:stretch>
          <a:fillRect/>
        </a:stretch>
      </xdr:blipFill>
      <xdr:spPr>
        <a:xfrm>
          <a:off x="4180068" y="11234226"/>
          <a:ext cx="1622550" cy="213718"/>
        </a:xfrm>
        <a:prstGeom prst="rect">
          <a:avLst/>
        </a:prstGeom>
      </xdr:spPr>
    </xdr:pic>
    <xdr:clientData/>
  </xdr:twoCellAnchor>
  <xdr:twoCellAnchor editAs="oneCell">
    <xdr:from>
      <xdr:col>2</xdr:col>
      <xdr:colOff>172358</xdr:colOff>
      <xdr:row>40</xdr:row>
      <xdr:rowOff>36285</xdr:rowOff>
    </xdr:from>
    <xdr:to>
      <xdr:col>5</xdr:col>
      <xdr:colOff>533906</xdr:colOff>
      <xdr:row>41</xdr:row>
      <xdr:rowOff>177461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brightnessContrast bright="5000" contrast="-40000"/>
                  </a14:imgEffect>
                </a14:imgLayer>
              </a14:imgProps>
            </a:ext>
            <a:ext uri="{28A0092B-C50C-407E-A947-70E740481C1C}">
              <a14:useLocalDpi xmlns:a14="http://schemas.microsoft.com/office/drawing/2010/main" val="0"/>
            </a:ext>
          </a:extLst>
        </a:blip>
        <a:stretch>
          <a:fillRect/>
        </a:stretch>
      </xdr:blipFill>
      <xdr:spPr>
        <a:xfrm>
          <a:off x="1387929" y="11203214"/>
          <a:ext cx="2184906" cy="3226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478338</xdr:colOff>
      <xdr:row>26</xdr:row>
      <xdr:rowOff>64822</xdr:rowOff>
    </xdr:from>
    <xdr:to>
      <xdr:col>25</xdr:col>
      <xdr:colOff>554935</xdr:colOff>
      <xdr:row>58</xdr:row>
      <xdr:rowOff>46495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duotone>
            <a:schemeClr val="accent2">
              <a:shade val="45000"/>
              <a:satMod val="135000"/>
            </a:schemeClr>
            <a:prstClr val="white"/>
          </a:duotone>
          <a:alphaModFix amt="50000"/>
          <a:extLst>
            <a:ext uri="{BEBA8EAE-BF5A-486C-A8C5-ECC9F3942E4B}">
              <a14:imgProps xmlns:a14="http://schemas.microsoft.com/office/drawing/2010/main">
                <a14:imgLayer r:embed="rId2">
                  <a14:imgEffect>
                    <a14:brightnessContrast bright="-20000" contrast="40000"/>
                  </a14:imgEffect>
                </a14:imgLayer>
              </a14:imgProps>
            </a:ext>
          </a:extLst>
        </a:blip>
        <a:stretch>
          <a:fillRect/>
        </a:stretch>
      </xdr:blipFill>
      <xdr:spPr>
        <a:xfrm>
          <a:off x="4735280" y="5904380"/>
          <a:ext cx="11242828" cy="6019057"/>
        </a:xfrm>
        <a:prstGeom prst="rect">
          <a:avLst/>
        </a:prstGeom>
      </xdr:spPr>
    </xdr:pic>
    <xdr:clientData/>
  </xdr:twoCellAnchor>
  <xdr:twoCellAnchor>
    <xdr:from>
      <xdr:col>12</xdr:col>
      <xdr:colOff>597615</xdr:colOff>
      <xdr:row>74</xdr:row>
      <xdr:rowOff>141842</xdr:rowOff>
    </xdr:from>
    <xdr:to>
      <xdr:col>15</xdr:col>
      <xdr:colOff>819869</xdr:colOff>
      <xdr:row>77</xdr:row>
      <xdr:rowOff>84791</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7940524" y="15601206"/>
          <a:ext cx="2057981" cy="497130"/>
          <a:chOff x="1395290" y="1256079"/>
          <a:chExt cx="1685193" cy="349848"/>
        </a:xfrm>
      </xdr:grpSpPr>
      <mc:AlternateContent xmlns:mc="http://schemas.openxmlformats.org/markup-compatibility/2006">
        <mc:Choice xmlns:a14="http://schemas.microsoft.com/office/drawing/2010/main" Requires="a14">
          <xdr:sp macro="" textlink="">
            <xdr:nvSpPr>
              <xdr:cNvPr id="3075" name="Button 3" descr="Click to 'Upload LCAby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1398465" y="1259736"/>
                <a:ext cx="1682018" cy="346191"/>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1400" b="0" i="0" u="none" strike="noStrike" baseline="0">
                    <a:solidFill>
                      <a:srgbClr val="993300"/>
                    </a:solidFill>
                    <a:latin typeface="Avenir Next LT Pro"/>
                  </a:rPr>
                  <a:t>Click to Upload</a:t>
                </a:r>
              </a:p>
            </xdr:txBody>
          </xdr:sp>
        </mc:Choice>
        <mc:Fallback/>
      </mc:AlternateContent>
      <xdr:sp macro="[0]!Upload" textlink="">
        <xdr:nvSpPr>
          <xdr:cNvPr id="24" name="Rectangle 23">
            <a:extLst>
              <a:ext uri="{FF2B5EF4-FFF2-40B4-BE49-F238E27FC236}">
                <a16:creationId xmlns:a16="http://schemas.microsoft.com/office/drawing/2014/main" id="{00000000-0008-0000-0100-000018000000}"/>
              </a:ext>
            </a:extLst>
          </xdr:cNvPr>
          <xdr:cNvSpPr/>
        </xdr:nvSpPr>
        <xdr:spPr>
          <a:xfrm>
            <a:off x="1395290" y="1256079"/>
            <a:ext cx="1682018" cy="341190"/>
          </a:xfrm>
          <a:custGeom>
            <a:avLst/>
            <a:gdLst>
              <a:gd name="connsiteX0" fmla="*/ 0 w 1682018"/>
              <a:gd name="connsiteY0" fmla="*/ 0 h 341190"/>
              <a:gd name="connsiteX1" fmla="*/ 560673 w 1682018"/>
              <a:gd name="connsiteY1" fmla="*/ 0 h 341190"/>
              <a:gd name="connsiteX2" fmla="*/ 1121345 w 1682018"/>
              <a:gd name="connsiteY2" fmla="*/ 0 h 341190"/>
              <a:gd name="connsiteX3" fmla="*/ 1682018 w 1682018"/>
              <a:gd name="connsiteY3" fmla="*/ 0 h 341190"/>
              <a:gd name="connsiteX4" fmla="*/ 1682018 w 1682018"/>
              <a:gd name="connsiteY4" fmla="*/ 341190 h 341190"/>
              <a:gd name="connsiteX5" fmla="*/ 1121345 w 1682018"/>
              <a:gd name="connsiteY5" fmla="*/ 341190 h 341190"/>
              <a:gd name="connsiteX6" fmla="*/ 611133 w 1682018"/>
              <a:gd name="connsiteY6" fmla="*/ 341190 h 341190"/>
              <a:gd name="connsiteX7" fmla="*/ 0 w 1682018"/>
              <a:gd name="connsiteY7" fmla="*/ 341190 h 341190"/>
              <a:gd name="connsiteX8" fmla="*/ 0 w 1682018"/>
              <a:gd name="connsiteY8" fmla="*/ 0 h 34119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682018" h="341190" extrusionOk="0">
                <a:moveTo>
                  <a:pt x="0" y="0"/>
                </a:moveTo>
                <a:cubicBezTo>
                  <a:pt x="250367" y="-28927"/>
                  <a:pt x="319225" y="21581"/>
                  <a:pt x="560673" y="0"/>
                </a:cubicBezTo>
                <a:cubicBezTo>
                  <a:pt x="802121" y="-21581"/>
                  <a:pt x="981816" y="37502"/>
                  <a:pt x="1121345" y="0"/>
                </a:cubicBezTo>
                <a:cubicBezTo>
                  <a:pt x="1260874" y="-37502"/>
                  <a:pt x="1540254" y="43568"/>
                  <a:pt x="1682018" y="0"/>
                </a:cubicBezTo>
                <a:cubicBezTo>
                  <a:pt x="1707146" y="94731"/>
                  <a:pt x="1644883" y="221838"/>
                  <a:pt x="1682018" y="341190"/>
                </a:cubicBezTo>
                <a:cubicBezTo>
                  <a:pt x="1406692" y="367590"/>
                  <a:pt x="1302522" y="307401"/>
                  <a:pt x="1121345" y="341190"/>
                </a:cubicBezTo>
                <a:cubicBezTo>
                  <a:pt x="940168" y="374979"/>
                  <a:pt x="807880" y="320217"/>
                  <a:pt x="611133" y="341190"/>
                </a:cubicBezTo>
                <a:cubicBezTo>
                  <a:pt x="414386" y="362163"/>
                  <a:pt x="281080" y="320724"/>
                  <a:pt x="0" y="341190"/>
                </a:cubicBezTo>
                <a:cubicBezTo>
                  <a:pt x="-28054" y="171769"/>
                  <a:pt x="30356" y="101993"/>
                  <a:pt x="0" y="0"/>
                </a:cubicBezTo>
                <a:close/>
              </a:path>
            </a:pathLst>
          </a:custGeom>
          <a:noFill/>
          <a:ln w="76200">
            <a:solidFill>
              <a:srgbClr val="FACA94"/>
            </a:solidFill>
            <a:extLst>
              <a:ext uri="{C807C97D-BFC1-408E-A445-0C87EB9F89A2}">
                <ask:lineSketchStyleProps xmlns:ask="http://schemas.microsoft.com/office/drawing/2018/sketchyshapes" sd="3978248048">
                  <a:prstGeom prst="rect">
                    <a:avLst/>
                  </a:prstGeom>
                  <ask:type>
                    <ask:lineSketchScribble/>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grpSp>
    <xdr:clientData/>
  </xdr:twoCellAnchor>
  <xdr:twoCellAnchor>
    <xdr:from>
      <xdr:col>9</xdr:col>
      <xdr:colOff>210600</xdr:colOff>
      <xdr:row>74</xdr:row>
      <xdr:rowOff>95249</xdr:rowOff>
    </xdr:from>
    <xdr:to>
      <xdr:col>12</xdr:col>
      <xdr:colOff>485775</xdr:colOff>
      <xdr:row>76</xdr:row>
      <xdr:rowOff>107882</xdr:rowOff>
    </xdr:to>
    <xdr:sp macro="" textlink="">
      <xdr:nvSpPr>
        <xdr:cNvPr id="25" name="Freeform: Shape 24">
          <a:extLst>
            <a:ext uri="{FF2B5EF4-FFF2-40B4-BE49-F238E27FC236}">
              <a16:creationId xmlns:a16="http://schemas.microsoft.com/office/drawing/2014/main" id="{00000000-0008-0000-0100-000019000000}"/>
            </a:ext>
          </a:extLst>
        </xdr:cNvPr>
        <xdr:cNvSpPr/>
      </xdr:nvSpPr>
      <xdr:spPr>
        <a:xfrm>
          <a:off x="5721493" y="15226392"/>
          <a:ext cx="2112139" cy="366419"/>
        </a:xfrm>
        <a:custGeom>
          <a:avLst/>
          <a:gdLst>
            <a:gd name="connsiteX0" fmla="*/ 0 w 2112139"/>
            <a:gd name="connsiteY0" fmla="*/ 0 h 366419"/>
            <a:gd name="connsiteX1" fmla="*/ 17542 w 2112139"/>
            <a:gd name="connsiteY1" fmla="*/ 2492 h 366419"/>
            <a:gd name="connsiteX2" fmla="*/ 326293 w 2112139"/>
            <a:gd name="connsiteY2" fmla="*/ 189441 h 366419"/>
            <a:gd name="connsiteX3" fmla="*/ 782403 w 2112139"/>
            <a:gd name="connsiteY3" fmla="*/ 296624 h 366419"/>
            <a:gd name="connsiteX4" fmla="*/ 1161325 w 2112139"/>
            <a:gd name="connsiteY4" fmla="*/ 206889 h 366419"/>
            <a:gd name="connsiteX5" fmla="*/ 1203427 w 2112139"/>
            <a:gd name="connsiteY5" fmla="*/ 127124 h 366419"/>
            <a:gd name="connsiteX6" fmla="*/ 1013966 w 2112139"/>
            <a:gd name="connsiteY6" fmla="*/ 17448 h 366419"/>
            <a:gd name="connsiteX7" fmla="*/ 905202 w 2112139"/>
            <a:gd name="connsiteY7" fmla="*/ 77272 h 366419"/>
            <a:gd name="connsiteX8" fmla="*/ 754335 w 2112139"/>
            <a:gd name="connsiteY8" fmla="*/ 348970 h 366419"/>
            <a:gd name="connsiteX9" fmla="*/ 824506 w 2112139"/>
            <a:gd name="connsiteY9" fmla="*/ 366419 h 366419"/>
            <a:gd name="connsiteX10" fmla="*/ 1115714 w 2112139"/>
            <a:gd name="connsiteY10" fmla="*/ 361433 h 366419"/>
            <a:gd name="connsiteX11" fmla="*/ 1624452 w 2112139"/>
            <a:gd name="connsiteY11" fmla="*/ 319058 h 366419"/>
            <a:gd name="connsiteX12" fmla="*/ 2112139 w 2112139"/>
            <a:gd name="connsiteY12" fmla="*/ 304102 h 366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2112139" h="366419" fill="none" extrusionOk="0">
              <a:moveTo>
                <a:pt x="0" y="0"/>
              </a:moveTo>
              <a:cubicBezTo>
                <a:pt x="6066" y="891"/>
                <a:pt x="11571" y="426"/>
                <a:pt x="17542" y="2492"/>
              </a:cubicBezTo>
              <a:cubicBezTo>
                <a:pt x="243086" y="106552"/>
                <a:pt x="-132932" y="15347"/>
                <a:pt x="326293" y="189441"/>
              </a:cubicBezTo>
              <a:cubicBezTo>
                <a:pt x="552460" y="306883"/>
                <a:pt x="540955" y="281037"/>
                <a:pt x="782403" y="296624"/>
              </a:cubicBezTo>
              <a:cubicBezTo>
                <a:pt x="942522" y="274710"/>
                <a:pt x="1028882" y="294947"/>
                <a:pt x="1161325" y="206889"/>
              </a:cubicBezTo>
              <a:cubicBezTo>
                <a:pt x="1195987" y="187344"/>
                <a:pt x="1187690" y="156318"/>
                <a:pt x="1203427" y="127124"/>
              </a:cubicBezTo>
              <a:cubicBezTo>
                <a:pt x="1157746" y="71656"/>
                <a:pt x="1114796" y="7688"/>
                <a:pt x="1013966" y="17448"/>
              </a:cubicBezTo>
              <a:cubicBezTo>
                <a:pt x="962921" y="21940"/>
                <a:pt x="942527" y="58143"/>
                <a:pt x="905202" y="77272"/>
              </a:cubicBezTo>
              <a:cubicBezTo>
                <a:pt x="896384" y="88775"/>
                <a:pt x="723304" y="272750"/>
                <a:pt x="754335" y="348970"/>
              </a:cubicBezTo>
              <a:cubicBezTo>
                <a:pt x="758708" y="367710"/>
                <a:pt x="800058" y="360982"/>
                <a:pt x="824506" y="366419"/>
              </a:cubicBezTo>
              <a:cubicBezTo>
                <a:pt x="924006" y="365210"/>
                <a:pt x="1018162" y="357775"/>
                <a:pt x="1115714" y="361433"/>
              </a:cubicBezTo>
              <a:cubicBezTo>
                <a:pt x="1283034" y="365866"/>
                <a:pt x="1467576" y="357113"/>
                <a:pt x="1624452" y="319058"/>
              </a:cubicBezTo>
              <a:cubicBezTo>
                <a:pt x="1878192" y="301227"/>
                <a:pt x="1900954" y="302922"/>
                <a:pt x="2112139" y="304102"/>
              </a:cubicBezTo>
            </a:path>
            <a:path w="2112139" h="366419" stroke="0" extrusionOk="0">
              <a:moveTo>
                <a:pt x="0" y="0"/>
              </a:moveTo>
              <a:cubicBezTo>
                <a:pt x="6443" y="786"/>
                <a:pt x="12443" y="-480"/>
                <a:pt x="17542" y="2492"/>
              </a:cubicBezTo>
              <a:cubicBezTo>
                <a:pt x="243609" y="130008"/>
                <a:pt x="-76801" y="-5430"/>
                <a:pt x="326293" y="189441"/>
              </a:cubicBezTo>
              <a:cubicBezTo>
                <a:pt x="548558" y="300693"/>
                <a:pt x="539445" y="285130"/>
                <a:pt x="782403" y="296624"/>
              </a:cubicBezTo>
              <a:cubicBezTo>
                <a:pt x="942219" y="290453"/>
                <a:pt x="1033128" y="290973"/>
                <a:pt x="1161325" y="206889"/>
              </a:cubicBezTo>
              <a:cubicBezTo>
                <a:pt x="1187437" y="188291"/>
                <a:pt x="1187766" y="151296"/>
                <a:pt x="1203427" y="127124"/>
              </a:cubicBezTo>
              <a:cubicBezTo>
                <a:pt x="1158824" y="99423"/>
                <a:pt x="1117908" y="3573"/>
                <a:pt x="1013966" y="17448"/>
              </a:cubicBezTo>
              <a:cubicBezTo>
                <a:pt x="965223" y="24609"/>
                <a:pt x="935500" y="60082"/>
                <a:pt x="905202" y="77272"/>
              </a:cubicBezTo>
              <a:cubicBezTo>
                <a:pt x="883367" y="99950"/>
                <a:pt x="722875" y="278051"/>
                <a:pt x="754335" y="348970"/>
              </a:cubicBezTo>
              <a:cubicBezTo>
                <a:pt x="761923" y="363446"/>
                <a:pt x="804002" y="357036"/>
                <a:pt x="824506" y="366419"/>
              </a:cubicBezTo>
              <a:cubicBezTo>
                <a:pt x="924548" y="362808"/>
                <a:pt x="1013959" y="367236"/>
                <a:pt x="1115714" y="361433"/>
              </a:cubicBezTo>
              <a:cubicBezTo>
                <a:pt x="1276805" y="349589"/>
                <a:pt x="1448232" y="331936"/>
                <a:pt x="1624452" y="319058"/>
              </a:cubicBezTo>
              <a:cubicBezTo>
                <a:pt x="1878480" y="297387"/>
                <a:pt x="1903927" y="303894"/>
                <a:pt x="2112139" y="304102"/>
              </a:cubicBezTo>
            </a:path>
          </a:pathLst>
        </a:custGeom>
        <a:ln w="31750">
          <a:tailEnd type="arrow" w="lg" len="lg"/>
          <a:extLst>
            <a:ext uri="{C807C97D-BFC1-408E-A445-0C87EB9F89A2}">
              <ask:lineSketchStyleProps xmlns:ask="http://schemas.microsoft.com/office/drawing/2018/sketchyshapes" sd="2561209666">
                <a:custGeom>
                  <a:avLst/>
                  <a:gdLst>
                    <a:gd name="connsiteX0" fmla="*/ 0 w 6185043"/>
                    <a:gd name="connsiteY0" fmla="*/ 0 h 1510301"/>
                    <a:gd name="connsiteX1" fmla="*/ 51371 w 6185043"/>
                    <a:gd name="connsiteY1" fmla="*/ 10274 h 1510301"/>
                    <a:gd name="connsiteX2" fmla="*/ 955496 w 6185043"/>
                    <a:gd name="connsiteY2" fmla="*/ 780836 h 1510301"/>
                    <a:gd name="connsiteX3" fmla="*/ 2291137 w 6185043"/>
                    <a:gd name="connsiteY3" fmla="*/ 1222624 h 1510301"/>
                    <a:gd name="connsiteX4" fmla="*/ 3400746 w 6185043"/>
                    <a:gd name="connsiteY4" fmla="*/ 852755 h 1510301"/>
                    <a:gd name="connsiteX5" fmla="*/ 3524036 w 6185043"/>
                    <a:gd name="connsiteY5" fmla="*/ 523982 h 1510301"/>
                    <a:gd name="connsiteX6" fmla="*/ 2969231 w 6185043"/>
                    <a:gd name="connsiteY6" fmla="*/ 71919 h 1510301"/>
                    <a:gd name="connsiteX7" fmla="*/ 2650732 w 6185043"/>
                    <a:gd name="connsiteY7" fmla="*/ 318499 h 1510301"/>
                    <a:gd name="connsiteX8" fmla="*/ 2208944 w 6185043"/>
                    <a:gd name="connsiteY8" fmla="*/ 1438382 h 1510301"/>
                    <a:gd name="connsiteX9" fmla="*/ 2414427 w 6185043"/>
                    <a:gd name="connsiteY9" fmla="*/ 1510301 h 1510301"/>
                    <a:gd name="connsiteX10" fmla="*/ 3267182 w 6185043"/>
                    <a:gd name="connsiteY10" fmla="*/ 1489753 h 1510301"/>
                    <a:gd name="connsiteX11" fmla="*/ 4756935 w 6185043"/>
                    <a:gd name="connsiteY11" fmla="*/ 1315092 h 1510301"/>
                    <a:gd name="connsiteX12" fmla="*/ 6185043 w 6185043"/>
                    <a:gd name="connsiteY12" fmla="*/ 1253447 h 151030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185043" h="1510301">
                      <a:moveTo>
                        <a:pt x="0" y="0"/>
                      </a:moveTo>
                      <a:cubicBezTo>
                        <a:pt x="17124" y="3425"/>
                        <a:pt x="36638" y="899"/>
                        <a:pt x="51371" y="10274"/>
                      </a:cubicBezTo>
                      <a:cubicBezTo>
                        <a:pt x="779977" y="473932"/>
                        <a:pt x="-254269" y="-91320"/>
                        <a:pt x="955496" y="780836"/>
                      </a:cubicBezTo>
                      <a:cubicBezTo>
                        <a:pt x="1610271" y="1252883"/>
                        <a:pt x="1580270" y="1164357"/>
                        <a:pt x="2291137" y="1222624"/>
                      </a:cubicBezTo>
                      <a:cubicBezTo>
                        <a:pt x="2752516" y="1168345"/>
                        <a:pt x="3012826" y="1201321"/>
                        <a:pt x="3400746" y="852755"/>
                      </a:cubicBezTo>
                      <a:cubicBezTo>
                        <a:pt x="3487806" y="774527"/>
                        <a:pt x="3482939" y="633573"/>
                        <a:pt x="3524036" y="523982"/>
                      </a:cubicBezTo>
                      <a:cubicBezTo>
                        <a:pt x="3408651" y="353414"/>
                        <a:pt x="3275970" y="2655"/>
                        <a:pt x="2969231" y="71919"/>
                      </a:cubicBezTo>
                      <a:cubicBezTo>
                        <a:pt x="2838264" y="101492"/>
                        <a:pt x="2756898" y="236306"/>
                        <a:pt x="2650732" y="318499"/>
                      </a:cubicBezTo>
                      <a:cubicBezTo>
                        <a:pt x="2613849" y="389274"/>
                        <a:pt x="2119156" y="1149777"/>
                        <a:pt x="2208944" y="1438382"/>
                      </a:cubicBezTo>
                      <a:cubicBezTo>
                        <a:pt x="2230502" y="1507674"/>
                        <a:pt x="2345933" y="1486328"/>
                        <a:pt x="2414427" y="1510301"/>
                      </a:cubicBezTo>
                      <a:cubicBezTo>
                        <a:pt x="2698679" y="1503452"/>
                        <a:pt x="2983830" y="1513366"/>
                        <a:pt x="3267182" y="1489753"/>
                      </a:cubicBezTo>
                      <a:cubicBezTo>
                        <a:pt x="3765441" y="1448231"/>
                        <a:pt x="4259287" y="1363387"/>
                        <a:pt x="4756935" y="1315092"/>
                      </a:cubicBezTo>
                      <a:cubicBezTo>
                        <a:pt x="5500086" y="1242972"/>
                        <a:pt x="5571309" y="1253447"/>
                        <a:pt x="6185043" y="1253447"/>
                      </a:cubicBezTo>
                    </a:path>
                  </a:pathLst>
                </a:custGeom>
                <ask:type>
                  <ask:lineSketchCurved/>
                </ask:type>
              </ask:lineSketchStyleProps>
            </a:ext>
          </a:extLst>
        </a:ln>
      </xdr:spPr>
      <xdr:style>
        <a:lnRef idx="1">
          <a:schemeClr val="accent2"/>
        </a:lnRef>
        <a:fillRef idx="0">
          <a:schemeClr val="accent2"/>
        </a:fillRef>
        <a:effectRef idx="0">
          <a:schemeClr val="accent2"/>
        </a:effectRef>
        <a:fontRef idx="minor">
          <a:schemeClr val="tx1"/>
        </a:fontRef>
      </xdr:style>
      <xdr:txBody>
        <a:bodyPr wrap="square" rtlCol="0" anchor="ctr"/>
        <a:lstStyle>
          <a:defPPr>
            <a:defRPr lang="da-DK"/>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da-DK"/>
        </a:p>
      </xdr:txBody>
    </xdr:sp>
    <xdr:clientData/>
  </xdr:twoCellAnchor>
  <xdr:twoCellAnchor>
    <xdr:from>
      <xdr:col>2</xdr:col>
      <xdr:colOff>29956</xdr:colOff>
      <xdr:row>20</xdr:row>
      <xdr:rowOff>44823</xdr:rowOff>
    </xdr:from>
    <xdr:to>
      <xdr:col>25</xdr:col>
      <xdr:colOff>554934</xdr:colOff>
      <xdr:row>58</xdr:row>
      <xdr:rowOff>46499</xdr:rowOff>
    </xdr:to>
    <xdr:grpSp>
      <xdr:nvGrpSpPr>
        <xdr:cNvPr id="36" name="Group 35">
          <a:extLst>
            <a:ext uri="{FF2B5EF4-FFF2-40B4-BE49-F238E27FC236}">
              <a16:creationId xmlns:a16="http://schemas.microsoft.com/office/drawing/2014/main" id="{00000000-0008-0000-0100-000024000000}"/>
            </a:ext>
          </a:extLst>
        </xdr:cNvPr>
        <xdr:cNvGrpSpPr/>
      </xdr:nvGrpSpPr>
      <xdr:grpSpPr>
        <a:xfrm>
          <a:off x="1253774" y="4605278"/>
          <a:ext cx="14818251" cy="7390766"/>
          <a:chOff x="1255783" y="3403357"/>
          <a:chExt cx="14579230" cy="7327706"/>
        </a:xfrm>
      </xdr:grpSpPr>
      <xdr:grpSp>
        <xdr:nvGrpSpPr>
          <xdr:cNvPr id="22" name="Group 21">
            <a:extLst>
              <a:ext uri="{FF2B5EF4-FFF2-40B4-BE49-F238E27FC236}">
                <a16:creationId xmlns:a16="http://schemas.microsoft.com/office/drawing/2014/main" id="{00000000-0008-0000-0100-000016000000}"/>
              </a:ext>
            </a:extLst>
          </xdr:cNvPr>
          <xdr:cNvGrpSpPr/>
        </xdr:nvGrpSpPr>
        <xdr:grpSpPr>
          <a:xfrm>
            <a:off x="1255783" y="3403357"/>
            <a:ext cx="14579230" cy="7327706"/>
            <a:chOff x="1240483" y="9574820"/>
            <a:chExt cx="14408415" cy="6977943"/>
          </a:xfrm>
        </xdr:grpSpPr>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a:duotone>
                <a:schemeClr val="accent2">
                  <a:shade val="45000"/>
                  <a:satMod val="135000"/>
                </a:schemeClr>
                <a:prstClr val="white"/>
              </a:duotone>
              <a:alphaModFix amt="50000"/>
              <a:extLst>
                <a:ext uri="{BEBA8EAE-BF5A-486C-A8C5-ECC9F3942E4B}">
                  <a14:imgProps xmlns:a14="http://schemas.microsoft.com/office/drawing/2010/main">
                    <a14:imgLayer r:embed="rId2">
                      <a14:imgEffect>
                        <a14:brightnessContrast bright="-20000" contrast="40000"/>
                      </a14:imgEffect>
                    </a14:imgLayer>
                  </a14:imgProps>
                </a:ext>
              </a:extLst>
            </a:blip>
            <a:stretch>
              <a:fillRect/>
            </a:stretch>
          </xdr:blipFill>
          <xdr:spPr>
            <a:xfrm>
              <a:off x="4655298" y="10827138"/>
              <a:ext cx="10993600" cy="5725625"/>
            </a:xfrm>
            <a:prstGeom prst="rect">
              <a:avLst/>
            </a:prstGeom>
          </xdr:spPr>
        </xdr:pic>
        <xdr:sp macro="" textlink="">
          <xdr:nvSpPr>
            <xdr:cNvPr id="19" name="Parallelogram 18">
              <a:extLst>
                <a:ext uri="{FF2B5EF4-FFF2-40B4-BE49-F238E27FC236}">
                  <a16:creationId xmlns:a16="http://schemas.microsoft.com/office/drawing/2014/main" id="{00000000-0008-0000-0100-000013000000}"/>
                </a:ext>
              </a:extLst>
            </xdr:cNvPr>
            <xdr:cNvSpPr/>
          </xdr:nvSpPr>
          <xdr:spPr>
            <a:xfrm flipH="1">
              <a:off x="7741338" y="9574820"/>
              <a:ext cx="2571952" cy="1603790"/>
            </a:xfrm>
            <a:custGeom>
              <a:avLst/>
              <a:gdLst>
                <a:gd name="connsiteX0" fmla="*/ 0 w 842122"/>
                <a:gd name="connsiteY0" fmla="*/ 2045820 h 2045820"/>
                <a:gd name="connsiteX1" fmla="*/ 210531 w 842122"/>
                <a:gd name="connsiteY1" fmla="*/ 0 h 2045820"/>
                <a:gd name="connsiteX2" fmla="*/ 842122 w 842122"/>
                <a:gd name="connsiteY2" fmla="*/ 0 h 2045820"/>
                <a:gd name="connsiteX3" fmla="*/ 631592 w 842122"/>
                <a:gd name="connsiteY3" fmla="*/ 2045820 h 2045820"/>
                <a:gd name="connsiteX4" fmla="*/ 0 w 842122"/>
                <a:gd name="connsiteY4" fmla="*/ 2045820 h 2045820"/>
                <a:gd name="connsiteX0" fmla="*/ 0 w 2612651"/>
                <a:gd name="connsiteY0" fmla="*/ 2045820 h 2045820"/>
                <a:gd name="connsiteX1" fmla="*/ 210531 w 2612651"/>
                <a:gd name="connsiteY1" fmla="*/ 0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45820 h 2045820"/>
                <a:gd name="connsiteX1" fmla="*/ 1945335 w 2612651"/>
                <a:gd name="connsiteY1" fmla="*/ 22411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57027 h 2057027"/>
                <a:gd name="connsiteX1" fmla="*/ 1990158 w 2612651"/>
                <a:gd name="connsiteY1" fmla="*/ 0 h 2057027"/>
                <a:gd name="connsiteX2" fmla="*/ 2612651 w 2612651"/>
                <a:gd name="connsiteY2" fmla="*/ 11207 h 2057027"/>
                <a:gd name="connsiteX3" fmla="*/ 631592 w 2612651"/>
                <a:gd name="connsiteY3" fmla="*/ 2057027 h 2057027"/>
                <a:gd name="connsiteX4" fmla="*/ 0 w 2612651"/>
                <a:gd name="connsiteY4" fmla="*/ 2057027 h 205702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612651" h="2057027">
                  <a:moveTo>
                    <a:pt x="0" y="2057027"/>
                  </a:moveTo>
                  <a:lnTo>
                    <a:pt x="1990158" y="0"/>
                  </a:lnTo>
                  <a:lnTo>
                    <a:pt x="2612651" y="11207"/>
                  </a:lnTo>
                  <a:lnTo>
                    <a:pt x="631592" y="2057027"/>
                  </a:lnTo>
                  <a:lnTo>
                    <a:pt x="0" y="2057027"/>
                  </a:lnTo>
                  <a:close/>
                </a:path>
              </a:pathLst>
            </a:cu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21" name="Rectangle 20">
              <a:extLst>
                <a:ext uri="{FF2B5EF4-FFF2-40B4-BE49-F238E27FC236}">
                  <a16:creationId xmlns:a16="http://schemas.microsoft.com/office/drawing/2014/main" id="{00000000-0008-0000-0100-000015000000}"/>
                </a:ext>
              </a:extLst>
            </xdr:cNvPr>
            <xdr:cNvSpPr/>
          </xdr:nvSpPr>
          <xdr:spPr>
            <a:xfrm>
              <a:off x="1240483" y="13290480"/>
              <a:ext cx="3414970" cy="167533"/>
            </a:xfrm>
            <a:prstGeom prst="rect">
              <a:avLst/>
            </a:pr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a-DK" sz="1100">
                <a:solidFill>
                  <a:schemeClr val="lt1"/>
                </a:solidFill>
                <a:latin typeface="+mn-lt"/>
                <a:ea typeface="+mn-ea"/>
                <a:cs typeface="+mn-cs"/>
              </a:endParaRPr>
            </a:p>
          </xdr:txBody>
        </xdr:sp>
      </xdr:grpSp>
      <xdr:sp macro="" textlink="">
        <xdr:nvSpPr>
          <xdr:cNvPr id="33" name="Rectangle 32">
            <a:extLst>
              <a:ext uri="{FF2B5EF4-FFF2-40B4-BE49-F238E27FC236}">
                <a16:creationId xmlns:a16="http://schemas.microsoft.com/office/drawing/2014/main" id="{00000000-0008-0000-0100-000021000000}"/>
              </a:ext>
            </a:extLst>
          </xdr:cNvPr>
          <xdr:cNvSpPr/>
        </xdr:nvSpPr>
        <xdr:spPr>
          <a:xfrm>
            <a:off x="7152392" y="4733059"/>
            <a:ext cx="380596" cy="332666"/>
          </a:xfrm>
          <a:prstGeom prst="rect">
            <a:avLst/>
          </a:pr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a-DK" sz="1100">
              <a:solidFill>
                <a:schemeClr val="lt1"/>
              </a:solidFill>
              <a:latin typeface="+mn-lt"/>
              <a:ea typeface="+mn-ea"/>
              <a:cs typeface="+mn-cs"/>
            </a:endParaRPr>
          </a:p>
        </xdr:txBody>
      </xdr:sp>
      <xdr:sp macro="" textlink="">
        <xdr:nvSpPr>
          <xdr:cNvPr id="34" name="Rectangle 33">
            <a:extLst>
              <a:ext uri="{FF2B5EF4-FFF2-40B4-BE49-F238E27FC236}">
                <a16:creationId xmlns:a16="http://schemas.microsoft.com/office/drawing/2014/main" id="{00000000-0008-0000-0100-000022000000}"/>
              </a:ext>
            </a:extLst>
          </xdr:cNvPr>
          <xdr:cNvSpPr/>
        </xdr:nvSpPr>
        <xdr:spPr>
          <a:xfrm>
            <a:off x="9772727" y="5084509"/>
            <a:ext cx="661427" cy="238034"/>
          </a:xfrm>
          <a:prstGeom prst="rect">
            <a:avLst/>
          </a:pr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a-DK" sz="1100">
              <a:solidFill>
                <a:schemeClr val="lt1"/>
              </a:solidFill>
              <a:latin typeface="+mn-lt"/>
              <a:ea typeface="+mn-ea"/>
              <a:cs typeface="+mn-cs"/>
            </a:endParaRPr>
          </a:p>
        </xdr:txBody>
      </xdr:sp>
      <xdr:sp macro="" textlink="">
        <xdr:nvSpPr>
          <xdr:cNvPr id="35" name="Rectangle 34">
            <a:extLst>
              <a:ext uri="{FF2B5EF4-FFF2-40B4-BE49-F238E27FC236}">
                <a16:creationId xmlns:a16="http://schemas.microsoft.com/office/drawing/2014/main" id="{00000000-0008-0000-0100-000023000000}"/>
              </a:ext>
            </a:extLst>
          </xdr:cNvPr>
          <xdr:cNvSpPr/>
        </xdr:nvSpPr>
        <xdr:spPr>
          <a:xfrm>
            <a:off x="4712053" y="7030921"/>
            <a:ext cx="2087969" cy="456556"/>
          </a:xfrm>
          <a:prstGeom prst="rect">
            <a:avLst/>
          </a:pr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a-DK" sz="1100">
              <a:solidFill>
                <a:schemeClr val="lt1"/>
              </a:solidFill>
              <a:latin typeface="+mn-lt"/>
              <a:ea typeface="+mn-ea"/>
              <a:cs typeface="+mn-cs"/>
            </a:endParaRPr>
          </a:p>
        </xdr:txBody>
      </xdr:sp>
    </xdr:grpSp>
    <xdr:clientData/>
  </xdr:twoCellAnchor>
  <xdr:twoCellAnchor>
    <xdr:from>
      <xdr:col>6</xdr:col>
      <xdr:colOff>239485</xdr:colOff>
      <xdr:row>71</xdr:row>
      <xdr:rowOff>100692</xdr:rowOff>
    </xdr:from>
    <xdr:to>
      <xdr:col>11</xdr:col>
      <xdr:colOff>220435</xdr:colOff>
      <xdr:row>74</xdr:row>
      <xdr:rowOff>129267</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913414" y="14551478"/>
          <a:ext cx="3042557" cy="708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600" b="1" i="0" u="none" strike="noStrike">
              <a:solidFill>
                <a:schemeClr val="accent2"/>
              </a:solidFill>
              <a:effectLst/>
              <a:latin typeface="Bradley Hand ITC" panose="03070402050302030203" pitchFamily="66" charset="0"/>
              <a:ea typeface="+mn-ea"/>
              <a:cs typeface="+mn-cs"/>
            </a:rPr>
            <a:t>Click on button to upload</a:t>
          </a:r>
          <a:r>
            <a:rPr lang="da-DK" sz="1600" b="1" i="0" u="none" strike="noStrike" baseline="0">
              <a:solidFill>
                <a:schemeClr val="accent2"/>
              </a:solidFill>
              <a:effectLst/>
              <a:latin typeface="Bradley Hand ITC" panose="03070402050302030203" pitchFamily="66" charset="0"/>
              <a:ea typeface="+mn-ea"/>
              <a:cs typeface="+mn-cs"/>
            </a:rPr>
            <a:t> or </a:t>
          </a:r>
          <a:r>
            <a:rPr lang="da-DK" sz="1600" b="1" i="0" u="none" strike="noStrike">
              <a:solidFill>
                <a:schemeClr val="accent2"/>
              </a:solidFill>
              <a:effectLst/>
              <a:latin typeface="Bradley Hand ITC" panose="03070402050302030203" pitchFamily="66" charset="0"/>
              <a:ea typeface="+mn-ea"/>
              <a:cs typeface="+mn-cs"/>
            </a:rPr>
            <a:t>replace your "LCAbyg" exported Excel file</a:t>
          </a:r>
          <a:r>
            <a:rPr lang="da-DK" sz="1600">
              <a:solidFill>
                <a:schemeClr val="accent2"/>
              </a:solidFill>
              <a:latin typeface="Bradley Hand ITC" panose="03070402050302030203" pitchFamily="66" charset="0"/>
            </a:rPr>
            <a:t> </a:t>
          </a:r>
        </a:p>
      </xdr:txBody>
    </xdr:sp>
    <xdr:clientData/>
  </xdr:twoCellAnchor>
  <xdr:twoCellAnchor>
    <xdr:from>
      <xdr:col>9</xdr:col>
      <xdr:colOff>115420</xdr:colOff>
      <xdr:row>20</xdr:row>
      <xdr:rowOff>57978</xdr:rowOff>
    </xdr:from>
    <xdr:to>
      <xdr:col>12</xdr:col>
      <xdr:colOff>285589</xdr:colOff>
      <xdr:row>26</xdr:row>
      <xdr:rowOff>86898</xdr:rowOff>
    </xdr:to>
    <xdr:sp macro="" textlink="">
      <xdr:nvSpPr>
        <xdr:cNvPr id="11" name="Parallelogram 18">
          <a:extLst>
            <a:ext uri="{FF2B5EF4-FFF2-40B4-BE49-F238E27FC236}">
              <a16:creationId xmlns:a16="http://schemas.microsoft.com/office/drawing/2014/main" id="{00000000-0008-0000-0100-00000B000000}"/>
            </a:ext>
          </a:extLst>
        </xdr:cNvPr>
        <xdr:cNvSpPr/>
      </xdr:nvSpPr>
      <xdr:spPr>
        <a:xfrm flipH="1">
          <a:off x="5601820" y="4620453"/>
          <a:ext cx="1998969" cy="1302095"/>
        </a:xfrm>
        <a:custGeom>
          <a:avLst/>
          <a:gdLst>
            <a:gd name="connsiteX0" fmla="*/ 0 w 842122"/>
            <a:gd name="connsiteY0" fmla="*/ 2045820 h 2045820"/>
            <a:gd name="connsiteX1" fmla="*/ 210531 w 842122"/>
            <a:gd name="connsiteY1" fmla="*/ 0 h 2045820"/>
            <a:gd name="connsiteX2" fmla="*/ 842122 w 842122"/>
            <a:gd name="connsiteY2" fmla="*/ 0 h 2045820"/>
            <a:gd name="connsiteX3" fmla="*/ 631592 w 842122"/>
            <a:gd name="connsiteY3" fmla="*/ 2045820 h 2045820"/>
            <a:gd name="connsiteX4" fmla="*/ 0 w 842122"/>
            <a:gd name="connsiteY4" fmla="*/ 2045820 h 2045820"/>
            <a:gd name="connsiteX0" fmla="*/ 0 w 2612651"/>
            <a:gd name="connsiteY0" fmla="*/ 2045820 h 2045820"/>
            <a:gd name="connsiteX1" fmla="*/ 210531 w 2612651"/>
            <a:gd name="connsiteY1" fmla="*/ 0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45820 h 2045820"/>
            <a:gd name="connsiteX1" fmla="*/ 1945335 w 2612651"/>
            <a:gd name="connsiteY1" fmla="*/ 22411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57027 h 2057027"/>
            <a:gd name="connsiteX1" fmla="*/ 1990158 w 2612651"/>
            <a:gd name="connsiteY1" fmla="*/ 0 h 2057027"/>
            <a:gd name="connsiteX2" fmla="*/ 2612651 w 2612651"/>
            <a:gd name="connsiteY2" fmla="*/ 11207 h 2057027"/>
            <a:gd name="connsiteX3" fmla="*/ 631592 w 2612651"/>
            <a:gd name="connsiteY3" fmla="*/ 2057027 h 2057027"/>
            <a:gd name="connsiteX4" fmla="*/ 0 w 2612651"/>
            <a:gd name="connsiteY4" fmla="*/ 2057027 h 2057027"/>
            <a:gd name="connsiteX0" fmla="*/ 0 w 4369282"/>
            <a:gd name="connsiteY0" fmla="*/ 2057027 h 2057027"/>
            <a:gd name="connsiteX1" fmla="*/ 1990158 w 4369282"/>
            <a:gd name="connsiteY1" fmla="*/ 0 h 2057027"/>
            <a:gd name="connsiteX2" fmla="*/ 4369282 w 4369282"/>
            <a:gd name="connsiteY2" fmla="*/ 211052 h 2057027"/>
            <a:gd name="connsiteX3" fmla="*/ 631592 w 4369282"/>
            <a:gd name="connsiteY3" fmla="*/ 2057027 h 2057027"/>
            <a:gd name="connsiteX4" fmla="*/ 0 w 4369282"/>
            <a:gd name="connsiteY4" fmla="*/ 2057027 h 2057027"/>
            <a:gd name="connsiteX0" fmla="*/ 0 w 4369282"/>
            <a:gd name="connsiteY0" fmla="*/ 1845975 h 1845975"/>
            <a:gd name="connsiteX1" fmla="*/ 3688369 w 4369282"/>
            <a:gd name="connsiteY1" fmla="*/ 18342 h 1845975"/>
            <a:gd name="connsiteX2" fmla="*/ 4369282 w 4369282"/>
            <a:gd name="connsiteY2" fmla="*/ 0 h 1845975"/>
            <a:gd name="connsiteX3" fmla="*/ 631592 w 4369282"/>
            <a:gd name="connsiteY3" fmla="*/ 1845975 h 1845975"/>
            <a:gd name="connsiteX4" fmla="*/ 0 w 4369282"/>
            <a:gd name="connsiteY4" fmla="*/ 1845975 h 1845975"/>
            <a:gd name="connsiteX0" fmla="*/ 0 w 4531544"/>
            <a:gd name="connsiteY0" fmla="*/ 1855969 h 1855969"/>
            <a:gd name="connsiteX1" fmla="*/ 3850631 w 4531544"/>
            <a:gd name="connsiteY1" fmla="*/ 18342 h 1855969"/>
            <a:gd name="connsiteX2" fmla="*/ 4531544 w 4531544"/>
            <a:gd name="connsiteY2" fmla="*/ 0 h 1855969"/>
            <a:gd name="connsiteX3" fmla="*/ 793854 w 4531544"/>
            <a:gd name="connsiteY3" fmla="*/ 1845975 h 1855969"/>
            <a:gd name="connsiteX4" fmla="*/ 0 w 4531544"/>
            <a:gd name="connsiteY4" fmla="*/ 1855969 h 1855969"/>
            <a:gd name="connsiteX0" fmla="*/ 0 w 4528355"/>
            <a:gd name="connsiteY0" fmla="*/ 1852218 h 1852218"/>
            <a:gd name="connsiteX1" fmla="*/ 3847442 w 4528355"/>
            <a:gd name="connsiteY1" fmla="*/ 18342 h 1852218"/>
            <a:gd name="connsiteX2" fmla="*/ 4528355 w 4528355"/>
            <a:gd name="connsiteY2" fmla="*/ 0 h 1852218"/>
            <a:gd name="connsiteX3" fmla="*/ 790665 w 4528355"/>
            <a:gd name="connsiteY3" fmla="*/ 1845975 h 1852218"/>
            <a:gd name="connsiteX4" fmla="*/ 0 w 4528355"/>
            <a:gd name="connsiteY4" fmla="*/ 1852218 h 1852218"/>
            <a:gd name="connsiteX0" fmla="*/ 0 w 4528355"/>
            <a:gd name="connsiteY0" fmla="*/ 1852218 h 1852218"/>
            <a:gd name="connsiteX1" fmla="*/ 3847442 w 4528355"/>
            <a:gd name="connsiteY1" fmla="*/ 18342 h 1852218"/>
            <a:gd name="connsiteX2" fmla="*/ 4528355 w 4528355"/>
            <a:gd name="connsiteY2" fmla="*/ 0 h 1852218"/>
            <a:gd name="connsiteX3" fmla="*/ 401340 w 4528355"/>
            <a:gd name="connsiteY3" fmla="*/ 1849727 h 1852218"/>
            <a:gd name="connsiteX4" fmla="*/ 0 w 4528355"/>
            <a:gd name="connsiteY4" fmla="*/ 1852218 h 1852218"/>
            <a:gd name="connsiteX0" fmla="*/ 0 w 4483711"/>
            <a:gd name="connsiteY0" fmla="*/ 1833876 h 1833876"/>
            <a:gd name="connsiteX1" fmla="*/ 3847442 w 4483711"/>
            <a:gd name="connsiteY1" fmla="*/ 0 h 1833876"/>
            <a:gd name="connsiteX2" fmla="*/ 4483711 w 4483711"/>
            <a:gd name="connsiteY2" fmla="*/ 418 h 1833876"/>
            <a:gd name="connsiteX3" fmla="*/ 401340 w 4483711"/>
            <a:gd name="connsiteY3" fmla="*/ 1831385 h 1833876"/>
            <a:gd name="connsiteX4" fmla="*/ 0 w 4483711"/>
            <a:gd name="connsiteY4" fmla="*/ 1833876 h 1833876"/>
            <a:gd name="connsiteX0" fmla="*/ 0 w 4483711"/>
            <a:gd name="connsiteY0" fmla="*/ 1867888 h 1867888"/>
            <a:gd name="connsiteX1" fmla="*/ 1651201 w 4483711"/>
            <a:gd name="connsiteY1" fmla="*/ 0 h 1867888"/>
            <a:gd name="connsiteX2" fmla="*/ 4483711 w 4483711"/>
            <a:gd name="connsiteY2" fmla="*/ 34430 h 1867888"/>
            <a:gd name="connsiteX3" fmla="*/ 401340 w 4483711"/>
            <a:gd name="connsiteY3" fmla="*/ 1865397 h 1867888"/>
            <a:gd name="connsiteX4" fmla="*/ 0 w 4483711"/>
            <a:gd name="connsiteY4" fmla="*/ 1867888 h 1867888"/>
            <a:gd name="connsiteX0" fmla="*/ 0 w 2067691"/>
            <a:gd name="connsiteY0" fmla="*/ 1873221 h 1873221"/>
            <a:gd name="connsiteX1" fmla="*/ 1651201 w 2067691"/>
            <a:gd name="connsiteY1" fmla="*/ 5333 h 1873221"/>
            <a:gd name="connsiteX2" fmla="*/ 2067691 w 2067691"/>
            <a:gd name="connsiteY2" fmla="*/ 0 h 1873221"/>
            <a:gd name="connsiteX3" fmla="*/ 401340 w 2067691"/>
            <a:gd name="connsiteY3" fmla="*/ 1870730 h 1873221"/>
            <a:gd name="connsiteX4" fmla="*/ 0 w 2067691"/>
            <a:gd name="connsiteY4" fmla="*/ 1873221 h 18732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67691" h="1873221">
              <a:moveTo>
                <a:pt x="0" y="1873221"/>
              </a:moveTo>
              <a:lnTo>
                <a:pt x="1651201" y="5333"/>
              </a:lnTo>
              <a:lnTo>
                <a:pt x="2067691" y="0"/>
              </a:lnTo>
              <a:lnTo>
                <a:pt x="401340" y="1870730"/>
              </a:lnTo>
              <a:lnTo>
                <a:pt x="0" y="1873221"/>
              </a:lnTo>
              <a:close/>
            </a:path>
          </a:pathLst>
        </a:cu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25</xdr:col>
      <xdr:colOff>158794</xdr:colOff>
      <xdr:row>26</xdr:row>
      <xdr:rowOff>74214</xdr:rowOff>
    </xdr:from>
    <xdr:to>
      <xdr:col>25</xdr:col>
      <xdr:colOff>544319</xdr:colOff>
      <xdr:row>28</xdr:row>
      <xdr:rowOff>35855</xdr:rowOff>
    </xdr:to>
    <xdr:sp macro="" textlink="">
      <xdr:nvSpPr>
        <xdr:cNvPr id="12" name="Rectangle 11">
          <a:extLst>
            <a:ext uri="{FF2B5EF4-FFF2-40B4-BE49-F238E27FC236}">
              <a16:creationId xmlns:a16="http://schemas.microsoft.com/office/drawing/2014/main" id="{00000000-0008-0000-0100-00000C000000}"/>
            </a:ext>
          </a:extLst>
        </xdr:cNvPr>
        <xdr:cNvSpPr/>
      </xdr:nvSpPr>
      <xdr:spPr>
        <a:xfrm>
          <a:off x="15621044" y="5913039"/>
          <a:ext cx="379175" cy="323591"/>
        </a:xfrm>
        <a:prstGeom prst="rect">
          <a:avLst/>
        </a:pr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a-DK" sz="1100">
            <a:solidFill>
              <a:schemeClr val="lt1"/>
            </a:solidFill>
            <a:latin typeface="+mn-lt"/>
            <a:ea typeface="+mn-ea"/>
            <a:cs typeface="+mn-cs"/>
          </a:endParaRPr>
        </a:p>
      </xdr:txBody>
    </xdr:sp>
    <xdr:clientData/>
  </xdr:twoCellAnchor>
  <xdr:twoCellAnchor>
    <xdr:from>
      <xdr:col>22</xdr:col>
      <xdr:colOff>373837</xdr:colOff>
      <xdr:row>20</xdr:row>
      <xdr:rowOff>56183</xdr:rowOff>
    </xdr:from>
    <xdr:to>
      <xdr:col>25</xdr:col>
      <xdr:colOff>544006</xdr:colOff>
      <xdr:row>26</xdr:row>
      <xdr:rowOff>75578</xdr:rowOff>
    </xdr:to>
    <xdr:sp macro="" textlink="">
      <xdr:nvSpPr>
        <xdr:cNvPr id="14" name="Parallelogram 18">
          <a:extLst>
            <a:ext uri="{FF2B5EF4-FFF2-40B4-BE49-F238E27FC236}">
              <a16:creationId xmlns:a16="http://schemas.microsoft.com/office/drawing/2014/main" id="{00000000-0008-0000-0100-00000E000000}"/>
            </a:ext>
          </a:extLst>
        </xdr:cNvPr>
        <xdr:cNvSpPr/>
      </xdr:nvSpPr>
      <xdr:spPr>
        <a:xfrm flipH="1">
          <a:off x="14000937" y="4618658"/>
          <a:ext cx="1998969" cy="1295745"/>
        </a:xfrm>
        <a:custGeom>
          <a:avLst/>
          <a:gdLst>
            <a:gd name="connsiteX0" fmla="*/ 0 w 842122"/>
            <a:gd name="connsiteY0" fmla="*/ 2045820 h 2045820"/>
            <a:gd name="connsiteX1" fmla="*/ 210531 w 842122"/>
            <a:gd name="connsiteY1" fmla="*/ 0 h 2045820"/>
            <a:gd name="connsiteX2" fmla="*/ 842122 w 842122"/>
            <a:gd name="connsiteY2" fmla="*/ 0 h 2045820"/>
            <a:gd name="connsiteX3" fmla="*/ 631592 w 842122"/>
            <a:gd name="connsiteY3" fmla="*/ 2045820 h 2045820"/>
            <a:gd name="connsiteX4" fmla="*/ 0 w 842122"/>
            <a:gd name="connsiteY4" fmla="*/ 2045820 h 2045820"/>
            <a:gd name="connsiteX0" fmla="*/ 0 w 2612651"/>
            <a:gd name="connsiteY0" fmla="*/ 2045820 h 2045820"/>
            <a:gd name="connsiteX1" fmla="*/ 210531 w 2612651"/>
            <a:gd name="connsiteY1" fmla="*/ 0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45820 h 2045820"/>
            <a:gd name="connsiteX1" fmla="*/ 1945335 w 2612651"/>
            <a:gd name="connsiteY1" fmla="*/ 22411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57027 h 2057027"/>
            <a:gd name="connsiteX1" fmla="*/ 1990158 w 2612651"/>
            <a:gd name="connsiteY1" fmla="*/ 0 h 2057027"/>
            <a:gd name="connsiteX2" fmla="*/ 2612651 w 2612651"/>
            <a:gd name="connsiteY2" fmla="*/ 11207 h 2057027"/>
            <a:gd name="connsiteX3" fmla="*/ 631592 w 2612651"/>
            <a:gd name="connsiteY3" fmla="*/ 2057027 h 2057027"/>
            <a:gd name="connsiteX4" fmla="*/ 0 w 2612651"/>
            <a:gd name="connsiteY4" fmla="*/ 2057027 h 2057027"/>
            <a:gd name="connsiteX0" fmla="*/ 0 w 4369282"/>
            <a:gd name="connsiteY0" fmla="*/ 2057027 h 2057027"/>
            <a:gd name="connsiteX1" fmla="*/ 1990158 w 4369282"/>
            <a:gd name="connsiteY1" fmla="*/ 0 h 2057027"/>
            <a:gd name="connsiteX2" fmla="*/ 4369282 w 4369282"/>
            <a:gd name="connsiteY2" fmla="*/ 211052 h 2057027"/>
            <a:gd name="connsiteX3" fmla="*/ 631592 w 4369282"/>
            <a:gd name="connsiteY3" fmla="*/ 2057027 h 2057027"/>
            <a:gd name="connsiteX4" fmla="*/ 0 w 4369282"/>
            <a:gd name="connsiteY4" fmla="*/ 2057027 h 2057027"/>
            <a:gd name="connsiteX0" fmla="*/ 0 w 4369282"/>
            <a:gd name="connsiteY0" fmla="*/ 1845975 h 1845975"/>
            <a:gd name="connsiteX1" fmla="*/ 3688369 w 4369282"/>
            <a:gd name="connsiteY1" fmla="*/ 18342 h 1845975"/>
            <a:gd name="connsiteX2" fmla="*/ 4369282 w 4369282"/>
            <a:gd name="connsiteY2" fmla="*/ 0 h 1845975"/>
            <a:gd name="connsiteX3" fmla="*/ 631592 w 4369282"/>
            <a:gd name="connsiteY3" fmla="*/ 1845975 h 1845975"/>
            <a:gd name="connsiteX4" fmla="*/ 0 w 4369282"/>
            <a:gd name="connsiteY4" fmla="*/ 1845975 h 1845975"/>
            <a:gd name="connsiteX0" fmla="*/ 0 w 4531544"/>
            <a:gd name="connsiteY0" fmla="*/ 1855969 h 1855969"/>
            <a:gd name="connsiteX1" fmla="*/ 3850631 w 4531544"/>
            <a:gd name="connsiteY1" fmla="*/ 18342 h 1855969"/>
            <a:gd name="connsiteX2" fmla="*/ 4531544 w 4531544"/>
            <a:gd name="connsiteY2" fmla="*/ 0 h 1855969"/>
            <a:gd name="connsiteX3" fmla="*/ 793854 w 4531544"/>
            <a:gd name="connsiteY3" fmla="*/ 1845975 h 1855969"/>
            <a:gd name="connsiteX4" fmla="*/ 0 w 4531544"/>
            <a:gd name="connsiteY4" fmla="*/ 1855969 h 1855969"/>
            <a:gd name="connsiteX0" fmla="*/ 0 w 4528355"/>
            <a:gd name="connsiteY0" fmla="*/ 1852218 h 1852218"/>
            <a:gd name="connsiteX1" fmla="*/ 3847442 w 4528355"/>
            <a:gd name="connsiteY1" fmla="*/ 18342 h 1852218"/>
            <a:gd name="connsiteX2" fmla="*/ 4528355 w 4528355"/>
            <a:gd name="connsiteY2" fmla="*/ 0 h 1852218"/>
            <a:gd name="connsiteX3" fmla="*/ 790665 w 4528355"/>
            <a:gd name="connsiteY3" fmla="*/ 1845975 h 1852218"/>
            <a:gd name="connsiteX4" fmla="*/ 0 w 4528355"/>
            <a:gd name="connsiteY4" fmla="*/ 1852218 h 1852218"/>
            <a:gd name="connsiteX0" fmla="*/ 0 w 4528355"/>
            <a:gd name="connsiteY0" fmla="*/ 1852218 h 1852218"/>
            <a:gd name="connsiteX1" fmla="*/ 3847442 w 4528355"/>
            <a:gd name="connsiteY1" fmla="*/ 18342 h 1852218"/>
            <a:gd name="connsiteX2" fmla="*/ 4528355 w 4528355"/>
            <a:gd name="connsiteY2" fmla="*/ 0 h 1852218"/>
            <a:gd name="connsiteX3" fmla="*/ 401340 w 4528355"/>
            <a:gd name="connsiteY3" fmla="*/ 1849727 h 1852218"/>
            <a:gd name="connsiteX4" fmla="*/ 0 w 4528355"/>
            <a:gd name="connsiteY4" fmla="*/ 1852218 h 1852218"/>
            <a:gd name="connsiteX0" fmla="*/ 0 w 4483711"/>
            <a:gd name="connsiteY0" fmla="*/ 1833876 h 1833876"/>
            <a:gd name="connsiteX1" fmla="*/ 3847442 w 4483711"/>
            <a:gd name="connsiteY1" fmla="*/ 0 h 1833876"/>
            <a:gd name="connsiteX2" fmla="*/ 4483711 w 4483711"/>
            <a:gd name="connsiteY2" fmla="*/ 418 h 1833876"/>
            <a:gd name="connsiteX3" fmla="*/ 401340 w 4483711"/>
            <a:gd name="connsiteY3" fmla="*/ 1831385 h 1833876"/>
            <a:gd name="connsiteX4" fmla="*/ 0 w 4483711"/>
            <a:gd name="connsiteY4" fmla="*/ 1833876 h 1833876"/>
            <a:gd name="connsiteX0" fmla="*/ 0 w 4483711"/>
            <a:gd name="connsiteY0" fmla="*/ 1867888 h 1867888"/>
            <a:gd name="connsiteX1" fmla="*/ 1651201 w 4483711"/>
            <a:gd name="connsiteY1" fmla="*/ 0 h 1867888"/>
            <a:gd name="connsiteX2" fmla="*/ 4483711 w 4483711"/>
            <a:gd name="connsiteY2" fmla="*/ 34430 h 1867888"/>
            <a:gd name="connsiteX3" fmla="*/ 401340 w 4483711"/>
            <a:gd name="connsiteY3" fmla="*/ 1865397 h 1867888"/>
            <a:gd name="connsiteX4" fmla="*/ 0 w 4483711"/>
            <a:gd name="connsiteY4" fmla="*/ 1867888 h 1867888"/>
            <a:gd name="connsiteX0" fmla="*/ 0 w 2067691"/>
            <a:gd name="connsiteY0" fmla="*/ 1873221 h 1873221"/>
            <a:gd name="connsiteX1" fmla="*/ 1651201 w 2067691"/>
            <a:gd name="connsiteY1" fmla="*/ 5333 h 1873221"/>
            <a:gd name="connsiteX2" fmla="*/ 2067691 w 2067691"/>
            <a:gd name="connsiteY2" fmla="*/ 0 h 1873221"/>
            <a:gd name="connsiteX3" fmla="*/ 401340 w 2067691"/>
            <a:gd name="connsiteY3" fmla="*/ 1870730 h 1873221"/>
            <a:gd name="connsiteX4" fmla="*/ 0 w 2067691"/>
            <a:gd name="connsiteY4" fmla="*/ 1873221 h 18732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67691" h="1873221">
              <a:moveTo>
                <a:pt x="0" y="1873221"/>
              </a:moveTo>
              <a:lnTo>
                <a:pt x="1651201" y="5333"/>
              </a:lnTo>
              <a:lnTo>
                <a:pt x="2067691" y="0"/>
              </a:lnTo>
              <a:lnTo>
                <a:pt x="401340" y="1870730"/>
              </a:lnTo>
              <a:lnTo>
                <a:pt x="0" y="1873221"/>
              </a:lnTo>
              <a:close/>
            </a:path>
          </a:pathLst>
        </a:cu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274542</xdr:colOff>
      <xdr:row>43</xdr:row>
      <xdr:rowOff>277263</xdr:rowOff>
    </xdr:from>
    <xdr:to>
      <xdr:col>15</xdr:col>
      <xdr:colOff>884465</xdr:colOff>
      <xdr:row>60</xdr:row>
      <xdr:rowOff>54429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181824</xdr:colOff>
      <xdr:row>44</xdr:row>
      <xdr:rowOff>97044</xdr:rowOff>
    </xdr:from>
    <xdr:to>
      <xdr:col>17</xdr:col>
      <xdr:colOff>514351</xdr:colOff>
      <xdr:row>47</xdr:row>
      <xdr:rowOff>237872</xdr:rowOff>
    </xdr:to>
    <xdr:pic>
      <xdr:nvPicPr>
        <xdr:cNvPr id="3" name="Picture 2" descr="ᐅ143+ Earth Png, Earth Png Transparent Download for Free">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1611824" y="12176985"/>
          <a:ext cx="971262" cy="9812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149544</xdr:colOff>
      <xdr:row>43</xdr:row>
      <xdr:rowOff>82318</xdr:rowOff>
    </xdr:from>
    <xdr:to>
      <xdr:col>21</xdr:col>
      <xdr:colOff>522952</xdr:colOff>
      <xdr:row>44</xdr:row>
      <xdr:rowOff>190501</xdr:rowOff>
    </xdr:to>
    <xdr:pic>
      <xdr:nvPicPr>
        <xdr:cNvPr id="7" name="Picture 6" descr="Square Meter Icons - Free SVG &amp; PNG Square Meter Images - Noun Project">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3" cstate="print">
          <a:duotone>
            <a:schemeClr val="accent2">
              <a:shade val="45000"/>
              <a:satMod val="135000"/>
            </a:schemeClr>
            <a:prstClr val="white"/>
          </a:duotone>
          <a:alphaModFix amt="30000"/>
          <a:extLst>
            <a:ext uri="{28A0092B-C50C-407E-A947-70E740481C1C}">
              <a14:useLocalDpi xmlns:a14="http://schemas.microsoft.com/office/drawing/2010/main" val="0"/>
            </a:ext>
          </a:extLst>
        </a:blip>
        <a:srcRect/>
        <a:stretch>
          <a:fillRect/>
        </a:stretch>
      </xdr:blipFill>
      <xdr:spPr bwMode="auto">
        <a:xfrm>
          <a:off x="13525365" y="10437354"/>
          <a:ext cx="376583" cy="38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149681</xdr:colOff>
      <xdr:row>52</xdr:row>
      <xdr:rowOff>95250</xdr:rowOff>
    </xdr:from>
    <xdr:to>
      <xdr:col>21</xdr:col>
      <xdr:colOff>581947</xdr:colOff>
      <xdr:row>53</xdr:row>
      <xdr:rowOff>257628</xdr:rowOff>
    </xdr:to>
    <xdr:pic>
      <xdr:nvPicPr>
        <xdr:cNvPr id="9" name="Picture 8" descr="Person icons for free download | Freepik">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4" cstate="print">
          <a:duotone>
            <a:schemeClr val="accent2">
              <a:shade val="45000"/>
              <a:satMod val="135000"/>
            </a:schemeClr>
            <a:prstClr val="white"/>
          </a:duotone>
          <a:alphaModFix amt="30000"/>
          <a:extLst>
            <a:ext uri="{28A0092B-C50C-407E-A947-70E740481C1C}">
              <a14:useLocalDpi xmlns:a14="http://schemas.microsoft.com/office/drawing/2010/main" val="0"/>
            </a:ext>
          </a:extLst>
        </a:blip>
        <a:srcRect/>
        <a:stretch>
          <a:fillRect/>
        </a:stretch>
      </xdr:blipFill>
      <xdr:spPr bwMode="auto">
        <a:xfrm>
          <a:off x="13525502" y="13307786"/>
          <a:ext cx="425916" cy="4313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178195</xdr:colOff>
      <xdr:row>53</xdr:row>
      <xdr:rowOff>101125</xdr:rowOff>
    </xdr:from>
    <xdr:to>
      <xdr:col>17</xdr:col>
      <xdr:colOff>517072</xdr:colOff>
      <xdr:row>56</xdr:row>
      <xdr:rowOff>247193</xdr:rowOff>
    </xdr:to>
    <xdr:pic>
      <xdr:nvPicPr>
        <xdr:cNvPr id="13" name="Picture 12" descr="ᐅ143+ Earth Png, Earth Png Transparent Download for Free">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2" cstate="print">
          <a:duotone>
            <a:schemeClr val="accent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1608195" y="14836860"/>
          <a:ext cx="977612" cy="9865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122464</xdr:colOff>
      <xdr:row>39</xdr:row>
      <xdr:rowOff>217714</xdr:rowOff>
    </xdr:from>
    <xdr:to>
      <xdr:col>10</xdr:col>
      <xdr:colOff>435429</xdr:colOff>
      <xdr:row>41</xdr:row>
      <xdr:rowOff>120713</xdr:rowOff>
    </xdr:to>
    <xdr:sp macro="" textlink="">
      <xdr:nvSpPr>
        <xdr:cNvPr id="15" name="Rectangle 14">
          <a:extLst>
            <a:ext uri="{FF2B5EF4-FFF2-40B4-BE49-F238E27FC236}">
              <a16:creationId xmlns:a16="http://schemas.microsoft.com/office/drawing/2014/main" id="{00000000-0008-0000-0200-00000F000000}"/>
            </a:ext>
          </a:extLst>
        </xdr:cNvPr>
        <xdr:cNvSpPr/>
      </xdr:nvSpPr>
      <xdr:spPr>
        <a:xfrm>
          <a:off x="1347107" y="11171464"/>
          <a:ext cx="5374822" cy="501713"/>
        </a:xfrm>
        <a:custGeom>
          <a:avLst/>
          <a:gdLst>
            <a:gd name="connsiteX0" fmla="*/ 0 w 5374822"/>
            <a:gd name="connsiteY0" fmla="*/ 0 h 501713"/>
            <a:gd name="connsiteX1" fmla="*/ 597202 w 5374822"/>
            <a:gd name="connsiteY1" fmla="*/ 0 h 501713"/>
            <a:gd name="connsiteX2" fmla="*/ 1194405 w 5374822"/>
            <a:gd name="connsiteY2" fmla="*/ 0 h 501713"/>
            <a:gd name="connsiteX3" fmla="*/ 1899104 w 5374822"/>
            <a:gd name="connsiteY3" fmla="*/ 0 h 501713"/>
            <a:gd name="connsiteX4" fmla="*/ 2335062 w 5374822"/>
            <a:gd name="connsiteY4" fmla="*/ 0 h 501713"/>
            <a:gd name="connsiteX5" fmla="*/ 2824768 w 5374822"/>
            <a:gd name="connsiteY5" fmla="*/ 0 h 501713"/>
            <a:gd name="connsiteX6" fmla="*/ 3529466 w 5374822"/>
            <a:gd name="connsiteY6" fmla="*/ 0 h 501713"/>
            <a:gd name="connsiteX7" fmla="*/ 4126669 w 5374822"/>
            <a:gd name="connsiteY7" fmla="*/ 0 h 501713"/>
            <a:gd name="connsiteX8" fmla="*/ 4723871 w 5374822"/>
            <a:gd name="connsiteY8" fmla="*/ 0 h 501713"/>
            <a:gd name="connsiteX9" fmla="*/ 5374822 w 5374822"/>
            <a:gd name="connsiteY9" fmla="*/ 0 h 501713"/>
            <a:gd name="connsiteX10" fmla="*/ 5374822 w 5374822"/>
            <a:gd name="connsiteY10" fmla="*/ 501713 h 501713"/>
            <a:gd name="connsiteX11" fmla="*/ 4723871 w 5374822"/>
            <a:gd name="connsiteY11" fmla="*/ 501713 h 501713"/>
            <a:gd name="connsiteX12" fmla="*/ 4180417 w 5374822"/>
            <a:gd name="connsiteY12" fmla="*/ 501713 h 501713"/>
            <a:gd name="connsiteX13" fmla="*/ 3583215 w 5374822"/>
            <a:gd name="connsiteY13" fmla="*/ 501713 h 501713"/>
            <a:gd name="connsiteX14" fmla="*/ 2986012 w 5374822"/>
            <a:gd name="connsiteY14" fmla="*/ 501713 h 501713"/>
            <a:gd name="connsiteX15" fmla="*/ 2388810 w 5374822"/>
            <a:gd name="connsiteY15" fmla="*/ 501713 h 501713"/>
            <a:gd name="connsiteX16" fmla="*/ 1684111 w 5374822"/>
            <a:gd name="connsiteY16" fmla="*/ 501713 h 501713"/>
            <a:gd name="connsiteX17" fmla="*/ 1248153 w 5374822"/>
            <a:gd name="connsiteY17" fmla="*/ 501713 h 501713"/>
            <a:gd name="connsiteX18" fmla="*/ 812195 w 5374822"/>
            <a:gd name="connsiteY18" fmla="*/ 501713 h 501713"/>
            <a:gd name="connsiteX19" fmla="*/ 0 w 5374822"/>
            <a:gd name="connsiteY19" fmla="*/ 501713 h 501713"/>
            <a:gd name="connsiteX20" fmla="*/ 0 w 5374822"/>
            <a:gd name="connsiteY20" fmla="*/ 0 h 5017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5374822" h="501713" extrusionOk="0">
              <a:moveTo>
                <a:pt x="0" y="0"/>
              </a:moveTo>
              <a:cubicBezTo>
                <a:pt x="127438" y="-38002"/>
                <a:pt x="371839" y="42057"/>
                <a:pt x="597202" y="0"/>
              </a:cubicBezTo>
              <a:cubicBezTo>
                <a:pt x="822565" y="-42057"/>
                <a:pt x="1038961" y="53322"/>
                <a:pt x="1194405" y="0"/>
              </a:cubicBezTo>
              <a:cubicBezTo>
                <a:pt x="1349849" y="-53322"/>
                <a:pt x="1686846" y="4542"/>
                <a:pt x="1899104" y="0"/>
              </a:cubicBezTo>
              <a:cubicBezTo>
                <a:pt x="2111362" y="-4542"/>
                <a:pt x="2165832" y="6460"/>
                <a:pt x="2335062" y="0"/>
              </a:cubicBezTo>
              <a:cubicBezTo>
                <a:pt x="2504292" y="-6460"/>
                <a:pt x="2599367" y="22685"/>
                <a:pt x="2824768" y="0"/>
              </a:cubicBezTo>
              <a:cubicBezTo>
                <a:pt x="3050169" y="-22685"/>
                <a:pt x="3199216" y="13409"/>
                <a:pt x="3529466" y="0"/>
              </a:cubicBezTo>
              <a:cubicBezTo>
                <a:pt x="3859716" y="-13409"/>
                <a:pt x="3918277" y="69554"/>
                <a:pt x="4126669" y="0"/>
              </a:cubicBezTo>
              <a:cubicBezTo>
                <a:pt x="4335061" y="-69554"/>
                <a:pt x="4468401" y="69900"/>
                <a:pt x="4723871" y="0"/>
              </a:cubicBezTo>
              <a:cubicBezTo>
                <a:pt x="4979341" y="-69900"/>
                <a:pt x="5051702" y="64007"/>
                <a:pt x="5374822" y="0"/>
              </a:cubicBezTo>
              <a:cubicBezTo>
                <a:pt x="5379291" y="182171"/>
                <a:pt x="5321781" y="374859"/>
                <a:pt x="5374822" y="501713"/>
              </a:cubicBezTo>
              <a:cubicBezTo>
                <a:pt x="5182227" y="558597"/>
                <a:pt x="5035782" y="498883"/>
                <a:pt x="4723871" y="501713"/>
              </a:cubicBezTo>
              <a:cubicBezTo>
                <a:pt x="4411960" y="504543"/>
                <a:pt x="4392807" y="465218"/>
                <a:pt x="4180417" y="501713"/>
              </a:cubicBezTo>
              <a:cubicBezTo>
                <a:pt x="3968027" y="538208"/>
                <a:pt x="3739128" y="451741"/>
                <a:pt x="3583215" y="501713"/>
              </a:cubicBezTo>
              <a:cubicBezTo>
                <a:pt x="3427302" y="551685"/>
                <a:pt x="3244984" y="430855"/>
                <a:pt x="2986012" y="501713"/>
              </a:cubicBezTo>
              <a:cubicBezTo>
                <a:pt x="2727040" y="572571"/>
                <a:pt x="2556602" y="496197"/>
                <a:pt x="2388810" y="501713"/>
              </a:cubicBezTo>
              <a:cubicBezTo>
                <a:pt x="2221018" y="507229"/>
                <a:pt x="1835939" y="476489"/>
                <a:pt x="1684111" y="501713"/>
              </a:cubicBezTo>
              <a:cubicBezTo>
                <a:pt x="1532283" y="526937"/>
                <a:pt x="1437723" y="458807"/>
                <a:pt x="1248153" y="501713"/>
              </a:cubicBezTo>
              <a:cubicBezTo>
                <a:pt x="1058583" y="544619"/>
                <a:pt x="948778" y="475069"/>
                <a:pt x="812195" y="501713"/>
              </a:cubicBezTo>
              <a:cubicBezTo>
                <a:pt x="675612" y="528357"/>
                <a:pt x="258337" y="487735"/>
                <a:pt x="0" y="501713"/>
              </a:cubicBezTo>
              <a:cubicBezTo>
                <a:pt x="-14044" y="310487"/>
                <a:pt x="34030" y="231138"/>
                <a:pt x="0" y="0"/>
              </a:cubicBezTo>
              <a:close/>
            </a:path>
          </a:pathLst>
        </a:custGeom>
        <a:noFill/>
        <a:ln w="76200">
          <a:solidFill>
            <a:srgbClr val="FACA94"/>
          </a:solidFill>
          <a:extLst>
            <a:ext uri="{C807C97D-BFC1-408E-A445-0C87EB9F89A2}">
              <ask:lineSketchStyleProps xmlns:ask="http://schemas.microsoft.com/office/drawing/2018/sketchyshapes" sd="3978248048">
                <a:prstGeom prst="rect">
                  <a:avLst/>
                </a:prstGeom>
                <ask:type>
                  <ask:lineSketchScribble/>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122464</xdr:colOff>
      <xdr:row>21</xdr:row>
      <xdr:rowOff>40820</xdr:rowOff>
    </xdr:from>
    <xdr:to>
      <xdr:col>15</xdr:col>
      <xdr:colOff>898072</xdr:colOff>
      <xdr:row>41</xdr:row>
      <xdr:rowOff>272143</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146050</xdr:colOff>
          <xdr:row>39</xdr:row>
          <xdr:rowOff>152400</xdr:rowOff>
        </xdr:from>
        <xdr:to>
          <xdr:col>10</xdr:col>
          <xdr:colOff>469900</xdr:colOff>
          <xdr:row>41</xdr:row>
          <xdr:rowOff>69850</xdr:rowOff>
        </xdr:to>
        <xdr:sp macro="" textlink="">
          <xdr:nvSpPr>
            <xdr:cNvPr id="4102" name="Button 6" descr="Click to 'Upload LCAbyg'"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1400" b="0" i="0" u="none" strike="noStrike" baseline="0">
                  <a:solidFill>
                    <a:srgbClr val="993300"/>
                  </a:solidFill>
                  <a:latin typeface="Avenir Next LT Pro"/>
                </a:rPr>
                <a:t>Return to 1. Getting Started</a:t>
              </a:r>
            </a:p>
          </xdr:txBody>
        </xdr:sp>
        <xdr:clientData/>
      </xdr:twoCellAnchor>
    </mc:Choice>
    <mc:Fallback/>
  </mc:AlternateContent>
  <xdr:twoCellAnchor>
    <xdr:from>
      <xdr:col>2</xdr:col>
      <xdr:colOff>143846</xdr:colOff>
      <xdr:row>39</xdr:row>
      <xdr:rowOff>161987</xdr:rowOff>
    </xdr:from>
    <xdr:to>
      <xdr:col>10</xdr:col>
      <xdr:colOff>486130</xdr:colOff>
      <xdr:row>41</xdr:row>
      <xdr:rowOff>67196</xdr:rowOff>
    </xdr:to>
    <xdr:sp macro="[0]!Return_clear" textlink="">
      <xdr:nvSpPr>
        <xdr:cNvPr id="18" name="Rectangle 17">
          <a:extLst>
            <a:ext uri="{FF2B5EF4-FFF2-40B4-BE49-F238E27FC236}">
              <a16:creationId xmlns:a16="http://schemas.microsoft.com/office/drawing/2014/main" id="{00000000-0008-0000-0200-000012000000}"/>
            </a:ext>
          </a:extLst>
        </xdr:cNvPr>
        <xdr:cNvSpPr/>
      </xdr:nvSpPr>
      <xdr:spPr>
        <a:xfrm>
          <a:off x="1419368" y="11003922"/>
          <a:ext cx="5626588" cy="501557"/>
        </a:xfrm>
        <a:custGeom>
          <a:avLst/>
          <a:gdLst>
            <a:gd name="connsiteX0" fmla="*/ 0 w 5626588"/>
            <a:gd name="connsiteY0" fmla="*/ 0 h 501557"/>
            <a:gd name="connsiteX1" fmla="*/ 562659 w 5626588"/>
            <a:gd name="connsiteY1" fmla="*/ 0 h 501557"/>
            <a:gd name="connsiteX2" fmla="*/ 1125318 w 5626588"/>
            <a:gd name="connsiteY2" fmla="*/ 0 h 501557"/>
            <a:gd name="connsiteX3" fmla="*/ 1800508 w 5626588"/>
            <a:gd name="connsiteY3" fmla="*/ 0 h 501557"/>
            <a:gd name="connsiteX4" fmla="*/ 2194369 w 5626588"/>
            <a:gd name="connsiteY4" fmla="*/ 0 h 501557"/>
            <a:gd name="connsiteX5" fmla="*/ 2644496 w 5626588"/>
            <a:gd name="connsiteY5" fmla="*/ 0 h 501557"/>
            <a:gd name="connsiteX6" fmla="*/ 3319687 w 5626588"/>
            <a:gd name="connsiteY6" fmla="*/ 0 h 501557"/>
            <a:gd name="connsiteX7" fmla="*/ 3882346 w 5626588"/>
            <a:gd name="connsiteY7" fmla="*/ 0 h 501557"/>
            <a:gd name="connsiteX8" fmla="*/ 4445005 w 5626588"/>
            <a:gd name="connsiteY8" fmla="*/ 0 h 501557"/>
            <a:gd name="connsiteX9" fmla="*/ 5007663 w 5626588"/>
            <a:gd name="connsiteY9" fmla="*/ 0 h 501557"/>
            <a:gd name="connsiteX10" fmla="*/ 5626588 w 5626588"/>
            <a:gd name="connsiteY10" fmla="*/ 0 h 501557"/>
            <a:gd name="connsiteX11" fmla="*/ 5626588 w 5626588"/>
            <a:gd name="connsiteY11" fmla="*/ 501557 h 501557"/>
            <a:gd name="connsiteX12" fmla="*/ 5063929 w 5626588"/>
            <a:gd name="connsiteY12" fmla="*/ 501557 h 501557"/>
            <a:gd name="connsiteX13" fmla="*/ 4501270 w 5626588"/>
            <a:gd name="connsiteY13" fmla="*/ 501557 h 501557"/>
            <a:gd name="connsiteX14" fmla="*/ 3938612 w 5626588"/>
            <a:gd name="connsiteY14" fmla="*/ 501557 h 501557"/>
            <a:gd name="connsiteX15" fmla="*/ 3375953 w 5626588"/>
            <a:gd name="connsiteY15" fmla="*/ 501557 h 501557"/>
            <a:gd name="connsiteX16" fmla="*/ 2700762 w 5626588"/>
            <a:gd name="connsiteY16" fmla="*/ 501557 h 501557"/>
            <a:gd name="connsiteX17" fmla="*/ 2306901 w 5626588"/>
            <a:gd name="connsiteY17" fmla="*/ 501557 h 501557"/>
            <a:gd name="connsiteX18" fmla="*/ 1913040 w 5626588"/>
            <a:gd name="connsiteY18" fmla="*/ 501557 h 501557"/>
            <a:gd name="connsiteX19" fmla="*/ 1406647 w 5626588"/>
            <a:gd name="connsiteY19" fmla="*/ 501557 h 501557"/>
            <a:gd name="connsiteX20" fmla="*/ 1012786 w 5626588"/>
            <a:gd name="connsiteY20" fmla="*/ 501557 h 501557"/>
            <a:gd name="connsiteX21" fmla="*/ 0 w 5626588"/>
            <a:gd name="connsiteY21" fmla="*/ 501557 h 501557"/>
            <a:gd name="connsiteX22" fmla="*/ 0 w 5626588"/>
            <a:gd name="connsiteY22" fmla="*/ 0 h 50155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5626588" h="501557" extrusionOk="0">
              <a:moveTo>
                <a:pt x="0" y="0"/>
              </a:moveTo>
              <a:cubicBezTo>
                <a:pt x="276540" y="-35267"/>
                <a:pt x="328270" y="66494"/>
                <a:pt x="562659" y="0"/>
              </a:cubicBezTo>
              <a:cubicBezTo>
                <a:pt x="797048" y="-66494"/>
                <a:pt x="995393" y="43875"/>
                <a:pt x="1125318" y="0"/>
              </a:cubicBezTo>
              <a:cubicBezTo>
                <a:pt x="1255243" y="-43875"/>
                <a:pt x="1486703" y="15913"/>
                <a:pt x="1800508" y="0"/>
              </a:cubicBezTo>
              <a:cubicBezTo>
                <a:pt x="2114313" y="-15913"/>
                <a:pt x="2095264" y="12917"/>
                <a:pt x="2194369" y="0"/>
              </a:cubicBezTo>
              <a:cubicBezTo>
                <a:pt x="2293474" y="-12917"/>
                <a:pt x="2433318" y="25517"/>
                <a:pt x="2644496" y="0"/>
              </a:cubicBezTo>
              <a:cubicBezTo>
                <a:pt x="2855674" y="-25517"/>
                <a:pt x="2995991" y="10372"/>
                <a:pt x="3319687" y="0"/>
              </a:cubicBezTo>
              <a:cubicBezTo>
                <a:pt x="3643383" y="-10372"/>
                <a:pt x="3764856" y="44747"/>
                <a:pt x="3882346" y="0"/>
              </a:cubicBezTo>
              <a:cubicBezTo>
                <a:pt x="3999836" y="-44747"/>
                <a:pt x="4315685" y="21936"/>
                <a:pt x="4445005" y="0"/>
              </a:cubicBezTo>
              <a:cubicBezTo>
                <a:pt x="4574325" y="-21936"/>
                <a:pt x="4830373" y="43108"/>
                <a:pt x="5007663" y="0"/>
              </a:cubicBezTo>
              <a:cubicBezTo>
                <a:pt x="5184953" y="-43108"/>
                <a:pt x="5371641" y="59977"/>
                <a:pt x="5626588" y="0"/>
              </a:cubicBezTo>
              <a:cubicBezTo>
                <a:pt x="5633900" y="174746"/>
                <a:pt x="5577357" y="357262"/>
                <a:pt x="5626588" y="501557"/>
              </a:cubicBezTo>
              <a:cubicBezTo>
                <a:pt x="5474277" y="545064"/>
                <a:pt x="5226170" y="438304"/>
                <a:pt x="5063929" y="501557"/>
              </a:cubicBezTo>
              <a:cubicBezTo>
                <a:pt x="4901688" y="564810"/>
                <a:pt x="4779238" y="462324"/>
                <a:pt x="4501270" y="501557"/>
              </a:cubicBezTo>
              <a:cubicBezTo>
                <a:pt x="4223302" y="540790"/>
                <a:pt x="4093318" y="466464"/>
                <a:pt x="3938612" y="501557"/>
              </a:cubicBezTo>
              <a:cubicBezTo>
                <a:pt x="3783906" y="536650"/>
                <a:pt x="3513836" y="483269"/>
                <a:pt x="3375953" y="501557"/>
              </a:cubicBezTo>
              <a:cubicBezTo>
                <a:pt x="3238070" y="519845"/>
                <a:pt x="2893994" y="425752"/>
                <a:pt x="2700762" y="501557"/>
              </a:cubicBezTo>
              <a:cubicBezTo>
                <a:pt x="2507530" y="577362"/>
                <a:pt x="2441500" y="469043"/>
                <a:pt x="2306901" y="501557"/>
              </a:cubicBezTo>
              <a:cubicBezTo>
                <a:pt x="2172302" y="534071"/>
                <a:pt x="2082549" y="477804"/>
                <a:pt x="1913040" y="501557"/>
              </a:cubicBezTo>
              <a:cubicBezTo>
                <a:pt x="1743531" y="525310"/>
                <a:pt x="1580777" y="449513"/>
                <a:pt x="1406647" y="501557"/>
              </a:cubicBezTo>
              <a:cubicBezTo>
                <a:pt x="1232517" y="553601"/>
                <a:pt x="1097682" y="476823"/>
                <a:pt x="1012786" y="501557"/>
              </a:cubicBezTo>
              <a:cubicBezTo>
                <a:pt x="927890" y="526291"/>
                <a:pt x="471567" y="429944"/>
                <a:pt x="0" y="501557"/>
              </a:cubicBezTo>
              <a:cubicBezTo>
                <a:pt x="-54873" y="371044"/>
                <a:pt x="5113" y="132911"/>
                <a:pt x="0" y="0"/>
              </a:cubicBezTo>
              <a:close/>
            </a:path>
          </a:pathLst>
        </a:custGeom>
        <a:noFill/>
        <a:ln w="76200">
          <a:solidFill>
            <a:srgbClr val="FACA94"/>
          </a:solidFill>
          <a:extLst>
            <a:ext uri="{C807C97D-BFC1-408E-A445-0C87EB9F89A2}">
              <ask:lineSketchStyleProps xmlns:ask="http://schemas.microsoft.com/office/drawing/2018/sketchyshapes" sd="3978248048">
                <a:prstGeom prst="rect">
                  <a:avLst/>
                </a:prstGeom>
                <ask:type>
                  <ask:lineSketchScribble/>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6</xdr:col>
      <xdr:colOff>33606</xdr:colOff>
      <xdr:row>34</xdr:row>
      <xdr:rowOff>258539</xdr:rowOff>
    </xdr:from>
    <xdr:to>
      <xdr:col>7</xdr:col>
      <xdr:colOff>183964</xdr:colOff>
      <xdr:row>38</xdr:row>
      <xdr:rowOff>175797</xdr:rowOff>
    </xdr:to>
    <xdr:sp macro="" textlink="">
      <xdr:nvSpPr>
        <xdr:cNvPr id="23" name="Freeform: Shape 22">
          <a:extLst>
            <a:ext uri="{FF2B5EF4-FFF2-40B4-BE49-F238E27FC236}">
              <a16:creationId xmlns:a16="http://schemas.microsoft.com/office/drawing/2014/main" id="{00000000-0008-0000-0200-000017000000}"/>
            </a:ext>
          </a:extLst>
        </xdr:cNvPr>
        <xdr:cNvSpPr/>
      </xdr:nvSpPr>
      <xdr:spPr>
        <a:xfrm rot="5400000">
          <a:off x="3681209" y="9891507"/>
          <a:ext cx="1114687" cy="762680"/>
        </a:xfrm>
        <a:custGeom>
          <a:avLst/>
          <a:gdLst>
            <a:gd name="connsiteX0" fmla="*/ 0 w 1114687"/>
            <a:gd name="connsiteY0" fmla="*/ 0 h 762680"/>
            <a:gd name="connsiteX1" fmla="*/ 9258 w 1114687"/>
            <a:gd name="connsiteY1" fmla="*/ 5188 h 762680"/>
            <a:gd name="connsiteX2" fmla="*/ 172202 w 1114687"/>
            <a:gd name="connsiteY2" fmla="*/ 394310 h 762680"/>
            <a:gd name="connsiteX3" fmla="*/ 412915 w 1114687"/>
            <a:gd name="connsiteY3" fmla="*/ 617407 h 762680"/>
            <a:gd name="connsiteX4" fmla="*/ 612892 w 1114687"/>
            <a:gd name="connsiteY4" fmla="*/ 430628 h 762680"/>
            <a:gd name="connsiteX5" fmla="*/ 635112 w 1114687"/>
            <a:gd name="connsiteY5" fmla="*/ 264603 h 762680"/>
            <a:gd name="connsiteX6" fmla="*/ 535123 w 1114687"/>
            <a:gd name="connsiteY6" fmla="*/ 36318 h 762680"/>
            <a:gd name="connsiteX7" fmla="*/ 477722 w 1114687"/>
            <a:gd name="connsiteY7" fmla="*/ 160837 h 762680"/>
            <a:gd name="connsiteX8" fmla="*/ 398102 w 1114687"/>
            <a:gd name="connsiteY8" fmla="*/ 726361 h 762680"/>
            <a:gd name="connsiteX9" fmla="*/ 435135 w 1114687"/>
            <a:gd name="connsiteY9" fmla="*/ 762679 h 762680"/>
            <a:gd name="connsiteX10" fmla="*/ 588821 w 1114687"/>
            <a:gd name="connsiteY10" fmla="*/ 752303 h 762680"/>
            <a:gd name="connsiteX11" fmla="*/ 857309 w 1114687"/>
            <a:gd name="connsiteY11" fmla="*/ 664102 h 762680"/>
            <a:gd name="connsiteX12" fmla="*/ 1114687 w 1114687"/>
            <a:gd name="connsiteY12" fmla="*/ 632972 h 7626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14687" h="762680" fill="none" extrusionOk="0">
              <a:moveTo>
                <a:pt x="0" y="0"/>
              </a:moveTo>
              <a:cubicBezTo>
                <a:pt x="3791" y="1927"/>
                <a:pt x="6182" y="546"/>
                <a:pt x="9258" y="5188"/>
              </a:cubicBezTo>
              <a:cubicBezTo>
                <a:pt x="118215" y="231229"/>
                <a:pt x="-73828" y="-23336"/>
                <a:pt x="172202" y="394310"/>
              </a:cubicBezTo>
              <a:cubicBezTo>
                <a:pt x="295587" y="638803"/>
                <a:pt x="286226" y="586401"/>
                <a:pt x="412915" y="617407"/>
              </a:cubicBezTo>
              <a:cubicBezTo>
                <a:pt x="496632" y="588066"/>
                <a:pt x="543024" y="612078"/>
                <a:pt x="612892" y="430628"/>
              </a:cubicBezTo>
              <a:cubicBezTo>
                <a:pt x="638737" y="389958"/>
                <a:pt x="624606" y="324687"/>
                <a:pt x="635112" y="264603"/>
              </a:cubicBezTo>
              <a:cubicBezTo>
                <a:pt x="610067" y="168934"/>
                <a:pt x="586081" y="9111"/>
                <a:pt x="535123" y="36318"/>
              </a:cubicBezTo>
              <a:cubicBezTo>
                <a:pt x="507920" y="49723"/>
                <a:pt x="500573" y="122151"/>
                <a:pt x="477722" y="160837"/>
              </a:cubicBezTo>
              <a:cubicBezTo>
                <a:pt x="487339" y="172176"/>
                <a:pt x="381468" y="573015"/>
                <a:pt x="398102" y="726361"/>
              </a:cubicBezTo>
              <a:cubicBezTo>
                <a:pt x="400885" y="762064"/>
                <a:pt x="419798" y="751648"/>
                <a:pt x="435135" y="762679"/>
              </a:cubicBezTo>
              <a:cubicBezTo>
                <a:pt x="488472" y="759614"/>
                <a:pt x="537251" y="758249"/>
                <a:pt x="588821" y="752303"/>
              </a:cubicBezTo>
              <a:cubicBezTo>
                <a:pt x="676522" y="742078"/>
                <a:pt x="771805" y="696923"/>
                <a:pt x="857309" y="664102"/>
              </a:cubicBezTo>
              <a:cubicBezTo>
                <a:pt x="991045" y="626064"/>
                <a:pt x="1003248" y="632360"/>
                <a:pt x="1114687" y="632972"/>
              </a:cubicBezTo>
            </a:path>
            <a:path w="1114687" h="762680" stroke="0" extrusionOk="0">
              <a:moveTo>
                <a:pt x="0" y="0"/>
              </a:moveTo>
              <a:cubicBezTo>
                <a:pt x="3479" y="1700"/>
                <a:pt x="6544" y="-159"/>
                <a:pt x="9258" y="5188"/>
              </a:cubicBezTo>
              <a:cubicBezTo>
                <a:pt x="137063" y="241644"/>
                <a:pt x="-34510" y="-27244"/>
                <a:pt x="172202" y="394310"/>
              </a:cubicBezTo>
              <a:cubicBezTo>
                <a:pt x="289193" y="630201"/>
                <a:pt x="284469" y="592303"/>
                <a:pt x="412915" y="617407"/>
              </a:cubicBezTo>
              <a:cubicBezTo>
                <a:pt x="497207" y="593531"/>
                <a:pt x="550048" y="605850"/>
                <a:pt x="612892" y="430628"/>
              </a:cubicBezTo>
              <a:cubicBezTo>
                <a:pt x="625715" y="391426"/>
                <a:pt x="626129" y="317604"/>
                <a:pt x="635112" y="264603"/>
              </a:cubicBezTo>
              <a:cubicBezTo>
                <a:pt x="611074" y="186999"/>
                <a:pt x="588194" y="9360"/>
                <a:pt x="535123" y="36318"/>
              </a:cubicBezTo>
              <a:cubicBezTo>
                <a:pt x="505876" y="51232"/>
                <a:pt x="491115" y="121983"/>
                <a:pt x="477722" y="160837"/>
              </a:cubicBezTo>
              <a:cubicBezTo>
                <a:pt x="457564" y="204629"/>
                <a:pt x="365769" y="562395"/>
                <a:pt x="398102" y="726361"/>
              </a:cubicBezTo>
              <a:cubicBezTo>
                <a:pt x="402220" y="758947"/>
                <a:pt x="424125" y="748925"/>
                <a:pt x="435135" y="762679"/>
              </a:cubicBezTo>
              <a:cubicBezTo>
                <a:pt x="491953" y="755558"/>
                <a:pt x="533833" y="764285"/>
                <a:pt x="588821" y="752303"/>
              </a:cubicBezTo>
              <a:cubicBezTo>
                <a:pt x="673286" y="730293"/>
                <a:pt x="753024" y="691190"/>
                <a:pt x="857309" y="664102"/>
              </a:cubicBezTo>
              <a:cubicBezTo>
                <a:pt x="991390" y="625171"/>
                <a:pt x="1004308" y="632937"/>
                <a:pt x="1114687" y="632972"/>
              </a:cubicBezTo>
            </a:path>
          </a:pathLst>
        </a:custGeom>
        <a:ln w="31750">
          <a:tailEnd type="arrow" w="lg" len="lg"/>
          <a:extLst>
            <a:ext uri="{C807C97D-BFC1-408E-A445-0C87EB9F89A2}">
              <ask:lineSketchStyleProps xmlns:ask="http://schemas.microsoft.com/office/drawing/2018/sketchyshapes" sd="2561209666">
                <a:custGeom>
                  <a:avLst/>
                  <a:gdLst>
                    <a:gd name="connsiteX0" fmla="*/ 0 w 6185043"/>
                    <a:gd name="connsiteY0" fmla="*/ 0 h 1510301"/>
                    <a:gd name="connsiteX1" fmla="*/ 51371 w 6185043"/>
                    <a:gd name="connsiteY1" fmla="*/ 10274 h 1510301"/>
                    <a:gd name="connsiteX2" fmla="*/ 955496 w 6185043"/>
                    <a:gd name="connsiteY2" fmla="*/ 780836 h 1510301"/>
                    <a:gd name="connsiteX3" fmla="*/ 2291137 w 6185043"/>
                    <a:gd name="connsiteY3" fmla="*/ 1222624 h 1510301"/>
                    <a:gd name="connsiteX4" fmla="*/ 3400746 w 6185043"/>
                    <a:gd name="connsiteY4" fmla="*/ 852755 h 1510301"/>
                    <a:gd name="connsiteX5" fmla="*/ 3524036 w 6185043"/>
                    <a:gd name="connsiteY5" fmla="*/ 523982 h 1510301"/>
                    <a:gd name="connsiteX6" fmla="*/ 2969231 w 6185043"/>
                    <a:gd name="connsiteY6" fmla="*/ 71919 h 1510301"/>
                    <a:gd name="connsiteX7" fmla="*/ 2650732 w 6185043"/>
                    <a:gd name="connsiteY7" fmla="*/ 318499 h 1510301"/>
                    <a:gd name="connsiteX8" fmla="*/ 2208944 w 6185043"/>
                    <a:gd name="connsiteY8" fmla="*/ 1438382 h 1510301"/>
                    <a:gd name="connsiteX9" fmla="*/ 2414427 w 6185043"/>
                    <a:gd name="connsiteY9" fmla="*/ 1510301 h 1510301"/>
                    <a:gd name="connsiteX10" fmla="*/ 3267182 w 6185043"/>
                    <a:gd name="connsiteY10" fmla="*/ 1489753 h 1510301"/>
                    <a:gd name="connsiteX11" fmla="*/ 4756935 w 6185043"/>
                    <a:gd name="connsiteY11" fmla="*/ 1315092 h 1510301"/>
                    <a:gd name="connsiteX12" fmla="*/ 6185043 w 6185043"/>
                    <a:gd name="connsiteY12" fmla="*/ 1253447 h 151030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185043" h="1510301">
                      <a:moveTo>
                        <a:pt x="0" y="0"/>
                      </a:moveTo>
                      <a:cubicBezTo>
                        <a:pt x="17124" y="3425"/>
                        <a:pt x="36638" y="899"/>
                        <a:pt x="51371" y="10274"/>
                      </a:cubicBezTo>
                      <a:cubicBezTo>
                        <a:pt x="779977" y="473932"/>
                        <a:pt x="-254269" y="-91320"/>
                        <a:pt x="955496" y="780836"/>
                      </a:cubicBezTo>
                      <a:cubicBezTo>
                        <a:pt x="1610271" y="1252883"/>
                        <a:pt x="1580270" y="1164357"/>
                        <a:pt x="2291137" y="1222624"/>
                      </a:cubicBezTo>
                      <a:cubicBezTo>
                        <a:pt x="2752516" y="1168345"/>
                        <a:pt x="3012826" y="1201321"/>
                        <a:pt x="3400746" y="852755"/>
                      </a:cubicBezTo>
                      <a:cubicBezTo>
                        <a:pt x="3487806" y="774527"/>
                        <a:pt x="3482939" y="633573"/>
                        <a:pt x="3524036" y="523982"/>
                      </a:cubicBezTo>
                      <a:cubicBezTo>
                        <a:pt x="3408651" y="353414"/>
                        <a:pt x="3275970" y="2655"/>
                        <a:pt x="2969231" y="71919"/>
                      </a:cubicBezTo>
                      <a:cubicBezTo>
                        <a:pt x="2838264" y="101492"/>
                        <a:pt x="2756898" y="236306"/>
                        <a:pt x="2650732" y="318499"/>
                      </a:cubicBezTo>
                      <a:cubicBezTo>
                        <a:pt x="2613849" y="389274"/>
                        <a:pt x="2119156" y="1149777"/>
                        <a:pt x="2208944" y="1438382"/>
                      </a:cubicBezTo>
                      <a:cubicBezTo>
                        <a:pt x="2230502" y="1507674"/>
                        <a:pt x="2345933" y="1486328"/>
                        <a:pt x="2414427" y="1510301"/>
                      </a:cubicBezTo>
                      <a:cubicBezTo>
                        <a:pt x="2698679" y="1503452"/>
                        <a:pt x="2983830" y="1513366"/>
                        <a:pt x="3267182" y="1489753"/>
                      </a:cubicBezTo>
                      <a:cubicBezTo>
                        <a:pt x="3765441" y="1448231"/>
                        <a:pt x="4259287" y="1363387"/>
                        <a:pt x="4756935" y="1315092"/>
                      </a:cubicBezTo>
                      <a:cubicBezTo>
                        <a:pt x="5500086" y="1242972"/>
                        <a:pt x="5571309" y="1253447"/>
                        <a:pt x="6185043" y="1253447"/>
                      </a:cubicBezTo>
                    </a:path>
                  </a:pathLst>
                </a:custGeom>
                <ask:type>
                  <ask:lineSketchCurved/>
                </ask:type>
              </ask:lineSketchStyleProps>
            </a:ext>
          </a:extLst>
        </a:ln>
      </xdr:spPr>
      <xdr:style>
        <a:lnRef idx="1">
          <a:schemeClr val="accent2"/>
        </a:lnRef>
        <a:fillRef idx="0">
          <a:schemeClr val="accent2"/>
        </a:fillRef>
        <a:effectRef idx="0">
          <a:schemeClr val="accent2"/>
        </a:effectRef>
        <a:fontRef idx="minor">
          <a:schemeClr val="tx1"/>
        </a:fontRef>
      </xdr:style>
      <xdr:txBody>
        <a:bodyPr wrap="square" rtlCol="0" anchor="ctr"/>
        <a:lstStyle>
          <a:defPPr>
            <a:defRPr lang="da-DK"/>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da-DK"/>
        </a:p>
      </xdr:txBody>
    </xdr:sp>
    <xdr:clientData/>
  </xdr:twoCellAnchor>
  <xdr:twoCellAnchor>
    <xdr:from>
      <xdr:col>7</xdr:col>
      <xdr:colOff>326572</xdr:colOff>
      <xdr:row>33</xdr:row>
      <xdr:rowOff>272142</xdr:rowOff>
    </xdr:from>
    <xdr:to>
      <xdr:col>10</xdr:col>
      <xdr:colOff>462643</xdr:colOff>
      <xdr:row>36</xdr:row>
      <xdr:rowOff>224117</xdr:rowOff>
    </xdr:to>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4719278" y="9248054"/>
          <a:ext cx="1973836" cy="826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800" b="1">
              <a:solidFill>
                <a:srgbClr val="E36037"/>
              </a:solidFill>
              <a:latin typeface="Bradley Hand ITC" panose="03070402050302030203" pitchFamily="66" charset="0"/>
            </a:rPr>
            <a:t>Click on button</a:t>
          </a:r>
          <a:r>
            <a:rPr lang="da-DK" sz="1800" b="1" baseline="0">
              <a:solidFill>
                <a:srgbClr val="E36037"/>
              </a:solidFill>
              <a:latin typeface="Bradley Hand ITC" panose="03070402050302030203" pitchFamily="66" charset="0"/>
            </a:rPr>
            <a:t> to return to update project data</a:t>
          </a:r>
          <a:endParaRPr lang="da-DK" sz="1800" b="1">
            <a:solidFill>
              <a:srgbClr val="E36037"/>
            </a:solidFill>
            <a:latin typeface="Bradley Hand ITC" panose="03070402050302030203" pitchFamily="66" charset="0"/>
          </a:endParaRPr>
        </a:p>
      </xdr:txBody>
    </xdr:sp>
    <xdr:clientData/>
  </xdr:twoCellAnchor>
  <xdr:twoCellAnchor>
    <xdr:from>
      <xdr:col>18</xdr:col>
      <xdr:colOff>267766</xdr:colOff>
      <xdr:row>16</xdr:row>
      <xdr:rowOff>256798</xdr:rowOff>
    </xdr:from>
    <xdr:to>
      <xdr:col>21</xdr:col>
      <xdr:colOff>401115</xdr:colOff>
      <xdr:row>17</xdr:row>
      <xdr:rowOff>336085</xdr:rowOff>
    </xdr:to>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12371843" y="4125413"/>
          <a:ext cx="1957753" cy="372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800" b="1">
              <a:solidFill>
                <a:srgbClr val="E36037"/>
              </a:solidFill>
              <a:latin typeface="Bradley Hand ITC" panose="03070402050302030203" pitchFamily="66" charset="0"/>
            </a:rPr>
            <a:t>Choose country</a:t>
          </a:r>
        </a:p>
      </xdr:txBody>
    </xdr:sp>
    <xdr:clientData/>
  </xdr:twoCellAnchor>
  <xdr:twoCellAnchor>
    <xdr:from>
      <xdr:col>18</xdr:col>
      <xdr:colOff>223158</xdr:colOff>
      <xdr:row>14</xdr:row>
      <xdr:rowOff>217056</xdr:rowOff>
    </xdr:from>
    <xdr:to>
      <xdr:col>21</xdr:col>
      <xdr:colOff>355099</xdr:colOff>
      <xdr:row>16</xdr:row>
      <xdr:rowOff>27590</xdr:rowOff>
    </xdr:to>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12362606" y="3514677"/>
          <a:ext cx="1964683" cy="40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800" b="1">
              <a:solidFill>
                <a:srgbClr val="E36037"/>
              </a:solidFill>
              <a:latin typeface="Bradley Hand ITC" panose="03070402050302030203" pitchFamily="66" charset="0"/>
            </a:rPr>
            <a:t>Choose method</a:t>
          </a:r>
        </a:p>
      </xdr:txBody>
    </xdr:sp>
    <xdr:clientData/>
  </xdr:twoCellAnchor>
  <xdr:twoCellAnchor>
    <xdr:from>
      <xdr:col>16</xdr:col>
      <xdr:colOff>111204</xdr:colOff>
      <xdr:row>15</xdr:row>
      <xdr:rowOff>127626</xdr:rowOff>
    </xdr:from>
    <xdr:to>
      <xdr:col>18</xdr:col>
      <xdr:colOff>256190</xdr:colOff>
      <xdr:row>17</xdr:row>
      <xdr:rowOff>192070</xdr:rowOff>
    </xdr:to>
    <xdr:sp macro="" textlink="">
      <xdr:nvSpPr>
        <xdr:cNvPr id="30" name="Freeform: Shape 29">
          <a:extLst>
            <a:ext uri="{FF2B5EF4-FFF2-40B4-BE49-F238E27FC236}">
              <a16:creationId xmlns:a16="http://schemas.microsoft.com/office/drawing/2014/main" id="{00000000-0008-0000-0200-00001E000000}"/>
            </a:ext>
          </a:extLst>
        </xdr:cNvPr>
        <xdr:cNvSpPr/>
      </xdr:nvSpPr>
      <xdr:spPr>
        <a:xfrm>
          <a:off x="11028825" y="3720850"/>
          <a:ext cx="1366813" cy="655651"/>
        </a:xfrm>
        <a:custGeom>
          <a:avLst/>
          <a:gdLst>
            <a:gd name="connsiteX0" fmla="*/ 1366813 w 1366813"/>
            <a:gd name="connsiteY0" fmla="*/ 0 h 655651"/>
            <a:gd name="connsiteX1" fmla="*/ 943751 w 1366813"/>
            <a:gd name="connsiteY1" fmla="*/ 85078 h 655651"/>
            <a:gd name="connsiteX2" fmla="*/ 802731 w 1366813"/>
            <a:gd name="connsiteY2" fmla="*/ 323299 h 655651"/>
            <a:gd name="connsiteX3" fmla="*/ 737645 w 1366813"/>
            <a:gd name="connsiteY3" fmla="*/ 621076 h 655651"/>
            <a:gd name="connsiteX4" fmla="*/ 715949 w 1366813"/>
            <a:gd name="connsiteY4" fmla="*/ 638092 h 655651"/>
            <a:gd name="connsiteX5" fmla="*/ 629167 w 1366813"/>
            <a:gd name="connsiteY5" fmla="*/ 646599 h 655651"/>
            <a:gd name="connsiteX6" fmla="*/ 271192 w 1366813"/>
            <a:gd name="connsiteY6" fmla="*/ 655108 h 655651"/>
            <a:gd name="connsiteX7" fmla="*/ 0 w 1366813"/>
            <a:gd name="connsiteY7" fmla="*/ 655108 h 6556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366813" h="655651" extrusionOk="0">
              <a:moveTo>
                <a:pt x="1366813" y="0"/>
              </a:moveTo>
              <a:cubicBezTo>
                <a:pt x="1002285" y="36862"/>
                <a:pt x="1156881" y="20824"/>
                <a:pt x="943751" y="85078"/>
              </a:cubicBezTo>
              <a:cubicBezTo>
                <a:pt x="846595" y="172841"/>
                <a:pt x="854382" y="159117"/>
                <a:pt x="802731" y="323299"/>
              </a:cubicBezTo>
              <a:cubicBezTo>
                <a:pt x="759746" y="437785"/>
                <a:pt x="841105" y="538671"/>
                <a:pt x="737645" y="621076"/>
              </a:cubicBezTo>
              <a:cubicBezTo>
                <a:pt x="730852" y="626821"/>
                <a:pt x="727488" y="636300"/>
                <a:pt x="715949" y="638092"/>
              </a:cubicBezTo>
              <a:cubicBezTo>
                <a:pt x="679965" y="646511"/>
                <a:pt x="658865" y="643660"/>
                <a:pt x="629167" y="646599"/>
              </a:cubicBezTo>
              <a:cubicBezTo>
                <a:pt x="518361" y="638129"/>
                <a:pt x="359300" y="649547"/>
                <a:pt x="271192" y="655108"/>
              </a:cubicBezTo>
              <a:cubicBezTo>
                <a:pt x="186786" y="668568"/>
                <a:pt x="85288" y="665780"/>
                <a:pt x="0" y="655108"/>
              </a:cubicBezTo>
            </a:path>
          </a:pathLst>
        </a:custGeom>
        <a:noFill/>
        <a:ln w="34925">
          <a:solidFill>
            <a:schemeClr val="accent2"/>
          </a:solidFill>
          <a:tailEnd type="arrow" w="med" len="lg"/>
          <a:extLst>
            <a:ext uri="{C807C97D-BFC1-408E-A445-0C87EB9F89A2}">
              <ask:lineSketchStyleProps xmlns:ask="http://schemas.microsoft.com/office/drawing/2018/sketchyshapes" sd="1296774244">
                <a:custGeom>
                  <a:avLst/>
                  <a:gdLst>
                    <a:gd name="connsiteX0" fmla="*/ 1986456 w 1986456"/>
                    <a:gd name="connsiteY0" fmla="*/ 0 h 1214951"/>
                    <a:gd name="connsiteX1" fmla="*/ 1371600 w 1986456"/>
                    <a:gd name="connsiteY1" fmla="*/ 157655 h 1214951"/>
                    <a:gd name="connsiteX2" fmla="*/ 1166649 w 1986456"/>
                    <a:gd name="connsiteY2" fmla="*/ 599089 h 1214951"/>
                    <a:gd name="connsiteX3" fmla="*/ 1072056 w 1986456"/>
                    <a:gd name="connsiteY3" fmla="*/ 1150882 h 1214951"/>
                    <a:gd name="connsiteX4" fmla="*/ 1040524 w 1986456"/>
                    <a:gd name="connsiteY4" fmla="*/ 1182414 h 1214951"/>
                    <a:gd name="connsiteX5" fmla="*/ 914400 w 1986456"/>
                    <a:gd name="connsiteY5" fmla="*/ 1198179 h 1214951"/>
                    <a:gd name="connsiteX6" fmla="*/ 394138 w 1986456"/>
                    <a:gd name="connsiteY6" fmla="*/ 1213945 h 1214951"/>
                    <a:gd name="connsiteX7" fmla="*/ 0 w 1986456"/>
                    <a:gd name="connsiteY7" fmla="*/ 1213945 h 121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986456" h="1214951">
                      <a:moveTo>
                        <a:pt x="1986456" y="0"/>
                      </a:moveTo>
                      <a:cubicBezTo>
                        <a:pt x="1515711" y="94148"/>
                        <a:pt x="1718494" y="33764"/>
                        <a:pt x="1371600" y="157655"/>
                      </a:cubicBezTo>
                      <a:cubicBezTo>
                        <a:pt x="1235536" y="320932"/>
                        <a:pt x="1242302" y="291072"/>
                        <a:pt x="1166649" y="599089"/>
                      </a:cubicBezTo>
                      <a:cubicBezTo>
                        <a:pt x="1122137" y="780317"/>
                        <a:pt x="1204012" y="1018926"/>
                        <a:pt x="1072056" y="1150882"/>
                      </a:cubicBezTo>
                      <a:cubicBezTo>
                        <a:pt x="1061545" y="1161393"/>
                        <a:pt x="1054761" y="1178143"/>
                        <a:pt x="1040524" y="1182414"/>
                      </a:cubicBezTo>
                      <a:cubicBezTo>
                        <a:pt x="999942" y="1194589"/>
                        <a:pt x="956718" y="1196115"/>
                        <a:pt x="914400" y="1198179"/>
                      </a:cubicBezTo>
                      <a:cubicBezTo>
                        <a:pt x="741106" y="1206632"/>
                        <a:pt x="567612" y="1210954"/>
                        <a:pt x="394138" y="1213945"/>
                      </a:cubicBezTo>
                      <a:cubicBezTo>
                        <a:pt x="262778" y="1216210"/>
                        <a:pt x="131379" y="1213945"/>
                        <a:pt x="0" y="1213945"/>
                      </a:cubicBezTo>
                    </a:path>
                  </a:pathLst>
                </a:custGeom>
                <ask:type>
                  <ask:lineSketchScribble/>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da-DK"/>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a-DK"/>
        </a:p>
      </xdr:txBody>
    </xdr:sp>
    <xdr:clientData/>
  </xdr:twoCellAnchor>
  <xdr:twoCellAnchor>
    <xdr:from>
      <xdr:col>16</xdr:col>
      <xdr:colOff>153865</xdr:colOff>
      <xdr:row>17</xdr:row>
      <xdr:rowOff>146538</xdr:rowOff>
    </xdr:from>
    <xdr:to>
      <xdr:col>18</xdr:col>
      <xdr:colOff>300404</xdr:colOff>
      <xdr:row>18</xdr:row>
      <xdr:rowOff>211050</xdr:rowOff>
    </xdr:to>
    <xdr:sp macro="" textlink="">
      <xdr:nvSpPr>
        <xdr:cNvPr id="34" name="Freeform: Shape 33">
          <a:extLst>
            <a:ext uri="{FF2B5EF4-FFF2-40B4-BE49-F238E27FC236}">
              <a16:creationId xmlns:a16="http://schemas.microsoft.com/office/drawing/2014/main" id="{00000000-0008-0000-0200-000022000000}"/>
            </a:ext>
          </a:extLst>
        </xdr:cNvPr>
        <xdr:cNvSpPr/>
      </xdr:nvSpPr>
      <xdr:spPr>
        <a:xfrm>
          <a:off x="11041673" y="4308230"/>
          <a:ext cx="1362808" cy="452839"/>
        </a:xfrm>
        <a:custGeom>
          <a:avLst/>
          <a:gdLst>
            <a:gd name="connsiteX0" fmla="*/ 2286000 w 2286000"/>
            <a:gd name="connsiteY0" fmla="*/ 0 h 694628"/>
            <a:gd name="connsiteX1" fmla="*/ 2207173 w 2286000"/>
            <a:gd name="connsiteY1" fmla="*/ 15765 h 694628"/>
            <a:gd name="connsiteX2" fmla="*/ 1513490 w 2286000"/>
            <a:gd name="connsiteY2" fmla="*/ 78827 h 694628"/>
            <a:gd name="connsiteX3" fmla="*/ 1119352 w 2286000"/>
            <a:gd name="connsiteY3" fmla="*/ 520262 h 694628"/>
            <a:gd name="connsiteX4" fmla="*/ 977462 w 2286000"/>
            <a:gd name="connsiteY4" fmla="*/ 599089 h 694628"/>
            <a:gd name="connsiteX5" fmla="*/ 0 w 2286000"/>
            <a:gd name="connsiteY5" fmla="*/ 693683 h 69462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286000" h="694628">
              <a:moveTo>
                <a:pt x="2286000" y="0"/>
              </a:moveTo>
              <a:cubicBezTo>
                <a:pt x="2259724" y="5255"/>
                <a:pt x="2233831" y="13045"/>
                <a:pt x="2207173" y="15765"/>
              </a:cubicBezTo>
              <a:cubicBezTo>
                <a:pt x="1976191" y="39334"/>
                <a:pt x="1724122" y="-18857"/>
                <a:pt x="1513490" y="78827"/>
              </a:cubicBezTo>
              <a:cubicBezTo>
                <a:pt x="1334537" y="161820"/>
                <a:pt x="1291790" y="424464"/>
                <a:pt x="1119352" y="520262"/>
              </a:cubicBezTo>
              <a:cubicBezTo>
                <a:pt x="1072055" y="546538"/>
                <a:pt x="1030253" y="587238"/>
                <a:pt x="977462" y="599089"/>
              </a:cubicBezTo>
              <a:cubicBezTo>
                <a:pt x="479693" y="710833"/>
                <a:pt x="424952" y="693683"/>
                <a:pt x="0" y="693683"/>
              </a:cubicBezTo>
            </a:path>
          </a:pathLst>
        </a:custGeom>
        <a:noFill/>
        <a:ln w="34925">
          <a:solidFill>
            <a:schemeClr val="accent2"/>
          </a:solidFill>
          <a:tailEnd type="arrow" w="med" len="lg"/>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da-DK"/>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a-DK"/>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69398</xdr:rowOff>
    </xdr:from>
    <xdr:to>
      <xdr:col>8</xdr:col>
      <xdr:colOff>259533</xdr:colOff>
      <xdr:row>40</xdr:row>
      <xdr:rowOff>231510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duotone>
            <a:prstClr val="black"/>
            <a:schemeClr val="accent2">
              <a:tint val="45000"/>
              <a:satMod val="400000"/>
            </a:schemeClr>
          </a:duotone>
          <a:extLst>
            <a:ext uri="{28A0092B-C50C-407E-A947-70E740481C1C}">
              <a14:useLocalDpi xmlns:a14="http://schemas.microsoft.com/office/drawing/2010/main" val="0"/>
            </a:ext>
          </a:extLst>
        </a:blip>
        <a:srcRect l="-1" r="48164"/>
        <a:stretch/>
      </xdr:blipFill>
      <xdr:spPr bwMode="auto">
        <a:xfrm flipH="1">
          <a:off x="0" y="1266373"/>
          <a:ext cx="5133158" cy="98667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588282</xdr:colOff>
      <xdr:row>70</xdr:row>
      <xdr:rowOff>88901</xdr:rowOff>
    </xdr:from>
    <xdr:to>
      <xdr:col>25</xdr:col>
      <xdr:colOff>259555</xdr:colOff>
      <xdr:row>75</xdr:row>
      <xdr:rowOff>39887</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7323818" y="14975115"/>
          <a:ext cx="8461487" cy="1148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This tool has been developed by Nicolas Francart, Dan Pham and the project group and reviewed by Harpa Birgisdottir, Agnes Garnow, Frederik Brauer and Giacomo Brusa</a:t>
          </a:r>
          <a:r>
            <a:rPr lang="en-US" sz="1800" baseline="0">
              <a:solidFill>
                <a:srgbClr val="FACA94"/>
              </a:solidFill>
              <a:latin typeface="Avenir Next LT Pro" panose="020B0504020202020204" pitchFamily="34" charset="0"/>
            </a:rPr>
            <a:t> Cattaneo</a:t>
          </a:r>
          <a:r>
            <a:rPr lang="en-US" sz="1800">
              <a:solidFill>
                <a:srgbClr val="FACA94"/>
              </a:solidFill>
              <a:latin typeface="Avenir Next LT Pro" panose="020B0504020202020204" pitchFamily="34" charset="0"/>
            </a:rPr>
            <a:t> as a part of the "Circular Construction for Urban Development" book.</a:t>
          </a:r>
        </a:p>
      </xdr:txBody>
    </xdr:sp>
    <xdr:clientData/>
  </xdr:twoCellAnchor>
  <xdr:twoCellAnchor>
    <xdr:from>
      <xdr:col>11</xdr:col>
      <xdr:colOff>588282</xdr:colOff>
      <xdr:row>66</xdr:row>
      <xdr:rowOff>64862</xdr:rowOff>
    </xdr:from>
    <xdr:to>
      <xdr:col>25</xdr:col>
      <xdr:colOff>259555</xdr:colOff>
      <xdr:row>68</xdr:row>
      <xdr:rowOff>231322</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7323818" y="8555719"/>
          <a:ext cx="8461487" cy="76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The current version</a:t>
          </a:r>
          <a:r>
            <a:rPr lang="en-US" sz="1800" baseline="0">
              <a:solidFill>
                <a:srgbClr val="FACA94"/>
              </a:solidFill>
              <a:latin typeface="Avenir Next LT Pro" panose="020B0504020202020204" pitchFamily="34" charset="0"/>
            </a:rPr>
            <a:t> is 1.0</a:t>
          </a:r>
        </a:p>
        <a:p>
          <a:r>
            <a:rPr lang="en-US" sz="1800" baseline="0">
              <a:solidFill>
                <a:srgbClr val="FACA94"/>
              </a:solidFill>
              <a:latin typeface="Avenir Next LT Pro" panose="020B0504020202020204" pitchFamily="34" charset="0"/>
            </a:rPr>
            <a:t>Password for unlocking and modifying workbook is: CCUD</a:t>
          </a:r>
          <a:endParaRPr lang="en-US" sz="1800">
            <a:solidFill>
              <a:srgbClr val="FACA94"/>
            </a:solidFill>
            <a:latin typeface="Avenir Next LT Pro" panose="020B0504020202020204" pitchFamily="34" charset="0"/>
          </a:endParaRPr>
        </a:p>
      </xdr:txBody>
    </xdr:sp>
    <xdr:clientData/>
  </xdr:twoCellAnchor>
  <xdr:twoCellAnchor>
    <xdr:from>
      <xdr:col>11</xdr:col>
      <xdr:colOff>561067</xdr:colOff>
      <xdr:row>12</xdr:row>
      <xdr:rowOff>85726</xdr:rowOff>
    </xdr:from>
    <xdr:to>
      <xdr:col>25</xdr:col>
      <xdr:colOff>238690</xdr:colOff>
      <xdr:row>56</xdr:row>
      <xdr:rowOff>201707</xdr:rowOff>
    </xdr:to>
    <xdr:sp macro="" textlink="">
      <xdr:nvSpPr>
        <xdr:cNvPr id="9" name="TextBox 8">
          <a:hlinkClick xmlns:r="http://schemas.openxmlformats.org/officeDocument/2006/relationships" r:id="rId2"/>
          <a:extLst>
            <a:ext uri="{FF2B5EF4-FFF2-40B4-BE49-F238E27FC236}">
              <a16:creationId xmlns:a16="http://schemas.microsoft.com/office/drawing/2014/main" id="{00000000-0008-0000-0300-000009000000}"/>
            </a:ext>
          </a:extLst>
        </xdr:cNvPr>
        <xdr:cNvSpPr txBox="1"/>
      </xdr:nvSpPr>
      <xdr:spPr>
        <a:xfrm>
          <a:off x="7217361" y="2685491"/>
          <a:ext cx="8373388" cy="12935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The "Planetary Boundary Tool," inspired by the "Doughnut for Urban Development" manual, transforms project-level LCA results into actionable insights on ecological performance. It compares development projects against planetary boundaries by utilising nine different allocation principles to determine the number of "planets" needed.</a:t>
          </a:r>
        </a:p>
        <a:p>
          <a:endParaRPr lang="en-US" sz="1800">
            <a:solidFill>
              <a:srgbClr val="FACA94"/>
            </a:solidFill>
            <a:latin typeface="Avenir Next LT Pro" panose="020B0504020202020204" pitchFamily="34" charset="0"/>
          </a:endParaRPr>
        </a:p>
        <a:p>
          <a:r>
            <a:rPr lang="en-US" sz="1800" b="1">
              <a:solidFill>
                <a:srgbClr val="FACA94"/>
              </a:solidFill>
              <a:latin typeface="Avenir Next LT Pro Demi" panose="020B0704020202020204" pitchFamily="34" charset="0"/>
            </a:rPr>
            <a:t>Principles of Scaling</a:t>
          </a:r>
        </a:p>
        <a:p>
          <a:r>
            <a:rPr lang="en-US" sz="1800" b="1">
              <a:solidFill>
                <a:srgbClr val="FACA94"/>
              </a:solidFill>
              <a:latin typeface="Avenir Next LT Pro Demi" panose="020B0704020202020204" pitchFamily="34" charset="0"/>
            </a:rPr>
            <a:t>1. National Scaling: </a:t>
          </a:r>
          <a:r>
            <a:rPr lang="en-US" sz="1800">
              <a:solidFill>
                <a:srgbClr val="FACA94"/>
              </a:solidFill>
              <a:latin typeface="Avenir Next LT Pro" panose="020B0504020202020204" pitchFamily="34" charset="0"/>
            </a:rPr>
            <a:t>Divides the global climate boundary into national shares using different allocation principles.</a:t>
          </a:r>
          <a:endParaRPr lang="en-US" sz="1800">
            <a:solidFill>
              <a:srgbClr val="FACA94"/>
            </a:solidFill>
            <a:latin typeface="Avenir Next LT Pro Demi" panose="020B0704020202020204" pitchFamily="34" charset="0"/>
          </a:endParaRPr>
        </a:p>
        <a:p>
          <a:r>
            <a:rPr lang="en-US" sz="1800">
              <a:solidFill>
                <a:srgbClr val="FACA94"/>
              </a:solidFill>
              <a:latin typeface="Avenir Next LT Pro Demi" panose="020B0704020202020204" pitchFamily="34" charset="0"/>
            </a:rPr>
            <a:t>2. Sectoral Scaling:</a:t>
          </a:r>
          <a:r>
            <a:rPr lang="en-US" sz="1800">
              <a:solidFill>
                <a:srgbClr val="FACA94"/>
              </a:solidFill>
              <a:latin typeface="Avenir Next LT Pro" panose="020B0504020202020204" pitchFamily="34" charset="0"/>
            </a:rPr>
            <a:t> Further divides national shares into sector-specific targets, such as housing, based on these allocation principles.</a:t>
          </a:r>
        </a:p>
        <a:p>
          <a:endParaRPr lang="en-US" sz="1800">
            <a:solidFill>
              <a:srgbClr val="FACA94"/>
            </a:solidFill>
            <a:latin typeface="Avenir Next LT Pro" panose="020B0504020202020204" pitchFamily="34" charset="0"/>
          </a:endParaRPr>
        </a:p>
        <a:p>
          <a:r>
            <a:rPr lang="en-US" sz="1800">
              <a:solidFill>
                <a:srgbClr val="FACA94"/>
              </a:solidFill>
              <a:latin typeface="Avenir Next LT Pro Demi" panose="020B0704020202020204" pitchFamily="34" charset="0"/>
            </a:rPr>
            <a:t>Allocation Principles</a:t>
          </a:r>
        </a:p>
        <a:p>
          <a:r>
            <a:rPr lang="en-US" sz="1800">
              <a:solidFill>
                <a:srgbClr val="FACA94"/>
              </a:solidFill>
              <a:latin typeface="Avenir Next LT Pro Demi" panose="020B0704020202020204" pitchFamily="34" charset="0"/>
            </a:rPr>
            <a:t>Equal per Capita:</a:t>
          </a:r>
          <a:r>
            <a:rPr lang="en-US" sz="1800">
              <a:solidFill>
                <a:srgbClr val="FACA94"/>
              </a:solidFill>
              <a:latin typeface="Avenir Next LT Pro" panose="020B0504020202020204" pitchFamily="34" charset="0"/>
            </a:rPr>
            <a:t> Allocates an equal share of the climate boundary to each person annually, based on the premise that everyone should have equal access to atmospheric commons.</a:t>
          </a:r>
        </a:p>
        <a:p>
          <a:r>
            <a:rPr lang="en-US" sz="1800">
              <a:solidFill>
                <a:srgbClr val="FACA94"/>
              </a:solidFill>
              <a:latin typeface="Avenir Next LT Pro Demi" panose="020B0704020202020204" pitchFamily="34" charset="0"/>
            </a:rPr>
            <a:t>Capacity:</a:t>
          </a:r>
          <a:r>
            <a:rPr lang="en-US" sz="1800">
              <a:solidFill>
                <a:srgbClr val="FACA94"/>
              </a:solidFill>
              <a:latin typeface="Avenir Next LT Pro" panose="020B0504020202020204" pitchFamily="34" charset="0"/>
            </a:rPr>
            <a:t> Allocates a smaller share of the climate boundary to wealthier countries (measured by GDP per capita), emphasising their greater socio-technical capacity and higher responsibilities for emission reductions.</a:t>
          </a:r>
        </a:p>
        <a:p>
          <a:r>
            <a:rPr lang="en-US" sz="1800">
              <a:solidFill>
                <a:srgbClr val="FACA94"/>
              </a:solidFill>
              <a:latin typeface="Avenir Next LT Pro Demi" panose="020B0704020202020204" pitchFamily="34" charset="0"/>
            </a:rPr>
            <a:t>Historical Responsibility:</a:t>
          </a:r>
          <a:r>
            <a:rPr lang="en-US" sz="1800">
              <a:solidFill>
                <a:srgbClr val="FACA94"/>
              </a:solidFill>
              <a:latin typeface="Avenir Next LT Pro" panose="020B0504020202020204" pitchFamily="34" charset="0"/>
            </a:rPr>
            <a:t> Assigns the largest share of the climate boundary to countries that have historically contributed the least to climate change, holding high-emitting nations accountable for more ambitious future reductions.</a:t>
          </a:r>
        </a:p>
        <a:p>
          <a:r>
            <a:rPr lang="en-US" sz="1800">
              <a:solidFill>
                <a:srgbClr val="FACA94"/>
              </a:solidFill>
              <a:latin typeface="Avenir Next LT Pro Demi" panose="020B0704020202020204" pitchFamily="34" charset="0"/>
            </a:rPr>
            <a:t>Expenditure Grandfathering:</a:t>
          </a:r>
          <a:r>
            <a:rPr lang="en-US" sz="1800">
              <a:solidFill>
                <a:srgbClr val="FACA94"/>
              </a:solidFill>
              <a:latin typeface="Avenir Next LT Pro" panose="020B0504020202020204" pitchFamily="34" charset="0"/>
            </a:rPr>
            <a:t> Uses current household and government expenditures to allocate sectoral shares, though it often perpetuates unsustainable consumption patterns.</a:t>
          </a:r>
        </a:p>
        <a:p>
          <a:r>
            <a:rPr lang="en-US" sz="1800">
              <a:solidFill>
                <a:srgbClr val="FACA94"/>
              </a:solidFill>
              <a:latin typeface="Avenir Next LT Pro Demi" panose="020B0704020202020204" pitchFamily="34" charset="0"/>
            </a:rPr>
            <a:t>Emissions Grandfathering:</a:t>
          </a:r>
          <a:r>
            <a:rPr lang="en-US" sz="1800">
              <a:solidFill>
                <a:srgbClr val="FACA94"/>
              </a:solidFill>
              <a:latin typeface="Avenir Next LT Pro" panose="020B0504020202020204" pitchFamily="34" charset="0"/>
            </a:rPr>
            <a:t> Allocates shares based on each sector's current emissions, often favoring incumbent large-scale sectors over emerging, more sustainable initiatives.</a:t>
          </a:r>
        </a:p>
        <a:p>
          <a:r>
            <a:rPr lang="en-US" sz="1800">
              <a:solidFill>
                <a:srgbClr val="FACA94"/>
              </a:solidFill>
              <a:latin typeface="Avenir Next LT Pro Demi" panose="020B0704020202020204" pitchFamily="34" charset="0"/>
            </a:rPr>
            <a:t>Sufficiency:</a:t>
          </a:r>
          <a:r>
            <a:rPr lang="en-US" sz="1800">
              <a:solidFill>
                <a:srgbClr val="FACA94"/>
              </a:solidFill>
              <a:latin typeface="Avenir Next LT Pro" panose="020B0504020202020204" pitchFamily="34" charset="0"/>
            </a:rPr>
            <a:t> Allocates resources based on fulfilling human needs without excess, promoting sustainability by limiting resources beyond what is necessary for a dignified life.</a:t>
          </a:r>
        </a:p>
        <a:p>
          <a:endParaRPr lang="en-US" sz="1800">
            <a:solidFill>
              <a:srgbClr val="FACA94"/>
            </a:solidFill>
            <a:latin typeface="Avenir Next LT Pro" panose="020B0504020202020204" pitchFamily="34" charset="0"/>
          </a:endParaRPr>
        </a:p>
        <a:p>
          <a:r>
            <a:rPr lang="en-US" sz="1800">
              <a:solidFill>
                <a:srgbClr val="FACA94"/>
              </a:solidFill>
              <a:latin typeface="Avenir Next LT Pro Demi" panose="020B0704020202020204" pitchFamily="34" charset="0"/>
            </a:rPr>
            <a:t>LCA</a:t>
          </a:r>
          <a:r>
            <a:rPr lang="en-US" sz="1800" baseline="0">
              <a:solidFill>
                <a:srgbClr val="FACA94"/>
              </a:solidFill>
              <a:latin typeface="Avenir Next LT Pro Demi" panose="020B0704020202020204" pitchFamily="34" charset="0"/>
            </a:rPr>
            <a:t> performance gap </a:t>
          </a:r>
          <a:r>
            <a:rPr lang="en-US" sz="1800" baseline="0">
              <a:solidFill>
                <a:srgbClr val="FACA94"/>
              </a:solidFill>
              <a:latin typeface="Avenir Next LT Pro" panose="020B0504020202020204" pitchFamily="34" charset="0"/>
            </a:rPr>
            <a:t>takes into account the missing life cycle phases. </a:t>
          </a:r>
        </a:p>
        <a:p>
          <a:r>
            <a:rPr lang="en-US" sz="1800" baseline="0">
              <a:solidFill>
                <a:srgbClr val="FACA94"/>
              </a:solidFill>
              <a:latin typeface="Avenir Next LT Pro" panose="020B0504020202020204" pitchFamily="34" charset="0"/>
            </a:rPr>
            <a:t>With following formula: </a:t>
          </a:r>
        </a:p>
        <a:p>
          <a:r>
            <a:rPr lang="en-US" sz="1800" i="1" baseline="0">
              <a:solidFill>
                <a:srgbClr val="FACA94"/>
              </a:solidFill>
              <a:latin typeface="Avenir Next LT Pro" panose="020B0504020202020204" pitchFamily="34" charset="0"/>
            </a:rPr>
            <a:t>Total Whole Building LCA [kg CO2] * (1/Performance Gap [%])</a:t>
          </a:r>
          <a:endParaRPr lang="en-US" sz="1800" i="1" baseline="0">
            <a:solidFill>
              <a:srgbClr val="FACA94"/>
            </a:solidFill>
            <a:latin typeface="Avenir Next LT Pro Demi" panose="020B0704020202020204" pitchFamily="34" charset="0"/>
          </a:endParaRPr>
        </a:p>
        <a:p>
          <a:endParaRPr lang="en-US" sz="1800" baseline="0">
            <a:solidFill>
              <a:srgbClr val="FACA94"/>
            </a:solidFill>
            <a:latin typeface="Avenir Next LT Pro Demi" panose="020B07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800" baseline="0">
              <a:solidFill>
                <a:srgbClr val="FACA94"/>
              </a:solidFill>
              <a:latin typeface="Avenir Next LT Pro Demi" panose="020B0704020202020204" pitchFamily="34" charset="0"/>
            </a:rPr>
            <a:t>Residential area </a:t>
          </a:r>
          <a:r>
            <a:rPr kumimoji="0" lang="en-US" sz="1800" b="0" i="0" u="none" strike="noStrike" kern="0" cap="none" spc="0" normalizeH="0" baseline="0" noProof="0">
              <a:ln>
                <a:noFill/>
              </a:ln>
              <a:solidFill>
                <a:srgbClr val="FACA94"/>
              </a:solidFill>
              <a:effectLst/>
              <a:uLnTx/>
              <a:uFillTx/>
              <a:latin typeface="Avenir Next LT Pro" panose="020B0504020202020204" pitchFamily="34" charset="0"/>
              <a:ea typeface="+mn-ea"/>
              <a:cs typeface="+mn-cs"/>
            </a:rPr>
            <a:t>takes into account the residential area deducted from referene area: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1" u="none" strike="noStrike" kern="0" cap="none" spc="0" normalizeH="0" baseline="0" noProof="0">
              <a:ln>
                <a:noFill/>
              </a:ln>
              <a:solidFill>
                <a:srgbClr val="FACA94"/>
              </a:solidFill>
              <a:effectLst/>
              <a:uLnTx/>
              <a:uFillTx/>
              <a:latin typeface="Avenir Next LT Pro" panose="020B0504020202020204" pitchFamily="34" charset="0"/>
              <a:ea typeface="+mn-ea"/>
              <a:cs typeface="+mn-cs"/>
            </a:rPr>
            <a:t>Reference area [m2] * Residential area [%]</a:t>
          </a:r>
          <a:endParaRPr kumimoji="0" lang="en-US" sz="1800" b="0" i="1" u="none" strike="noStrike" kern="0" cap="none" spc="0" normalizeH="0" baseline="0" noProof="0">
            <a:ln>
              <a:noFill/>
            </a:ln>
            <a:solidFill>
              <a:srgbClr val="FACA94"/>
            </a:solidFill>
            <a:effectLst/>
            <a:uLnTx/>
            <a:uFillTx/>
            <a:latin typeface="Avenir Next LT Pro Demi" panose="020B0704020202020204" pitchFamily="34" charset="0"/>
            <a:ea typeface="+mn-ea"/>
            <a:cs typeface="+mn-cs"/>
          </a:endParaRPr>
        </a:p>
        <a:p>
          <a:endParaRPr lang="en-US" sz="1800" baseline="0">
            <a:solidFill>
              <a:srgbClr val="FACA94"/>
            </a:solidFill>
            <a:latin typeface="Avenir Next LT Pro Demi" panose="020B07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800" baseline="0">
              <a:solidFill>
                <a:srgbClr val="FACA94"/>
              </a:solidFill>
              <a:latin typeface="Avenir Next LT Pro Demi" panose="020B0704020202020204" pitchFamily="34" charset="0"/>
            </a:rPr>
            <a:t>Per person </a:t>
          </a:r>
          <a:r>
            <a:rPr kumimoji="0" lang="en-US" sz="1800" b="0" i="0" u="none" strike="noStrike" kern="0" cap="none" spc="0" normalizeH="0" baseline="0" noProof="0">
              <a:ln>
                <a:noFill/>
              </a:ln>
              <a:solidFill>
                <a:srgbClr val="FACA94"/>
              </a:solidFill>
              <a:effectLst/>
              <a:uLnTx/>
              <a:uFillTx/>
              <a:latin typeface="Avenir Next LT Pro" panose="020B0504020202020204" pitchFamily="34" charset="0"/>
              <a:ea typeface="+mn-ea"/>
              <a:cs typeface="+mn-cs"/>
            </a:rPr>
            <a:t>takes into account the number of persons in the residential area</a:t>
          </a:r>
          <a:endParaRPr kumimoji="0" lang="en-US" sz="1800" b="0" i="1" u="none" strike="noStrike" kern="0" cap="none" spc="0" normalizeH="0" baseline="0" noProof="0">
            <a:ln>
              <a:noFill/>
            </a:ln>
            <a:solidFill>
              <a:srgbClr val="FACA94"/>
            </a:solidFill>
            <a:effectLst/>
            <a:uLnTx/>
            <a:uFillTx/>
            <a:latin typeface="Avenir Next LT Pro Demi" panose="020B0704020202020204" pitchFamily="34" charset="0"/>
            <a:ea typeface="+mn-ea"/>
            <a:cs typeface="+mn-cs"/>
          </a:endParaRPr>
        </a:p>
        <a:p>
          <a:endParaRPr lang="en-US" sz="1800" baseline="0">
            <a:solidFill>
              <a:srgbClr val="FACA94"/>
            </a:solidFill>
            <a:latin typeface="Avenir Next LT Pro Demi" panose="020B0704020202020204" pitchFamily="34" charset="0"/>
          </a:endParaRPr>
        </a:p>
        <a:p>
          <a:r>
            <a:rPr lang="en-US" sz="1800">
              <a:solidFill>
                <a:srgbClr val="FACA94"/>
              </a:solidFill>
              <a:latin typeface="Avenir Next LT Pro" panose="020B0504020202020204" pitchFamily="34" charset="0"/>
            </a:rPr>
            <a:t>For detailed methodologies and examples, read more on www.home.earth/doughnut</a:t>
          </a:r>
        </a:p>
      </xdr:txBody>
    </xdr:sp>
    <xdr:clientData/>
  </xdr:twoCellAnchor>
  <xdr:twoCellAnchor>
    <xdr:from>
      <xdr:col>11</xdr:col>
      <xdr:colOff>567417</xdr:colOff>
      <xdr:row>58</xdr:row>
      <xdr:rowOff>68943</xdr:rowOff>
    </xdr:from>
    <xdr:to>
      <xdr:col>25</xdr:col>
      <xdr:colOff>232340</xdr:colOff>
      <xdr:row>65</xdr:row>
      <xdr:rowOff>163286</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7302953" y="12859657"/>
          <a:ext cx="8455137" cy="218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This program is licensed under the GNU General Public License v3.0, © 2007 the authors. It is provided with absolutely no warranty. You are free to modify and distribute this work under certain conditions (in particular, all resulting published works must be licensed under the same license). See the "License terms" tab or [choosealicense.com/licenses/gpl-3.0](https://choosealicense.com/licenses/gpl-3.0/).</a:t>
          </a:r>
        </a:p>
      </xdr:txBody>
    </xdr:sp>
    <xdr:clientData/>
  </xdr:twoCellAnchor>
  <xdr:twoCellAnchor editAs="oneCell">
    <xdr:from>
      <xdr:col>19</xdr:col>
      <xdr:colOff>611561</xdr:colOff>
      <xdr:row>77</xdr:row>
      <xdr:rowOff>81286</xdr:rowOff>
    </xdr:from>
    <xdr:to>
      <xdr:col>21</xdr:col>
      <xdr:colOff>482677</xdr:colOff>
      <xdr:row>78</xdr:row>
      <xdr:rowOff>111642</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3">
          <a:alphaModFix amt="70000"/>
        </a:blip>
        <a:stretch>
          <a:fillRect/>
        </a:stretch>
      </xdr:blipFill>
      <xdr:spPr>
        <a:xfrm>
          <a:off x="12457197" y="21267195"/>
          <a:ext cx="1094935" cy="215083"/>
        </a:xfrm>
        <a:prstGeom prst="rect">
          <a:avLst/>
        </a:prstGeom>
      </xdr:spPr>
    </xdr:pic>
    <xdr:clientData/>
  </xdr:twoCellAnchor>
  <xdr:twoCellAnchor editAs="oneCell">
    <xdr:from>
      <xdr:col>22</xdr:col>
      <xdr:colOff>478002</xdr:colOff>
      <xdr:row>77</xdr:row>
      <xdr:rowOff>86229</xdr:rowOff>
    </xdr:from>
    <xdr:to>
      <xdr:col>25</xdr:col>
      <xdr:colOff>399558</xdr:colOff>
      <xdr:row>78</xdr:row>
      <xdr:rowOff>112788</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4">
          <a:alphaModFix amt="70000"/>
        </a:blip>
        <a:stretch>
          <a:fillRect/>
        </a:stretch>
      </xdr:blipFill>
      <xdr:spPr>
        <a:xfrm>
          <a:off x="14159366" y="21272138"/>
          <a:ext cx="1757283" cy="211286"/>
        </a:xfrm>
        <a:prstGeom prst="rect">
          <a:avLst/>
        </a:prstGeom>
      </xdr:spPr>
    </xdr:pic>
    <xdr:clientData/>
  </xdr:twoCellAnchor>
  <xdr:twoCellAnchor editAs="oneCell">
    <xdr:from>
      <xdr:col>16</xdr:col>
      <xdr:colOff>217505</xdr:colOff>
      <xdr:row>77</xdr:row>
      <xdr:rowOff>88740</xdr:rowOff>
    </xdr:from>
    <xdr:to>
      <xdr:col>19</xdr:col>
      <xdr:colOff>4328</xdr:colOff>
      <xdr:row>78</xdr:row>
      <xdr:rowOff>117731</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5">
          <a:alphaModFix amt="70000"/>
        </a:blip>
        <a:stretch>
          <a:fillRect/>
        </a:stretch>
      </xdr:blipFill>
      <xdr:spPr>
        <a:xfrm>
          <a:off x="10227414" y="21274649"/>
          <a:ext cx="1622550" cy="213718"/>
        </a:xfrm>
        <a:prstGeom prst="rect">
          <a:avLst/>
        </a:prstGeom>
      </xdr:spPr>
    </xdr:pic>
    <xdr:clientData/>
  </xdr:twoCellAnchor>
  <xdr:twoCellAnchor editAs="oneCell">
    <xdr:from>
      <xdr:col>12</xdr:col>
      <xdr:colOff>92366</xdr:colOff>
      <xdr:row>77</xdr:row>
      <xdr:rowOff>57728</xdr:rowOff>
    </xdr:from>
    <xdr:to>
      <xdr:col>15</xdr:col>
      <xdr:colOff>441545</xdr:colOff>
      <xdr:row>79</xdr:row>
      <xdr:rowOff>10877</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brightnessContrast bright="5000" contrast="-40000"/>
                  </a14:imgEffect>
                </a14:imgLayer>
              </a14:imgProps>
            </a:ext>
            <a:ext uri="{28A0092B-C50C-407E-A947-70E740481C1C}">
              <a14:useLocalDpi xmlns:a14="http://schemas.microsoft.com/office/drawing/2010/main" val="0"/>
            </a:ext>
          </a:extLst>
        </a:blip>
        <a:stretch>
          <a:fillRect/>
        </a:stretch>
      </xdr:blipFill>
      <xdr:spPr>
        <a:xfrm>
          <a:off x="7435275" y="21243637"/>
          <a:ext cx="2184906" cy="32260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2DEC45-6D4C-4A97-85AD-FB7EF1EBE031}" name="Table1" displayName="Table1" ref="A33:I44" totalsRowShown="0" headerRowDxfId="2">
  <autoFilter ref="A33:I44" xr:uid="{822DEC45-6D4C-4A97-85AD-FB7EF1EBE031}"/>
  <tableColumns count="9">
    <tableColumn id="1" xr3:uid="{3A8318AD-04C0-4C52-87EE-6D8BE98F68DB}" name="Column1"/>
    <tableColumn id="2" xr3:uid="{C14EA40A-112E-46F7-918B-F19444405DA4}" name="Denmark"/>
    <tableColumn id="3" xr3:uid="{7B706AC6-8EB0-4895-8C94-A0CBFB6B0AD0}" name="Sweden"/>
    <tableColumn id="4" xr3:uid="{F835EA13-0820-4FB6-A1EA-5CF77B64F1FE}" name="Norway"/>
    <tableColumn id="5" xr3:uid="{BFD983E2-0234-4CEC-B86E-3C2FF021BF6B}" name="Finland"/>
    <tableColumn id="6" xr3:uid="{EF48D6CA-BE7A-4BAE-8EFA-D29CEE86D908}" name="Netherlands"/>
    <tableColumn id="7" xr3:uid="{015DC3BA-2652-456F-A9E8-A7B4F1BFB1E7}" name="United Kingdom"/>
    <tableColumn id="8" xr3:uid="{7B82D444-2A0B-4735-A310-36D3D6C940FB}" name="World"/>
    <tableColumn id="9" xr3:uid="{0C027C81-203C-418D-8566-CA6CFA319E8D}" name="Sourc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EF497A-4569-467B-B5BF-512D69556971}" name="Table3" displayName="Table3" ref="A49:F61" totalsRowShown="0" headerRowDxfId="1">
  <autoFilter ref="A49:F61" xr:uid="{B1EF497A-4569-467B-B5BF-512D69556971}"/>
  <tableColumns count="6">
    <tableColumn id="1" xr3:uid="{8A5083AF-DCEE-4A2E-AE9E-B471F72CB153}" name="Column1"/>
    <tableColumn id="2" xr3:uid="{87138A5C-2974-40BA-BC2B-CF6D66A6E2D9}" name="United Kingdom"/>
    <tableColumn id="3" xr3:uid="{DD3887FA-5748-412A-B51A-DB494557DF98}" name="Sweden"/>
    <tableColumn id="4" xr3:uid="{12CC7794-627E-4779-A526-BF2C7FE4EA26}" name="Norway"/>
    <tableColumn id="5" xr3:uid="{405289A5-EA19-4223-B8BA-B13CFD8DD5F4}" name="Finland"/>
    <tableColumn id="6" xr3:uid="{7AB753AA-C253-4738-BC72-055523EDB678}" name="Netherlan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7AB503C-5D1C-4B03-8AEF-6B01763668D2}" name="Table4" displayName="Table4" ref="A12:H30" totalsRowShown="0" headerRowDxfId="0">
  <autoFilter ref="A12:H30" xr:uid="{D7AB503C-5D1C-4B03-8AEF-6B01763668D2}"/>
  <tableColumns count="8">
    <tableColumn id="1" xr3:uid="{9120CE46-C688-4880-B880-052AB9A9C4D8}" name="Allocation principles"/>
    <tableColumn id="2" xr3:uid="{D6C1E9AB-C1F2-4C62-8822-D1F9BD60A933}" name="Unit"/>
    <tableColumn id="3" xr3:uid="{AB838DCF-B102-4897-BF27-9F06C2CF85CD}" name="Denmark"/>
    <tableColumn id="4" xr3:uid="{69B35777-969A-4825-B2EA-F012A12A58F5}" name="Sweden"/>
    <tableColumn id="5" xr3:uid="{C079E392-0732-4390-AC3A-E3D1B92B9551}" name="Norway"/>
    <tableColumn id="6" xr3:uid="{B9A02C87-2FBC-4ACF-863A-16FA0461575F}" name="Finland"/>
    <tableColumn id="7" xr3:uid="{6BDAA6B6-079C-4C22-B3C9-EF139F74DF53}" name="Netherlands"/>
    <tableColumn id="8" xr3:uid="{3166206A-5D73-4AE1-A358-23F904CDD8C8}" name="United Kingdo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BCF7E-3C6D-4FDC-9AE8-902992DDB794}">
  <sheetPr codeName="Sheet1">
    <tabColor theme="0"/>
  </sheetPr>
  <dimension ref="A1:AM70"/>
  <sheetViews>
    <sheetView tabSelected="1" topLeftCell="A22" zoomScale="55" zoomScaleNormal="55" workbookViewId="0">
      <selection activeCell="T29" sqref="T29"/>
    </sheetView>
  </sheetViews>
  <sheetFormatPr defaultColWidth="8.7265625" defaultRowHeight="14.5" x14ac:dyDescent="0.35"/>
  <cols>
    <col min="1" max="5" width="8.7265625" style="1"/>
    <col min="6" max="6" width="10" style="1" customWidth="1"/>
    <col min="7" max="15" width="8.7265625" style="1"/>
    <col min="16" max="16" width="11.81640625" style="1" customWidth="1"/>
    <col min="17" max="16384" width="8.7265625" style="1"/>
  </cols>
  <sheetData>
    <row r="1" spans="1:39" x14ac:dyDescent="0.3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row>
    <row r="2" spans="1:39" x14ac:dyDescent="0.35">
      <c r="A2" s="3"/>
      <c r="B2" s="3"/>
      <c r="C2" s="3"/>
      <c r="D2" s="3"/>
      <c r="E2" s="3"/>
      <c r="F2" s="3"/>
      <c r="G2" s="3"/>
      <c r="H2" s="7"/>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row>
    <row r="3" spans="1:39" x14ac:dyDescent="0.35">
      <c r="A3" s="3"/>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row>
    <row r="4" spans="1:39" x14ac:dyDescent="0.35">
      <c r="A4" s="3"/>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row>
    <row r="5" spans="1:39" ht="23" x14ac:dyDescent="0.5">
      <c r="A5" s="3"/>
      <c r="B5" s="3"/>
      <c r="C5" s="2" t="s">
        <v>0</v>
      </c>
      <c r="D5" s="2"/>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row>
    <row r="6" spans="1:39" x14ac:dyDescent="0.3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row>
    <row r="7" spans="1:39" x14ac:dyDescent="0.3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row>
    <row r="8" spans="1:39" x14ac:dyDescent="0.35">
      <c r="A8" s="3"/>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row>
    <row r="9" spans="1:39" x14ac:dyDescent="0.3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row>
    <row r="10" spans="1:39" x14ac:dyDescent="0.35">
      <c r="A10" s="3"/>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row>
    <row r="11" spans="1:39" ht="75.5" x14ac:dyDescent="1.55">
      <c r="A11" s="3"/>
      <c r="B11" s="3"/>
      <c r="C11" s="5" t="s">
        <v>221</v>
      </c>
      <c r="D11" s="4"/>
      <c r="E11" s="3"/>
      <c r="F11" s="3"/>
      <c r="G11" s="3"/>
      <c r="H11" s="3"/>
      <c r="I11" s="3"/>
      <c r="J11" s="3"/>
      <c r="K11" s="3"/>
      <c r="L11" s="3"/>
      <c r="M11" s="3"/>
      <c r="N11" s="3"/>
      <c r="O11" s="3"/>
      <c r="P11" s="3"/>
      <c r="Q11" s="3"/>
      <c r="R11" s="3"/>
      <c r="S11" s="3"/>
      <c r="T11" s="3"/>
      <c r="U11" s="3"/>
      <c r="V11" s="3"/>
      <c r="W11" s="3"/>
      <c r="X11" s="3"/>
      <c r="Y11" s="3"/>
      <c r="Z11" s="3"/>
      <c r="AA11" s="3"/>
      <c r="AC11" s="3"/>
      <c r="AD11" s="3"/>
      <c r="AE11" s="3"/>
      <c r="AF11" s="3"/>
      <c r="AG11" s="3"/>
      <c r="AH11" s="3"/>
      <c r="AI11" s="3"/>
      <c r="AJ11" s="3"/>
      <c r="AK11" s="3"/>
      <c r="AL11" s="3"/>
      <c r="AM11" s="3"/>
    </row>
    <row r="12" spans="1:39" ht="23" x14ac:dyDescent="0.5">
      <c r="A12" s="3"/>
      <c r="B12" s="3"/>
      <c r="C12" s="6"/>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row>
    <row r="13" spans="1:39" ht="23" x14ac:dyDescent="0.5">
      <c r="A13" s="3"/>
      <c r="B13" s="3"/>
      <c r="C13" s="6" t="s">
        <v>216</v>
      </c>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row>
    <row r="14" spans="1:39" ht="23" x14ac:dyDescent="0.5">
      <c r="A14" s="3"/>
      <c r="B14" s="3"/>
      <c r="C14" s="2"/>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row>
    <row r="15" spans="1:39" ht="23" x14ac:dyDescent="0.5">
      <c r="A15" s="3"/>
      <c r="B15" s="3"/>
      <c r="C15" s="2"/>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row>
    <row r="16" spans="1:39" ht="23" x14ac:dyDescent="0.5">
      <c r="A16" s="3"/>
      <c r="B16" s="3"/>
      <c r="C16" s="2"/>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row>
    <row r="17" spans="1:39" ht="23" x14ac:dyDescent="0.5">
      <c r="A17" s="3"/>
      <c r="B17" s="3"/>
      <c r="C17" s="2"/>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row>
    <row r="18" spans="1:39" ht="23" x14ac:dyDescent="0.5">
      <c r="A18" s="3"/>
      <c r="B18" s="3"/>
      <c r="C18" s="2"/>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row>
    <row r="19" spans="1:39" ht="23" x14ac:dyDescent="0.5">
      <c r="A19" s="3"/>
      <c r="B19" s="3"/>
      <c r="C19" s="2"/>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row>
    <row r="20" spans="1:39" ht="23" x14ac:dyDescent="0.5">
      <c r="A20" s="3"/>
      <c r="B20" s="3"/>
      <c r="C20" s="2"/>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row>
    <row r="21" spans="1:39" ht="23" x14ac:dyDescent="0.5">
      <c r="A21" s="3"/>
      <c r="B21" s="3"/>
      <c r="C21" s="6" t="s">
        <v>217</v>
      </c>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J21" s="3"/>
      <c r="AK21" s="3"/>
      <c r="AL21" s="3"/>
      <c r="AM21" s="3"/>
    </row>
    <row r="22" spans="1:39" ht="23" x14ac:dyDescent="0.5">
      <c r="A22" s="3"/>
      <c r="B22" s="3"/>
      <c r="C22" s="2"/>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row>
    <row r="23" spans="1:39" ht="23" x14ac:dyDescent="0.5">
      <c r="A23" s="3"/>
      <c r="B23" s="3"/>
      <c r="C23" s="2"/>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row>
    <row r="24" spans="1:39" ht="23" x14ac:dyDescent="0.5">
      <c r="A24" s="3"/>
      <c r="B24" s="3"/>
      <c r="C24" s="2"/>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row>
    <row r="25" spans="1:39" ht="23" x14ac:dyDescent="0.5">
      <c r="A25" s="3"/>
      <c r="B25" s="3"/>
      <c r="C25" s="2"/>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row>
    <row r="26" spans="1:39" ht="23" x14ac:dyDescent="0.5">
      <c r="A26" s="3"/>
      <c r="B26" s="3"/>
      <c r="C26" s="2"/>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row>
    <row r="27" spans="1:39" ht="23" x14ac:dyDescent="0.5">
      <c r="A27" s="3"/>
      <c r="B27" s="3"/>
      <c r="C27" s="2"/>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row>
    <row r="28" spans="1:39" ht="23" x14ac:dyDescent="0.5">
      <c r="A28" s="3"/>
      <c r="B28" s="3"/>
      <c r="C28" s="2"/>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row>
    <row r="29" spans="1:39" ht="23" x14ac:dyDescent="0.5">
      <c r="A29" s="3"/>
      <c r="B29" s="3"/>
      <c r="C29" s="6" t="s">
        <v>218</v>
      </c>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row>
    <row r="30" spans="1:39" ht="23" x14ac:dyDescent="0.5">
      <c r="A30" s="3"/>
      <c r="B30" s="3"/>
      <c r="C30" s="3"/>
      <c r="D30" s="2"/>
      <c r="E30" s="2"/>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row>
    <row r="31" spans="1:39" ht="23" x14ac:dyDescent="0.5">
      <c r="A31" s="3"/>
      <c r="B31" s="3"/>
      <c r="C31" s="3"/>
      <c r="D31" s="82" t="s">
        <v>4</v>
      </c>
      <c r="E31" s="2"/>
      <c r="F31" s="3"/>
      <c r="G31" s="70" t="s">
        <v>219</v>
      </c>
      <c r="H31" s="71"/>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L31" s="3"/>
      <c r="AM31" s="3"/>
    </row>
    <row r="32" spans="1:39" ht="23" x14ac:dyDescent="0.5">
      <c r="A32" s="3"/>
      <c r="B32" s="3"/>
      <c r="C32" s="3"/>
      <c r="D32" s="82" t="s">
        <v>2</v>
      </c>
      <c r="E32" s="2"/>
      <c r="F32" s="2"/>
      <c r="G32" s="70" t="s">
        <v>222</v>
      </c>
      <c r="H32" s="71"/>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L32" s="3"/>
      <c r="AM32" s="3"/>
    </row>
    <row r="33" spans="1:39" ht="23" x14ac:dyDescent="0.5">
      <c r="A33" s="3"/>
      <c r="B33" s="3"/>
      <c r="C33" s="3"/>
      <c r="D33" s="82" t="s">
        <v>1</v>
      </c>
      <c r="E33" s="2"/>
      <c r="F33" s="2"/>
      <c r="G33" s="70" t="s">
        <v>229</v>
      </c>
      <c r="H33" s="71"/>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row>
    <row r="34" spans="1:39" ht="23" x14ac:dyDescent="0.5">
      <c r="A34" s="3"/>
      <c r="B34" s="3"/>
      <c r="C34" s="3"/>
      <c r="D34" s="82" t="s">
        <v>223</v>
      </c>
      <c r="E34" s="2"/>
      <c r="F34" s="2"/>
      <c r="G34" s="70" t="s">
        <v>220</v>
      </c>
      <c r="H34" s="71"/>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row>
    <row r="35" spans="1:39" ht="29.15" customHeight="1" x14ac:dyDescent="0.5">
      <c r="A35" s="3"/>
      <c r="B35" s="3"/>
      <c r="C35" s="3"/>
      <c r="D35" s="2"/>
      <c r="E35" s="2"/>
      <c r="F35" s="2"/>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row>
    <row r="36" spans="1:39" ht="23" x14ac:dyDescent="0.5">
      <c r="A36" s="3"/>
      <c r="B36" s="3"/>
      <c r="C36" s="2"/>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row>
    <row r="37" spans="1:39" ht="23" x14ac:dyDescent="0.5">
      <c r="A37" s="3"/>
      <c r="B37" s="3"/>
      <c r="C37" s="2"/>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row>
    <row r="38" spans="1:39" ht="23" x14ac:dyDescent="0.5">
      <c r="A38" s="3"/>
      <c r="B38" s="3"/>
      <c r="C38" s="2"/>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row>
    <row r="39" spans="1:39" x14ac:dyDescent="0.35">
      <c r="A39" s="3"/>
      <c r="B39" s="3"/>
      <c r="C39" s="8"/>
      <c r="D39" s="8"/>
      <c r="E39" s="8"/>
      <c r="F39" s="8"/>
      <c r="G39" s="8"/>
      <c r="H39" s="8"/>
      <c r="I39" s="8"/>
      <c r="J39" s="8"/>
      <c r="K39" s="8"/>
      <c r="L39" s="8"/>
      <c r="M39" s="8"/>
      <c r="N39" s="8"/>
      <c r="O39" s="8"/>
      <c r="P39" s="8"/>
      <c r="Q39" s="3"/>
      <c r="R39" s="3"/>
      <c r="S39" s="3"/>
      <c r="T39" s="3"/>
      <c r="U39" s="3"/>
      <c r="V39" s="3"/>
      <c r="W39" s="3"/>
      <c r="X39" s="3"/>
      <c r="Y39" s="3"/>
      <c r="Z39" s="3"/>
      <c r="AA39" s="3"/>
      <c r="AB39" s="3"/>
      <c r="AC39" s="3"/>
      <c r="AD39" s="3"/>
      <c r="AE39" s="3"/>
      <c r="AF39" s="3"/>
      <c r="AG39" s="3"/>
      <c r="AH39" s="3"/>
      <c r="AI39" s="3"/>
      <c r="AJ39" s="3"/>
      <c r="AK39" s="3"/>
      <c r="AL39" s="3"/>
      <c r="AM39" s="3"/>
    </row>
    <row r="40" spans="1:39" x14ac:dyDescent="0.35">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row>
    <row r="41" spans="1:39" x14ac:dyDescent="0.35">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row>
    <row r="42" spans="1:39" x14ac:dyDescent="0.3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row>
    <row r="43" spans="1:39" x14ac:dyDescent="0.35">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row>
    <row r="44" spans="1:39" ht="23" x14ac:dyDescent="0.5">
      <c r="A44" s="3"/>
      <c r="B44" s="3"/>
      <c r="C44" s="2"/>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row>
    <row r="45" spans="1:39" ht="23" x14ac:dyDescent="0.5">
      <c r="A45" s="3"/>
      <c r="B45" s="3"/>
      <c r="C45" s="2"/>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row>
    <row r="46" spans="1:39" ht="23" x14ac:dyDescent="0.5">
      <c r="A46" s="3"/>
      <c r="B46" s="3"/>
      <c r="C46" s="2"/>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row>
    <row r="47" spans="1:39" ht="23" x14ac:dyDescent="0.5">
      <c r="A47" s="3"/>
      <c r="B47" s="3"/>
      <c r="C47" s="2"/>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row>
    <row r="48" spans="1:39" ht="23" x14ac:dyDescent="0.5">
      <c r="A48" s="3"/>
      <c r="B48" s="3"/>
      <c r="C48" s="2"/>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row>
    <row r="49" spans="1:39" ht="23" x14ac:dyDescent="0.5">
      <c r="A49" s="3"/>
      <c r="B49" s="3"/>
      <c r="C49" s="2"/>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row>
    <row r="50" spans="1:39" ht="23" x14ac:dyDescent="0.5">
      <c r="A50" s="3"/>
      <c r="B50" s="3"/>
      <c r="C50" s="2"/>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row>
    <row r="51" spans="1:39" ht="23" x14ac:dyDescent="0.5">
      <c r="A51" s="3"/>
      <c r="B51" s="3"/>
      <c r="C51" s="2"/>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row>
    <row r="52" spans="1:39" ht="23" x14ac:dyDescent="0.5">
      <c r="A52" s="3"/>
      <c r="B52" s="3"/>
      <c r="C52" s="2"/>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row>
    <row r="53" spans="1:39" ht="23" x14ac:dyDescent="0.5">
      <c r="A53" s="3"/>
      <c r="B53" s="3"/>
      <c r="C53" s="2"/>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row>
    <row r="54" spans="1:39" ht="23" x14ac:dyDescent="0.5">
      <c r="A54" s="3"/>
      <c r="B54" s="3"/>
      <c r="C54" s="2"/>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row>
    <row r="55" spans="1:39" ht="23" x14ac:dyDescent="0.5">
      <c r="A55" s="3"/>
      <c r="B55" s="3"/>
      <c r="C55" s="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row>
    <row r="56" spans="1:39" ht="23" x14ac:dyDescent="0.5">
      <c r="A56" s="3"/>
      <c r="B56" s="3"/>
      <c r="C56" s="2"/>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row>
    <row r="57" spans="1:39" ht="23" x14ac:dyDescent="0.5">
      <c r="A57" s="3"/>
      <c r="B57" s="3"/>
      <c r="C57" s="2"/>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row>
    <row r="58" spans="1:39" ht="23" x14ac:dyDescent="0.5">
      <c r="A58" s="3"/>
      <c r="B58" s="3"/>
      <c r="C58" s="2"/>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row>
    <row r="59" spans="1:39" ht="23" x14ac:dyDescent="0.5">
      <c r="A59" s="3"/>
      <c r="B59" s="3"/>
      <c r="C59" s="2"/>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row>
    <row r="60" spans="1:39" ht="23" x14ac:dyDescent="0.5">
      <c r="A60" s="3"/>
      <c r="B60" s="3"/>
      <c r="C60" s="2"/>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row>
    <row r="61" spans="1:39" ht="23" x14ac:dyDescent="0.5">
      <c r="A61" s="3"/>
      <c r="B61" s="3"/>
      <c r="C61" s="2"/>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row>
    <row r="62" spans="1:39" ht="23" x14ac:dyDescent="0.5">
      <c r="A62" s="3"/>
      <c r="B62" s="3"/>
      <c r="C62" s="2"/>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row>
    <row r="63" spans="1:39" ht="23" x14ac:dyDescent="0.5">
      <c r="A63" s="3"/>
      <c r="B63" s="3"/>
      <c r="C63" s="2"/>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row>
    <row r="64" spans="1:39" ht="23" x14ac:dyDescent="0.5">
      <c r="A64" s="3"/>
      <c r="B64" s="3"/>
      <c r="C64" s="2"/>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row>
    <row r="65" spans="1:39" ht="23" x14ac:dyDescent="0.5">
      <c r="A65" s="3"/>
      <c r="B65" s="3"/>
      <c r="C65" s="2"/>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row>
    <row r="66" spans="1:39" x14ac:dyDescent="0.35">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row>
    <row r="67" spans="1:39" x14ac:dyDescent="0.3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row>
    <row r="68" spans="1:39" x14ac:dyDescent="0.3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row>
    <row r="69" spans="1:39" x14ac:dyDescent="0.35">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row>
    <row r="70" spans="1:39" x14ac:dyDescent="0.35">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row>
  </sheetData>
  <sheetProtection algorithmName="SHA-512" hashValue="5FuDNiGejtUsIlgYtf1WWWAJTretjP44/i7Mu4vCGTsiY/znbevBTdlrpXbx+UWZvfnaNkjd+P4cccaK+L9KGA==" saltValue="md3VxntdqGHKF/B7n1KJFQ==" spinCount="100000" sheet="1" objects="1" scenarios="1" selectLockedCells="1"/>
  <pageMargins left="0.7" right="0.7" top="0.75" bottom="0.75" header="0.3" footer="0.3"/>
  <pageSetup scale="25"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B5494-E99C-4FBE-9424-57A4A2792722}">
  <sheetPr codeName="Sheet2">
    <tabColor theme="0" tint="-4.9989318521683403E-2"/>
  </sheetPr>
  <dimension ref="A1:AM87"/>
  <sheetViews>
    <sheetView zoomScale="55" zoomScaleNormal="55" workbookViewId="0">
      <selection activeCell="N84" sqref="N84:P84"/>
    </sheetView>
  </sheetViews>
  <sheetFormatPr defaultColWidth="8.7265625" defaultRowHeight="14.5" x14ac:dyDescent="0.35"/>
  <cols>
    <col min="1" max="15" width="8.7265625" style="13"/>
    <col min="16" max="16" width="11.81640625" style="13" customWidth="1"/>
    <col min="17" max="16384" width="8.7265625" style="13"/>
  </cols>
  <sheetData>
    <row r="1" spans="1:39"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row>
    <row r="2" spans="1:39"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row>
    <row r="3" spans="1:39"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row>
    <row r="4" spans="1:39"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row>
    <row r="5" spans="1:39" ht="23" x14ac:dyDescent="0.5">
      <c r="A5" s="9"/>
      <c r="B5" s="9"/>
      <c r="C5" s="10" t="s">
        <v>3</v>
      </c>
      <c r="D5" s="11"/>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row>
    <row r="6" spans="1:39"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row>
    <row r="7" spans="1:39"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row>
    <row r="8" spans="1:39"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row>
    <row r="9" spans="1:39"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row>
    <row r="10" spans="1:39" ht="23" x14ac:dyDescent="0.5">
      <c r="C10" s="14" t="s">
        <v>400</v>
      </c>
    </row>
    <row r="11" spans="1:39" ht="23" x14ac:dyDescent="0.5">
      <c r="C11" s="10" t="s">
        <v>152</v>
      </c>
    </row>
    <row r="12" spans="1:39" ht="23" x14ac:dyDescent="0.5">
      <c r="C12" s="10" t="s">
        <v>401</v>
      </c>
    </row>
    <row r="13" spans="1:39" ht="23" x14ac:dyDescent="0.5">
      <c r="C13" s="10" t="s">
        <v>402</v>
      </c>
    </row>
    <row r="14" spans="1:39" ht="23" x14ac:dyDescent="0.5">
      <c r="C14" s="10" t="s">
        <v>403</v>
      </c>
    </row>
    <row r="15" spans="1:39" ht="23" x14ac:dyDescent="0.5">
      <c r="C15" s="10"/>
    </row>
    <row r="18" spans="4:23" ht="18" x14ac:dyDescent="0.4">
      <c r="F18" s="24"/>
      <c r="L18" s="24" t="s">
        <v>150</v>
      </c>
      <c r="M18" s="24"/>
      <c r="N18" s="24"/>
      <c r="Q18" s="24"/>
    </row>
    <row r="19" spans="4:23" ht="18" x14ac:dyDescent="0.4">
      <c r="F19" s="24" t="s">
        <v>149</v>
      </c>
      <c r="L19" s="23" t="s">
        <v>212</v>
      </c>
      <c r="M19" s="23"/>
      <c r="N19" s="23"/>
      <c r="Q19" s="23"/>
      <c r="U19" s="24"/>
      <c r="W19" s="24" t="s">
        <v>213</v>
      </c>
    </row>
    <row r="20" spans="4:23" ht="18" x14ac:dyDescent="0.35">
      <c r="F20" s="23" t="s">
        <v>148</v>
      </c>
      <c r="L20" s="23" t="s">
        <v>214</v>
      </c>
      <c r="M20" s="23"/>
      <c r="N20" s="23"/>
      <c r="Q20" s="23"/>
      <c r="U20" s="23"/>
      <c r="W20" s="23" t="s">
        <v>215</v>
      </c>
    </row>
    <row r="21" spans="4:23" ht="18" x14ac:dyDescent="0.4">
      <c r="D21" s="24"/>
      <c r="E21" s="24"/>
      <c r="M21" s="23"/>
      <c r="N21" s="23"/>
      <c r="U21" s="23"/>
    </row>
    <row r="22" spans="4:23" ht="18" x14ac:dyDescent="0.4">
      <c r="D22" s="23"/>
      <c r="E22" s="24"/>
    </row>
    <row r="23" spans="4:23" ht="18" x14ac:dyDescent="0.35">
      <c r="D23" s="23"/>
      <c r="E23" s="23"/>
    </row>
    <row r="24" spans="4:23" ht="18" x14ac:dyDescent="0.35">
      <c r="E24" s="23"/>
    </row>
    <row r="36" spans="3:3" ht="18" x14ac:dyDescent="0.4">
      <c r="C36" s="24"/>
    </row>
    <row r="37" spans="3:3" ht="18" x14ac:dyDescent="0.4">
      <c r="C37" s="24" t="s">
        <v>151</v>
      </c>
    </row>
    <row r="38" spans="3:3" ht="18" x14ac:dyDescent="0.35">
      <c r="C38" s="23" t="s">
        <v>145</v>
      </c>
    </row>
    <row r="39" spans="3:3" ht="18" x14ac:dyDescent="0.35">
      <c r="C39" s="23" t="s">
        <v>146</v>
      </c>
    </row>
    <row r="60" spans="26:26" x14ac:dyDescent="0.35">
      <c r="Z60" s="25" t="s">
        <v>147</v>
      </c>
    </row>
    <row r="66" spans="1:39" ht="23" x14ac:dyDescent="0.5">
      <c r="A66" s="9"/>
      <c r="B66" s="9"/>
      <c r="C66" s="14" t="s">
        <v>266</v>
      </c>
      <c r="D66" s="12"/>
      <c r="E66" s="12"/>
      <c r="F66" s="12"/>
      <c r="G66" s="12"/>
      <c r="H66" s="12"/>
      <c r="I66" s="12"/>
      <c r="J66" s="12"/>
      <c r="K66" s="12"/>
      <c r="L66" s="12"/>
      <c r="M66" s="12"/>
      <c r="N66" s="12"/>
      <c r="O66" s="12"/>
      <c r="P66" s="12"/>
      <c r="Q66" s="12"/>
      <c r="R66" s="9"/>
      <c r="S66" s="9"/>
      <c r="T66" s="9"/>
      <c r="U66" s="9"/>
      <c r="V66" s="9"/>
      <c r="W66" s="9"/>
      <c r="X66" s="9"/>
      <c r="Y66" s="9"/>
      <c r="Z66" s="9"/>
      <c r="AA66" s="9"/>
      <c r="AB66" s="9"/>
      <c r="AC66" s="9"/>
      <c r="AD66" s="9"/>
      <c r="AE66" s="9"/>
      <c r="AF66" s="9"/>
      <c r="AG66" s="9"/>
      <c r="AH66" s="9"/>
      <c r="AJ66" s="9"/>
      <c r="AK66" s="9"/>
      <c r="AL66" s="9"/>
      <c r="AM66" s="9"/>
    </row>
    <row r="67" spans="1:39" ht="23" x14ac:dyDescent="0.5">
      <c r="A67" s="9"/>
      <c r="B67" s="9"/>
      <c r="C67" s="10" t="s">
        <v>404</v>
      </c>
      <c r="D67" s="12"/>
      <c r="E67" s="12"/>
      <c r="F67" s="12"/>
      <c r="G67" s="12"/>
      <c r="H67" s="12"/>
      <c r="I67" s="12"/>
      <c r="J67" s="12"/>
      <c r="K67" s="12"/>
      <c r="L67" s="12"/>
      <c r="M67" s="12"/>
      <c r="N67" s="12"/>
      <c r="O67" s="12"/>
      <c r="P67" s="12"/>
      <c r="Q67" s="12"/>
      <c r="R67" s="9"/>
      <c r="S67" s="9"/>
      <c r="T67" s="9"/>
      <c r="U67" s="9"/>
      <c r="V67" s="9"/>
      <c r="W67" s="9"/>
      <c r="X67" s="9"/>
      <c r="Y67" s="9"/>
      <c r="Z67" s="9"/>
      <c r="AA67" s="9"/>
      <c r="AB67" s="9"/>
      <c r="AC67" s="9"/>
      <c r="AD67" s="9"/>
      <c r="AE67" s="9"/>
      <c r="AF67" s="9"/>
      <c r="AG67" s="9"/>
      <c r="AH67" s="9"/>
      <c r="AI67" s="9"/>
      <c r="AJ67" s="9"/>
      <c r="AK67" s="9"/>
      <c r="AL67" s="9"/>
      <c r="AM67" s="9"/>
    </row>
    <row r="68" spans="1:39" ht="23" x14ac:dyDescent="0.5">
      <c r="A68" s="9"/>
      <c r="B68" s="9"/>
      <c r="C68" s="10" t="s">
        <v>405</v>
      </c>
      <c r="D68" s="12"/>
      <c r="E68" s="12"/>
      <c r="F68" s="12"/>
      <c r="G68" s="12"/>
      <c r="H68" s="12"/>
      <c r="I68" s="12"/>
      <c r="J68" s="12"/>
      <c r="K68" s="12"/>
      <c r="L68" s="12"/>
      <c r="M68" s="12"/>
      <c r="N68" s="12"/>
      <c r="O68" s="12"/>
      <c r="P68" s="12"/>
      <c r="Q68" s="12"/>
      <c r="R68" s="9"/>
      <c r="S68" s="9"/>
      <c r="T68" s="9"/>
      <c r="U68" s="9"/>
      <c r="V68" s="9"/>
      <c r="W68" s="9"/>
      <c r="X68" s="9"/>
      <c r="Y68" s="9"/>
      <c r="Z68" s="9"/>
      <c r="AA68" s="9"/>
      <c r="AB68" s="9"/>
      <c r="AC68" s="9"/>
      <c r="AD68" s="9"/>
      <c r="AE68" s="9"/>
      <c r="AF68" s="9"/>
      <c r="AG68" s="9"/>
      <c r="AH68" s="9"/>
      <c r="AI68" s="9"/>
      <c r="AJ68" s="9"/>
      <c r="AK68" s="9"/>
      <c r="AL68" s="9"/>
      <c r="AM68" s="9"/>
    </row>
    <row r="69" spans="1:39" ht="23" x14ac:dyDescent="0.5">
      <c r="A69" s="9"/>
      <c r="B69" s="9"/>
      <c r="C69" s="10" t="s">
        <v>153</v>
      </c>
      <c r="D69" s="12"/>
      <c r="E69" s="12"/>
      <c r="F69" s="12"/>
      <c r="G69" s="12"/>
      <c r="H69" s="12"/>
      <c r="I69" s="12"/>
      <c r="J69" s="12"/>
      <c r="K69" s="12"/>
      <c r="L69" s="12"/>
      <c r="M69" s="12"/>
      <c r="N69" s="12"/>
      <c r="O69" s="12"/>
      <c r="P69" s="12"/>
      <c r="Q69" s="12"/>
      <c r="R69" s="9"/>
      <c r="S69" s="9"/>
      <c r="T69" s="9"/>
      <c r="U69" s="9"/>
      <c r="V69" s="9"/>
      <c r="W69" s="9"/>
      <c r="X69" s="9"/>
      <c r="Y69" s="9"/>
      <c r="Z69" s="9"/>
      <c r="AA69" s="9"/>
      <c r="AB69" s="9"/>
      <c r="AC69" s="9"/>
      <c r="AD69" s="9"/>
      <c r="AE69" s="9"/>
      <c r="AF69" s="9"/>
      <c r="AG69" s="9"/>
      <c r="AH69" s="9"/>
      <c r="AI69" s="9"/>
      <c r="AJ69" s="9"/>
      <c r="AK69" s="9"/>
      <c r="AL69" s="9"/>
      <c r="AM69" s="9"/>
    </row>
    <row r="70" spans="1:39"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row>
    <row r="71" spans="1:39"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row>
    <row r="72" spans="1:39" ht="25.5" x14ac:dyDescent="0.75">
      <c r="A72" s="9"/>
      <c r="B72" s="9"/>
      <c r="C72" s="9"/>
      <c r="D72" s="9"/>
      <c r="E72" s="9"/>
      <c r="F72" s="15"/>
      <c r="G72" s="15"/>
      <c r="H72" s="15"/>
      <c r="I72" s="9"/>
      <c r="J72" s="9"/>
      <c r="K72" s="9"/>
      <c r="L72" s="9"/>
      <c r="M72" s="9"/>
      <c r="N72" s="9"/>
      <c r="O72" s="10"/>
      <c r="P72" s="15"/>
      <c r="Q72" s="15"/>
      <c r="R72" s="10"/>
      <c r="S72" s="9"/>
      <c r="T72" s="9"/>
      <c r="U72" s="9"/>
      <c r="V72" s="9"/>
      <c r="W72" s="9"/>
      <c r="X72" s="9"/>
      <c r="Y72" s="9"/>
      <c r="Z72" s="9"/>
      <c r="AA72" s="9"/>
      <c r="AB72" s="9"/>
      <c r="AC72" s="9"/>
      <c r="AD72" s="9"/>
      <c r="AE72" s="9"/>
      <c r="AF72" s="9"/>
      <c r="AG72" s="9"/>
      <c r="AH72" s="9"/>
      <c r="AI72" s="9"/>
      <c r="AJ72" s="9"/>
      <c r="AK72" s="9"/>
      <c r="AL72" s="9"/>
      <c r="AM72" s="9"/>
    </row>
    <row r="73" spans="1:39"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row>
    <row r="74" spans="1:39"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row>
    <row r="75" spans="1:39"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row>
    <row r="83" spans="3:17" ht="23.5" thickBot="1" x14ac:dyDescent="0.55000000000000004">
      <c r="C83" s="14" t="s">
        <v>267</v>
      </c>
    </row>
    <row r="84" spans="3:17" ht="30.65" customHeight="1" thickBot="1" x14ac:dyDescent="0.55000000000000004">
      <c r="C84" s="10" t="s">
        <v>208</v>
      </c>
      <c r="N84" s="83" t="s">
        <v>275</v>
      </c>
      <c r="O84" s="84"/>
      <c r="P84" s="85"/>
      <c r="Q84" s="22"/>
    </row>
    <row r="85" spans="3:17" ht="28" customHeight="1" thickBot="1" x14ac:dyDescent="0.55000000000000004">
      <c r="C85" s="10" t="s">
        <v>209</v>
      </c>
      <c r="N85" s="86">
        <v>80</v>
      </c>
      <c r="O85" s="86"/>
      <c r="P85" s="86"/>
      <c r="Q85" s="22" t="s">
        <v>206</v>
      </c>
    </row>
    <row r="86" spans="3:17" ht="30.65" customHeight="1" thickBot="1" x14ac:dyDescent="0.55000000000000004">
      <c r="C86" s="10" t="s">
        <v>210</v>
      </c>
      <c r="N86" s="83">
        <v>65</v>
      </c>
      <c r="O86" s="84"/>
      <c r="P86" s="85"/>
      <c r="Q86" s="22" t="s">
        <v>268</v>
      </c>
    </row>
    <row r="87" spans="3:17" ht="30.65" customHeight="1" thickBot="1" x14ac:dyDescent="0.55000000000000004">
      <c r="C87" s="10" t="s">
        <v>211</v>
      </c>
      <c r="N87" s="83">
        <v>75</v>
      </c>
      <c r="O87" s="84"/>
      <c r="P87" s="85"/>
      <c r="Q87" s="22" t="s">
        <v>206</v>
      </c>
    </row>
  </sheetData>
  <sheetProtection algorithmName="SHA-512" hashValue="vkz00/x+6JkhdWGOlV535vfLiqkcz6ygbmhpmEy2mJ7cK5BE+Qa6QOxfd4gl2ar8ywHSEpwwt48L0r+EjPMIeg==" saltValue="cRqRfI0+tJ/Lo5fyj3dv5w==" spinCount="100000" sheet="1" objects="1" scenarios="1" selectLockedCells="1"/>
  <mergeCells count="4">
    <mergeCell ref="N84:P84"/>
    <mergeCell ref="N85:P85"/>
    <mergeCell ref="N86:P86"/>
    <mergeCell ref="N87:P87"/>
  </mergeCells>
  <pageMargins left="0.7" right="0.7" top="0.75" bottom="0.75" header="0.3" footer="0.3"/>
  <pageSetup scale="2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autoFill="0" autoPict="0" macro="[0]!MergedMacro" altText="Click to 'Upload LCAbyg'">
                <anchor moveWithCells="1" sizeWithCells="1">
                  <from>
                    <xdr:col>12</xdr:col>
                    <xdr:colOff>603250</xdr:colOff>
                    <xdr:row>74</xdr:row>
                    <xdr:rowOff>146050</xdr:rowOff>
                  </from>
                  <to>
                    <xdr:col>15</xdr:col>
                    <xdr:colOff>819150</xdr:colOff>
                    <xdr:row>77</xdr:row>
                    <xdr:rowOff>82550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4EB7C-4185-4F91-AFB1-1B4FDBB6B6EE}">
  <sheetPr codeName="Sheet4">
    <tabColor theme="0" tint="-0.34998626667073579"/>
  </sheetPr>
  <dimension ref="A1:AG61"/>
  <sheetViews>
    <sheetView zoomScale="55" zoomScaleNormal="55" workbookViewId="0">
      <selection activeCell="J18" sqref="J18:P18"/>
    </sheetView>
  </sheetViews>
  <sheetFormatPr defaultColWidth="8.7265625" defaultRowHeight="14.5" x14ac:dyDescent="0.35"/>
  <cols>
    <col min="1" max="4" width="9.1796875" style="13" customWidth="1"/>
    <col min="5" max="5" width="11.453125" style="13" bestFit="1" customWidth="1"/>
    <col min="6" max="8" width="9.1796875" style="13"/>
    <col min="9" max="9" width="9.453125" style="13" customWidth="1"/>
    <col min="10" max="11" width="9.1796875" style="13"/>
    <col min="12" max="12" width="16.453125" style="13" customWidth="1"/>
    <col min="13" max="15" width="9.1796875" style="13"/>
    <col min="16" max="16" width="16.453125" style="13" customWidth="1"/>
    <col min="17" max="17" width="9.1796875" style="13" customWidth="1"/>
    <col min="18" max="22" width="12.26953125" style="13" customWidth="1"/>
    <col min="23" max="24" width="9.1796875" style="13" customWidth="1"/>
    <col min="25" max="16384" width="8.7265625" style="13"/>
  </cols>
  <sheetData>
    <row r="1" spans="1:33"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row>
    <row r="2" spans="1:33"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row>
    <row r="3" spans="1:33"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row>
    <row r="4" spans="1:33"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row>
    <row r="5" spans="1:33" ht="23" x14ac:dyDescent="0.5">
      <c r="A5" s="9"/>
      <c r="B5" s="9"/>
      <c r="C5" s="10" t="s">
        <v>143</v>
      </c>
      <c r="D5" s="11"/>
      <c r="E5" s="9"/>
      <c r="F5" s="9"/>
      <c r="G5" s="9"/>
      <c r="H5" s="9"/>
      <c r="I5" s="9"/>
      <c r="J5" s="9"/>
      <c r="K5" s="9"/>
      <c r="L5" s="9"/>
      <c r="M5" s="9"/>
      <c r="N5" s="9"/>
      <c r="O5" s="9"/>
      <c r="P5" s="9"/>
      <c r="Q5" s="9"/>
      <c r="R5" s="9"/>
      <c r="S5" s="9"/>
      <c r="T5" s="9"/>
      <c r="U5" s="9"/>
      <c r="V5" s="9"/>
      <c r="W5" s="9"/>
      <c r="X5" s="9"/>
      <c r="Y5" s="9"/>
      <c r="Z5" s="9"/>
      <c r="AA5" s="9"/>
      <c r="AB5" s="9"/>
      <c r="AC5" s="9"/>
      <c r="AD5" s="9"/>
      <c r="AE5" s="9"/>
      <c r="AF5" s="9"/>
      <c r="AG5" s="9"/>
    </row>
    <row r="6" spans="1:33"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row>
    <row r="7" spans="1:33"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row>
    <row r="8" spans="1:33"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row>
    <row r="9" spans="1:33"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row>
    <row r="10" spans="1:33" ht="23" x14ac:dyDescent="0.5">
      <c r="A10" s="9"/>
      <c r="B10" s="9"/>
      <c r="C10" s="14" t="s">
        <v>406</v>
      </c>
      <c r="D10" s="12"/>
      <c r="E10" s="12"/>
      <c r="F10" s="12"/>
      <c r="G10" s="12"/>
      <c r="H10" s="12"/>
      <c r="I10" s="12"/>
      <c r="J10" s="12"/>
      <c r="K10" s="12"/>
      <c r="L10" s="12"/>
      <c r="M10" s="12"/>
      <c r="N10" s="12"/>
      <c r="O10" s="12"/>
      <c r="P10" s="12"/>
      <c r="Q10" s="12"/>
      <c r="R10" s="9"/>
      <c r="S10" s="9"/>
      <c r="T10" s="9"/>
      <c r="U10" s="9"/>
      <c r="V10" s="9"/>
      <c r="W10" s="9"/>
      <c r="X10" s="9"/>
      <c r="Y10" s="9"/>
      <c r="Z10" s="9"/>
      <c r="AA10" s="9"/>
      <c r="AB10" s="9"/>
      <c r="AC10" s="9"/>
      <c r="AD10" s="9"/>
      <c r="AE10" s="9"/>
      <c r="AF10" s="9"/>
      <c r="AG10" s="9"/>
    </row>
    <row r="11" spans="1:33" ht="23" x14ac:dyDescent="0.5">
      <c r="A11" s="9"/>
      <c r="B11" s="9"/>
      <c r="C11" s="10" t="s">
        <v>154</v>
      </c>
      <c r="D11" s="12"/>
      <c r="E11" s="12"/>
      <c r="F11" s="12"/>
      <c r="G11" s="12"/>
      <c r="H11" s="12"/>
      <c r="I11" s="12"/>
      <c r="J11" s="12"/>
      <c r="K11" s="12"/>
      <c r="L11" s="12"/>
      <c r="M11" s="12"/>
      <c r="N11" s="12"/>
      <c r="O11" s="12"/>
      <c r="P11" s="12"/>
      <c r="Q11" s="12"/>
      <c r="R11" s="9"/>
      <c r="S11" s="9"/>
      <c r="T11" s="9"/>
      <c r="U11" s="9"/>
      <c r="V11" s="9"/>
      <c r="W11" s="9"/>
      <c r="X11" s="9"/>
      <c r="Y11" s="9"/>
      <c r="Z11" s="9"/>
      <c r="AA11" s="9"/>
      <c r="AB11" s="9"/>
      <c r="AC11" s="9"/>
      <c r="AD11" s="9"/>
      <c r="AE11" s="9"/>
      <c r="AF11" s="9"/>
      <c r="AG11" s="9"/>
    </row>
    <row r="12" spans="1:33" ht="23" x14ac:dyDescent="0.5">
      <c r="A12" s="9"/>
      <c r="B12" s="9"/>
      <c r="C12" s="10" t="s">
        <v>175</v>
      </c>
      <c r="D12" s="12"/>
      <c r="E12" s="12"/>
      <c r="F12" s="12"/>
      <c r="G12" s="12"/>
      <c r="H12" s="12"/>
      <c r="I12" s="12"/>
      <c r="J12" s="12"/>
      <c r="K12" s="12"/>
      <c r="L12" s="12"/>
      <c r="M12" s="12"/>
      <c r="N12" s="12"/>
      <c r="O12" s="12"/>
      <c r="P12" s="12"/>
      <c r="Q12" s="12"/>
      <c r="R12" s="9"/>
      <c r="S12" s="9"/>
      <c r="T12" s="9"/>
      <c r="U12" s="9"/>
      <c r="V12" s="9"/>
      <c r="W12" s="9"/>
      <c r="X12" s="9"/>
      <c r="Y12" s="9"/>
      <c r="Z12" s="9"/>
      <c r="AA12" s="9"/>
      <c r="AB12" s="9"/>
      <c r="AC12" s="9"/>
      <c r="AD12" s="9"/>
      <c r="AE12" s="9"/>
      <c r="AF12" s="9"/>
      <c r="AG12" s="9"/>
    </row>
    <row r="13" spans="1:33" ht="23" x14ac:dyDescent="0.5">
      <c r="A13" s="9"/>
      <c r="B13" s="9"/>
      <c r="C13" s="10" t="s">
        <v>407</v>
      </c>
      <c r="D13" s="12"/>
      <c r="E13" s="12"/>
      <c r="F13" s="12"/>
      <c r="G13" s="12"/>
      <c r="H13" s="12"/>
      <c r="I13" s="12"/>
      <c r="J13" s="12"/>
      <c r="K13" s="12"/>
      <c r="L13" s="12"/>
      <c r="M13" s="12"/>
      <c r="N13" s="12"/>
      <c r="O13" s="12"/>
      <c r="P13" s="12"/>
      <c r="Q13" s="12"/>
      <c r="R13" s="9"/>
      <c r="S13" s="9"/>
      <c r="T13" s="9"/>
      <c r="U13" s="9"/>
      <c r="V13" s="9"/>
      <c r="W13" s="9"/>
      <c r="X13" s="9"/>
      <c r="Y13" s="9"/>
      <c r="Z13" s="9"/>
      <c r="AA13" s="9"/>
      <c r="AB13" s="9"/>
      <c r="AC13" s="9"/>
      <c r="AD13" s="9"/>
      <c r="AE13" s="9"/>
      <c r="AF13" s="9"/>
      <c r="AG13" s="9"/>
    </row>
    <row r="14" spans="1:33" ht="23" x14ac:dyDescent="0.5">
      <c r="A14" s="9"/>
      <c r="B14" s="9"/>
      <c r="C14" s="10" t="s">
        <v>408</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row>
    <row r="15" spans="1:33" ht="23" x14ac:dyDescent="0.5">
      <c r="A15" s="9"/>
      <c r="B15" s="9"/>
      <c r="C15" s="10" t="s">
        <v>176</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row>
    <row r="16" spans="1:33" ht="23" x14ac:dyDescent="0.5">
      <c r="A16" s="9"/>
      <c r="B16" s="9"/>
      <c r="C16" s="10" t="s">
        <v>177</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row>
    <row r="17" spans="1:33" ht="23.5" thickBot="1" x14ac:dyDescent="0.55000000000000004">
      <c r="A17" s="9"/>
      <c r="B17" s="9"/>
      <c r="C17" s="10"/>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row>
    <row r="18" spans="1:33" ht="31" customHeight="1" thickBot="1" x14ac:dyDescent="0.6">
      <c r="A18" s="9"/>
      <c r="B18" s="9"/>
      <c r="C18" s="27" t="s">
        <v>172</v>
      </c>
      <c r="D18" s="9"/>
      <c r="E18" s="9"/>
      <c r="F18" s="9"/>
      <c r="G18" s="9"/>
      <c r="H18" s="9"/>
      <c r="I18" s="9"/>
      <c r="J18" s="112" t="s">
        <v>163</v>
      </c>
      <c r="K18" s="113"/>
      <c r="L18" s="113"/>
      <c r="M18" s="113"/>
      <c r="N18" s="113"/>
      <c r="O18" s="113"/>
      <c r="P18" s="114"/>
      <c r="Q18" s="9"/>
      <c r="R18" s="9"/>
      <c r="S18" s="9"/>
      <c r="T18" s="9"/>
      <c r="U18" s="9"/>
      <c r="V18" s="9"/>
      <c r="W18" s="9"/>
      <c r="X18" s="9"/>
      <c r="Y18" s="9"/>
      <c r="Z18" s="9"/>
      <c r="AA18" s="9"/>
      <c r="AB18" s="9"/>
      <c r="AC18" s="9"/>
      <c r="AD18" s="9"/>
      <c r="AE18" s="9"/>
      <c r="AF18" s="9"/>
      <c r="AG18" s="9"/>
    </row>
    <row r="19" spans="1:33" ht="31" customHeight="1" thickBot="1" x14ac:dyDescent="0.6">
      <c r="A19" s="9"/>
      <c r="B19" s="9"/>
      <c r="C19" s="27" t="s">
        <v>182</v>
      </c>
      <c r="D19" s="9"/>
      <c r="E19" s="9"/>
      <c r="F19" s="9"/>
      <c r="G19" s="9"/>
      <c r="H19" s="9"/>
      <c r="I19" s="9"/>
      <c r="J19" s="112" t="s">
        <v>157</v>
      </c>
      <c r="K19" s="113"/>
      <c r="L19" s="113"/>
      <c r="M19" s="113"/>
      <c r="N19" s="113"/>
      <c r="O19" s="113"/>
      <c r="P19" s="114"/>
      <c r="Q19" s="9"/>
      <c r="R19" s="9"/>
      <c r="S19" s="9"/>
      <c r="T19" s="9"/>
      <c r="U19" s="9"/>
      <c r="V19" s="9"/>
      <c r="W19" s="9"/>
      <c r="X19" s="9"/>
      <c r="Y19" s="9"/>
      <c r="Z19" s="9"/>
      <c r="AA19" s="9"/>
      <c r="AB19" s="9"/>
      <c r="AC19" s="9"/>
      <c r="AD19" s="9"/>
      <c r="AE19" s="9"/>
      <c r="AF19" s="9"/>
      <c r="AG19" s="9"/>
    </row>
    <row r="20" spans="1:33" ht="23" x14ac:dyDescent="0.5">
      <c r="A20" s="9"/>
      <c r="B20" s="9"/>
      <c r="C20" s="10"/>
      <c r="D20" s="9"/>
      <c r="E20" s="9"/>
      <c r="F20" s="9"/>
      <c r="G20" s="9"/>
      <c r="H20" s="9"/>
      <c r="I20" s="9"/>
      <c r="J20" s="9"/>
      <c r="K20" s="9"/>
      <c r="L20" s="9"/>
      <c r="M20" s="9"/>
      <c r="N20" s="9"/>
      <c r="O20" s="9"/>
      <c r="P20" s="9"/>
      <c r="Q20" s="9"/>
      <c r="R20" s="9"/>
      <c r="S20" s="9"/>
      <c r="T20" s="9"/>
      <c r="U20" s="9"/>
      <c r="V20" s="9"/>
      <c r="W20" s="9"/>
      <c r="X20" s="9"/>
      <c r="Y20" s="9"/>
      <c r="AA20" s="9"/>
      <c r="AB20" s="9"/>
      <c r="AC20" s="9"/>
      <c r="AD20" s="9"/>
      <c r="AE20" s="9"/>
      <c r="AF20" s="9"/>
      <c r="AG20" s="9"/>
    </row>
    <row r="21" spans="1:33" ht="23" x14ac:dyDescent="0.5">
      <c r="A21" s="9"/>
      <c r="B21" s="9"/>
      <c r="C21" s="87" t="s">
        <v>183</v>
      </c>
      <c r="D21" s="88"/>
      <c r="E21" s="88"/>
      <c r="F21" s="88"/>
      <c r="G21" s="88"/>
      <c r="H21" s="88"/>
      <c r="I21" s="47"/>
      <c r="J21" s="47"/>
      <c r="K21" s="47"/>
      <c r="L21" s="46" t="s">
        <v>196</v>
      </c>
      <c r="M21" s="47"/>
      <c r="N21" s="47"/>
      <c r="O21" s="47"/>
      <c r="P21" s="48"/>
      <c r="Q21" s="87" t="s">
        <v>194</v>
      </c>
      <c r="R21" s="88"/>
      <c r="S21" s="88"/>
      <c r="T21" s="88"/>
      <c r="U21" s="88"/>
      <c r="V21" s="90"/>
      <c r="W21" s="9"/>
      <c r="X21" s="9"/>
      <c r="Y21" s="9"/>
      <c r="AA21" s="9"/>
      <c r="AB21" s="9"/>
      <c r="AC21" s="9"/>
      <c r="AD21" s="9"/>
      <c r="AE21" s="9"/>
      <c r="AF21" s="9"/>
      <c r="AG21" s="9"/>
    </row>
    <row r="22" spans="1:33" ht="20.25" customHeight="1" x14ac:dyDescent="0.5">
      <c r="A22" s="9"/>
      <c r="B22" s="9"/>
      <c r="C22" s="33" t="s">
        <v>184</v>
      </c>
      <c r="D22" s="65"/>
      <c r="E22" s="65"/>
      <c r="F22" s="89" t="str">
        <f>'1. Getting Started'!N84</f>
        <v>Project</v>
      </c>
      <c r="G22" s="89"/>
      <c r="H22" s="89"/>
      <c r="I22" s="66"/>
      <c r="J22" s="65"/>
      <c r="K22" s="65"/>
      <c r="L22" s="45"/>
      <c r="M22" s="34"/>
      <c r="N22" s="34"/>
      <c r="O22" s="34"/>
      <c r="P22" s="35"/>
      <c r="Q22" s="106">
        <f ca="1">DataCalc!B4</f>
        <v>10.679450869608761</v>
      </c>
      <c r="R22" s="106"/>
      <c r="S22" s="57"/>
      <c r="T22" s="57"/>
      <c r="U22" s="57"/>
      <c r="V22" s="58"/>
      <c r="W22" s="9"/>
      <c r="X22" s="9"/>
      <c r="Y22" s="9"/>
      <c r="AA22" s="9"/>
      <c r="AB22" s="9"/>
      <c r="AC22" s="9"/>
      <c r="AD22" s="9"/>
      <c r="AE22" s="9"/>
      <c r="AF22" s="9"/>
      <c r="AG22" s="9"/>
    </row>
    <row r="23" spans="1:33" ht="23.25" customHeight="1" x14ac:dyDescent="0.5">
      <c r="A23" s="9"/>
      <c r="B23" s="9"/>
      <c r="C23" s="36"/>
      <c r="D23" s="9"/>
      <c r="E23" s="9"/>
      <c r="F23" s="9"/>
      <c r="G23" s="9"/>
      <c r="H23" s="9"/>
      <c r="I23" s="9"/>
      <c r="J23" s="9"/>
      <c r="K23" s="9"/>
      <c r="L23" s="38"/>
      <c r="M23" s="9"/>
      <c r="N23" s="9"/>
      <c r="O23" s="9"/>
      <c r="P23" s="37"/>
      <c r="Q23" s="107"/>
      <c r="R23" s="107"/>
      <c r="S23" s="59" t="s">
        <v>193</v>
      </c>
      <c r="T23" s="60"/>
      <c r="U23" s="60"/>
      <c r="V23" s="61"/>
      <c r="W23" s="9"/>
      <c r="X23" s="9"/>
      <c r="Y23" s="9"/>
      <c r="AA23" s="9"/>
      <c r="AB23" s="9"/>
      <c r="AC23" s="9"/>
      <c r="AD23" s="9"/>
      <c r="AE23" s="9"/>
      <c r="AF23" s="9"/>
      <c r="AG23" s="9"/>
    </row>
    <row r="24" spans="1:33" ht="23.25" customHeight="1" x14ac:dyDescent="0.35">
      <c r="A24" s="9"/>
      <c r="B24" s="9"/>
      <c r="C24" s="93" t="str">
        <f ca="1">'1. Getting Started'!N84 &amp; " has a reference area of " &amp;DataCalc!B12 &amp; " m2 with the" &amp; " residential area estimated to be " &amp; DataCalc!B15&amp; "m2" &amp; " and the commercial area estimated to be " &amp; DataCalc!B16 &amp; " m2. There are " &amp; DataCalc!B11 &amp; " residents taking up aproximately " &amp; ROUND(DataCalc!B15/DataCalc!B11,1) &amp; " m2/person residential space."</f>
        <v>Project has a reference area of 903 m2 with the residential area estimated to be 722,4m2 and the commercial area estimated to be 180,6 m2. There are 65 residents taking up aproximately 11,1 m2/person residential space.</v>
      </c>
      <c r="D24" s="94"/>
      <c r="E24" s="94"/>
      <c r="F24" s="94"/>
      <c r="G24" s="94"/>
      <c r="H24" s="94"/>
      <c r="I24" s="94"/>
      <c r="J24" s="94"/>
      <c r="K24" s="95"/>
      <c r="L24" s="38"/>
      <c r="M24" s="9"/>
      <c r="N24" s="9"/>
      <c r="O24" s="9"/>
      <c r="P24" s="37"/>
      <c r="Q24" s="107"/>
      <c r="R24" s="107"/>
      <c r="S24" s="62" t="s">
        <v>195</v>
      </c>
      <c r="T24" s="60"/>
      <c r="U24" s="60"/>
      <c r="V24" s="61"/>
      <c r="W24" s="9"/>
      <c r="X24" s="9"/>
      <c r="Y24" s="9"/>
      <c r="AA24" s="9"/>
      <c r="AB24" s="9"/>
      <c r="AC24" s="9"/>
      <c r="AD24" s="9"/>
      <c r="AE24" s="9"/>
      <c r="AF24" s="9"/>
      <c r="AG24" s="9"/>
    </row>
    <row r="25" spans="1:33" ht="23.25" customHeight="1" x14ac:dyDescent="0.35">
      <c r="A25" s="9"/>
      <c r="B25" s="9"/>
      <c r="C25" s="93"/>
      <c r="D25" s="94"/>
      <c r="E25" s="94"/>
      <c r="F25" s="94"/>
      <c r="G25" s="94"/>
      <c r="H25" s="94"/>
      <c r="I25" s="94"/>
      <c r="J25" s="94"/>
      <c r="K25" s="95"/>
      <c r="L25" s="38"/>
      <c r="M25" s="9"/>
      <c r="N25" s="9"/>
      <c r="O25" s="9"/>
      <c r="P25" s="37"/>
      <c r="Q25" s="107"/>
      <c r="R25" s="107"/>
      <c r="S25" s="63"/>
      <c r="T25" s="63"/>
      <c r="U25" s="63"/>
      <c r="V25" s="64"/>
      <c r="W25" s="9"/>
      <c r="X25" s="9"/>
      <c r="Y25" s="9"/>
      <c r="AA25" s="9"/>
      <c r="AB25" s="9"/>
      <c r="AC25" s="9"/>
      <c r="AD25" s="9"/>
      <c r="AE25" s="9"/>
      <c r="AF25" s="9"/>
      <c r="AG25" s="9"/>
    </row>
    <row r="26" spans="1:33" ht="23.25" customHeight="1" x14ac:dyDescent="0.35">
      <c r="A26" s="9"/>
      <c r="B26" s="9"/>
      <c r="C26" s="93"/>
      <c r="D26" s="94"/>
      <c r="E26" s="94"/>
      <c r="F26" s="94"/>
      <c r="G26" s="94"/>
      <c r="H26" s="94"/>
      <c r="I26" s="94"/>
      <c r="J26" s="94"/>
      <c r="K26" s="95"/>
      <c r="L26" s="38"/>
      <c r="M26" s="9"/>
      <c r="N26" s="9"/>
      <c r="O26" s="9"/>
      <c r="P26" s="37"/>
      <c r="Q26" s="106">
        <f ca="1">DataCalc!B8</f>
        <v>14.239267826145014</v>
      </c>
      <c r="R26" s="106"/>
      <c r="S26" s="57"/>
      <c r="T26" s="57"/>
      <c r="U26" s="57"/>
      <c r="V26" s="58"/>
      <c r="W26" s="9"/>
      <c r="X26" s="9"/>
      <c r="Y26" s="9"/>
      <c r="AA26" s="9"/>
      <c r="AB26" s="9"/>
      <c r="AC26" s="9"/>
      <c r="AD26" s="9"/>
      <c r="AE26" s="9"/>
      <c r="AF26" s="9"/>
      <c r="AG26" s="9"/>
    </row>
    <row r="27" spans="1:33" ht="23.25" customHeight="1" x14ac:dyDescent="0.35">
      <c r="A27" s="9"/>
      <c r="B27" s="9"/>
      <c r="C27" s="93"/>
      <c r="D27" s="94"/>
      <c r="E27" s="94"/>
      <c r="F27" s="94"/>
      <c r="G27" s="94"/>
      <c r="H27" s="94"/>
      <c r="I27" s="94"/>
      <c r="J27" s="94"/>
      <c r="K27" s="95"/>
      <c r="L27" s="38"/>
      <c r="M27" s="9"/>
      <c r="N27" s="9"/>
      <c r="O27" s="9"/>
      <c r="P27" s="37"/>
      <c r="Q27" s="107"/>
      <c r="R27" s="107"/>
      <c r="S27" s="59" t="s">
        <v>193</v>
      </c>
      <c r="T27" s="60"/>
      <c r="U27" s="60"/>
      <c r="V27" s="61"/>
      <c r="W27" s="9"/>
      <c r="X27" s="9"/>
      <c r="Y27" s="9"/>
      <c r="AA27" s="9"/>
      <c r="AB27" s="9"/>
      <c r="AC27" s="9"/>
      <c r="AD27" s="9"/>
      <c r="AE27" s="9"/>
      <c r="AF27" s="9"/>
      <c r="AG27" s="9"/>
    </row>
    <row r="28" spans="1:33" ht="23.25" customHeight="1" x14ac:dyDescent="0.35">
      <c r="A28" s="9"/>
      <c r="B28" s="9"/>
      <c r="C28" s="93"/>
      <c r="D28" s="94"/>
      <c r="E28" s="94"/>
      <c r="F28" s="94"/>
      <c r="G28" s="94"/>
      <c r="H28" s="94"/>
      <c r="I28" s="94"/>
      <c r="J28" s="94"/>
      <c r="K28" s="95"/>
      <c r="L28" s="38"/>
      <c r="M28" s="9"/>
      <c r="N28" s="9"/>
      <c r="O28" s="9"/>
      <c r="P28" s="37"/>
      <c r="Q28" s="107"/>
      <c r="R28" s="107"/>
      <c r="S28" s="62" t="s">
        <v>197</v>
      </c>
      <c r="T28" s="60"/>
      <c r="U28" s="60"/>
      <c r="V28" s="61"/>
      <c r="W28" s="9"/>
      <c r="X28" s="9"/>
      <c r="Y28" s="9"/>
      <c r="AA28" s="9"/>
      <c r="AB28" s="9"/>
      <c r="AC28" s="9"/>
      <c r="AD28" s="9"/>
      <c r="AE28" s="9"/>
      <c r="AF28" s="9"/>
      <c r="AG28" s="9"/>
    </row>
    <row r="29" spans="1:33" ht="23.9" customHeight="1" x14ac:dyDescent="0.35">
      <c r="A29" s="9"/>
      <c r="B29" s="9"/>
      <c r="C29" s="93"/>
      <c r="D29" s="94"/>
      <c r="E29" s="94"/>
      <c r="F29" s="94"/>
      <c r="G29" s="94"/>
      <c r="H29" s="94"/>
      <c r="I29" s="94"/>
      <c r="J29" s="94"/>
      <c r="K29" s="95"/>
      <c r="L29" s="38"/>
      <c r="M29" s="9"/>
      <c r="N29" s="9"/>
      <c r="O29" s="9"/>
      <c r="P29" s="37"/>
      <c r="Q29" s="107"/>
      <c r="R29" s="107"/>
      <c r="S29" s="63"/>
      <c r="T29" s="63"/>
      <c r="U29" s="63"/>
      <c r="V29" s="64"/>
      <c r="W29" s="9"/>
      <c r="X29" s="9"/>
      <c r="Y29" s="9"/>
      <c r="AA29" s="9"/>
      <c r="AB29" s="9"/>
      <c r="AC29" s="9"/>
      <c r="AD29" s="9"/>
      <c r="AE29" s="9"/>
      <c r="AF29" s="9"/>
      <c r="AG29" s="9"/>
    </row>
    <row r="30" spans="1:33" ht="23.9" customHeight="1" x14ac:dyDescent="0.35">
      <c r="A30" s="9"/>
      <c r="B30" s="9"/>
      <c r="C30" s="93" t="s">
        <v>203</v>
      </c>
      <c r="D30" s="94"/>
      <c r="E30" s="94"/>
      <c r="F30" s="94"/>
      <c r="G30" s="94"/>
      <c r="H30" s="94"/>
      <c r="I30" s="94"/>
      <c r="J30" s="94"/>
      <c r="K30" s="95"/>
      <c r="L30" s="38"/>
      <c r="M30" s="9"/>
      <c r="N30" s="9"/>
      <c r="O30" s="9"/>
      <c r="P30" s="37"/>
      <c r="Q30" s="106">
        <f ca="1">DataCalc!B8*DataCalc!B15/DataCalc!B11</f>
        <v>158.25303196318706</v>
      </c>
      <c r="R30" s="106"/>
      <c r="S30" s="57"/>
      <c r="T30" s="57"/>
      <c r="U30" s="57"/>
      <c r="V30" s="58"/>
      <c r="W30" s="9"/>
      <c r="X30" s="9"/>
      <c r="Y30" s="9"/>
      <c r="AA30" s="9"/>
      <c r="AB30" s="9"/>
      <c r="AC30" s="9"/>
      <c r="AD30" s="9"/>
      <c r="AE30" s="9"/>
      <c r="AF30" s="9"/>
      <c r="AG30" s="9"/>
    </row>
    <row r="31" spans="1:33" ht="23.9" customHeight="1" x14ac:dyDescent="0.35">
      <c r="A31" s="9"/>
      <c r="B31" s="9"/>
      <c r="C31" s="93"/>
      <c r="D31" s="94"/>
      <c r="E31" s="94"/>
      <c r="F31" s="94"/>
      <c r="G31" s="94"/>
      <c r="H31" s="94"/>
      <c r="I31" s="94"/>
      <c r="J31" s="94"/>
      <c r="K31" s="95"/>
      <c r="L31" s="38"/>
      <c r="M31" s="9"/>
      <c r="N31" s="9"/>
      <c r="O31" s="9"/>
      <c r="P31" s="37"/>
      <c r="Q31" s="107"/>
      <c r="R31" s="107"/>
      <c r="S31" s="59" t="s">
        <v>199</v>
      </c>
      <c r="T31" s="60"/>
      <c r="U31" s="60"/>
      <c r="V31" s="61"/>
      <c r="W31" s="9"/>
      <c r="X31" s="9"/>
      <c r="Y31" s="9"/>
      <c r="AA31" s="9"/>
      <c r="AB31" s="9"/>
      <c r="AC31" s="9"/>
      <c r="AD31" s="9"/>
      <c r="AE31" s="9"/>
      <c r="AF31" s="9"/>
      <c r="AG31" s="9"/>
    </row>
    <row r="32" spans="1:33" ht="23.9" customHeight="1" x14ac:dyDescent="0.35">
      <c r="A32" s="9"/>
      <c r="B32" s="9"/>
      <c r="C32" s="93"/>
      <c r="D32" s="94"/>
      <c r="E32" s="94"/>
      <c r="F32" s="94"/>
      <c r="G32" s="94"/>
      <c r="H32" s="94"/>
      <c r="I32" s="94"/>
      <c r="J32" s="94"/>
      <c r="K32" s="95"/>
      <c r="L32" s="38"/>
      <c r="M32" s="9"/>
      <c r="N32" s="9"/>
      <c r="O32" s="9"/>
      <c r="P32" s="37"/>
      <c r="Q32" s="107"/>
      <c r="R32" s="107"/>
      <c r="S32" s="96" t="s">
        <v>205</v>
      </c>
      <c r="T32" s="96"/>
      <c r="U32" s="96"/>
      <c r="V32" s="97"/>
      <c r="W32" s="9"/>
      <c r="X32" s="9"/>
      <c r="Y32" s="9"/>
      <c r="AA32" s="9"/>
      <c r="AB32" s="9"/>
      <c r="AC32" s="9"/>
      <c r="AD32" s="9"/>
      <c r="AE32" s="9"/>
      <c r="AF32" s="9"/>
      <c r="AG32" s="9"/>
    </row>
    <row r="33" spans="1:33" ht="23.9" customHeight="1" x14ac:dyDescent="0.35">
      <c r="A33" s="9"/>
      <c r="B33" s="9"/>
      <c r="C33" s="93"/>
      <c r="D33" s="94"/>
      <c r="E33" s="94"/>
      <c r="F33" s="94"/>
      <c r="G33" s="94"/>
      <c r="H33" s="94"/>
      <c r="I33" s="94"/>
      <c r="J33" s="94"/>
      <c r="K33" s="95"/>
      <c r="L33" s="38"/>
      <c r="M33" s="9"/>
      <c r="N33" s="9"/>
      <c r="O33" s="9"/>
      <c r="P33" s="37"/>
      <c r="Q33" s="107"/>
      <c r="R33" s="107"/>
      <c r="S33" s="98"/>
      <c r="T33" s="98"/>
      <c r="U33" s="98"/>
      <c r="V33" s="99"/>
      <c r="W33" s="9"/>
      <c r="X33" s="9"/>
      <c r="Y33" s="9"/>
      <c r="AA33" s="9"/>
      <c r="AB33" s="9"/>
      <c r="AC33" s="9"/>
      <c r="AD33" s="9"/>
      <c r="AE33" s="9"/>
      <c r="AF33" s="9"/>
      <c r="AG33" s="9"/>
    </row>
    <row r="34" spans="1:33" ht="23" x14ac:dyDescent="0.5">
      <c r="A34" s="9"/>
      <c r="B34" s="9"/>
      <c r="C34" s="36"/>
      <c r="D34" s="9"/>
      <c r="E34" s="9"/>
      <c r="F34" s="9"/>
      <c r="G34" s="9"/>
      <c r="H34" s="9"/>
      <c r="I34" s="11"/>
      <c r="J34" s="11"/>
      <c r="K34" s="11"/>
      <c r="L34" s="54"/>
      <c r="M34" s="117"/>
      <c r="N34" s="117"/>
      <c r="O34" s="117"/>
      <c r="P34" s="118"/>
      <c r="Q34" s="88" t="s">
        <v>189</v>
      </c>
      <c r="R34" s="88"/>
      <c r="S34" s="88"/>
      <c r="T34" s="88"/>
      <c r="U34" s="88"/>
      <c r="V34" s="90"/>
      <c r="W34" s="9"/>
      <c r="X34" s="9"/>
      <c r="Y34" s="9"/>
      <c r="AA34" s="9"/>
      <c r="AB34" s="9"/>
      <c r="AC34" s="9"/>
      <c r="AD34" s="9"/>
      <c r="AE34" s="9"/>
      <c r="AF34" s="9"/>
      <c r="AG34" s="9"/>
    </row>
    <row r="35" spans="1:33" ht="23.25" customHeight="1" x14ac:dyDescent="0.5">
      <c r="A35" s="9"/>
      <c r="B35" s="9"/>
      <c r="C35" s="36"/>
      <c r="D35" s="9"/>
      <c r="E35" s="9"/>
      <c r="F35" s="9"/>
      <c r="G35" s="9"/>
      <c r="H35" s="9"/>
      <c r="I35" s="50"/>
      <c r="J35" s="50"/>
      <c r="K35" s="50"/>
      <c r="L35" s="49"/>
      <c r="M35" s="100"/>
      <c r="N35" s="100"/>
      <c r="O35" s="100"/>
      <c r="P35" s="101"/>
      <c r="Q35" s="108" cm="1">
        <f t="array" ref="Q35">INDEX(Table4[], MATCH(1, (Table4[Allocation principles]=J18)*(Table4[Unit]="kg CO2/m2/yr"), 0), MATCH(J19, Table4[#Headers], 0))</f>
        <v>1.1721751687692119</v>
      </c>
      <c r="R35" s="106"/>
      <c r="S35" s="57"/>
      <c r="T35" s="57"/>
      <c r="U35" s="57"/>
      <c r="V35" s="58"/>
      <c r="W35" s="9"/>
      <c r="X35" s="9"/>
      <c r="Y35" s="9"/>
      <c r="AA35" s="9"/>
      <c r="AB35" s="9"/>
      <c r="AC35" s="9"/>
      <c r="AD35" s="9"/>
      <c r="AE35" s="9"/>
      <c r="AF35" s="9"/>
      <c r="AG35" s="9"/>
    </row>
    <row r="36" spans="1:33" ht="23.25" customHeight="1" x14ac:dyDescent="0.5">
      <c r="A36" s="9"/>
      <c r="B36" s="9"/>
      <c r="C36" s="36"/>
      <c r="D36" s="9"/>
      <c r="E36" s="9"/>
      <c r="F36" s="9"/>
      <c r="G36" s="9"/>
      <c r="H36" s="9"/>
      <c r="I36" s="50"/>
      <c r="J36" s="50"/>
      <c r="K36" s="50"/>
      <c r="L36" s="49"/>
      <c r="M36" s="100"/>
      <c r="N36" s="100"/>
      <c r="O36" s="100"/>
      <c r="P36" s="101"/>
      <c r="Q36" s="109"/>
      <c r="R36" s="107"/>
      <c r="S36" s="59" t="s">
        <v>193</v>
      </c>
      <c r="T36" s="60"/>
      <c r="U36" s="60"/>
      <c r="V36" s="61"/>
      <c r="W36" s="9"/>
      <c r="X36" s="9"/>
      <c r="Y36" s="9"/>
      <c r="AA36" s="9"/>
      <c r="AB36" s="9"/>
      <c r="AC36" s="9"/>
      <c r="AD36" s="9"/>
      <c r="AE36" s="9"/>
      <c r="AF36" s="9"/>
      <c r="AG36" s="9"/>
    </row>
    <row r="37" spans="1:33" ht="23.25" customHeight="1" x14ac:dyDescent="0.5">
      <c r="A37" s="9"/>
      <c r="B37" s="9"/>
      <c r="C37" s="36"/>
      <c r="D37" s="9"/>
      <c r="E37" s="9"/>
      <c r="F37" s="9"/>
      <c r="G37" s="9"/>
      <c r="H37" s="9"/>
      <c r="I37" s="50"/>
      <c r="J37" s="50"/>
      <c r="K37" s="50"/>
      <c r="L37" s="49"/>
      <c r="M37" s="100"/>
      <c r="N37" s="100"/>
      <c r="O37" s="100"/>
      <c r="P37" s="101"/>
      <c r="Q37" s="109"/>
      <c r="R37" s="107"/>
      <c r="S37" s="62" t="s">
        <v>207</v>
      </c>
      <c r="T37" s="60"/>
      <c r="U37" s="60"/>
      <c r="V37" s="61"/>
      <c r="W37" s="9"/>
      <c r="X37" s="9"/>
      <c r="Y37" s="9"/>
      <c r="AA37" s="9"/>
      <c r="AB37" s="9"/>
      <c r="AC37" s="9"/>
      <c r="AD37" s="9"/>
      <c r="AE37" s="9"/>
      <c r="AF37" s="9"/>
      <c r="AG37" s="9"/>
    </row>
    <row r="38" spans="1:33" ht="23.15" customHeight="1" x14ac:dyDescent="0.5">
      <c r="A38" s="9"/>
      <c r="B38" s="9"/>
      <c r="C38" s="36"/>
      <c r="D38" s="9"/>
      <c r="E38" s="9"/>
      <c r="F38" s="9"/>
      <c r="G38" s="9"/>
      <c r="H38" s="9"/>
      <c r="I38" s="50"/>
      <c r="J38" s="50"/>
      <c r="K38" s="50"/>
      <c r="L38" s="49"/>
      <c r="M38" s="100"/>
      <c r="N38" s="100"/>
      <c r="O38" s="100"/>
      <c r="P38" s="101"/>
      <c r="Q38" s="110"/>
      <c r="R38" s="111"/>
      <c r="S38" s="63"/>
      <c r="T38" s="63"/>
      <c r="U38" s="63"/>
      <c r="V38" s="64"/>
      <c r="W38" s="9"/>
      <c r="X38" s="9"/>
      <c r="Y38" s="9"/>
      <c r="AA38" s="9"/>
      <c r="AB38" s="9"/>
      <c r="AC38" s="9"/>
      <c r="AD38" s="9"/>
      <c r="AE38" s="9"/>
      <c r="AF38" s="9"/>
      <c r="AG38" s="9"/>
    </row>
    <row r="39" spans="1:33" ht="23.25" customHeight="1" x14ac:dyDescent="0.5">
      <c r="A39" s="9"/>
      <c r="B39" s="9"/>
      <c r="C39" s="36"/>
      <c r="D39" s="9"/>
      <c r="E39" s="9"/>
      <c r="F39" s="9"/>
      <c r="G39" s="9"/>
      <c r="H39" s="9"/>
      <c r="I39" s="50"/>
      <c r="J39" s="50"/>
      <c r="K39" s="50"/>
      <c r="L39" s="49"/>
      <c r="M39" s="100"/>
      <c r="N39" s="100"/>
      <c r="O39" s="100"/>
      <c r="P39" s="101"/>
      <c r="Q39" s="106" cm="1">
        <f t="array" ref="Q39">INDEX(Table4[], MATCH(1, (Table4[Allocation principles]=J18)*(Table4[Unit]="kg CO2/person/yr"), 0), MATCH(J19, Table4[#Headers], 0))</f>
        <v>59.807351077313051</v>
      </c>
      <c r="R39" s="106"/>
      <c r="S39" s="57"/>
      <c r="T39" s="57"/>
      <c r="U39" s="57"/>
      <c r="V39" s="58"/>
      <c r="W39" s="9"/>
      <c r="X39" s="9"/>
      <c r="Y39" s="9"/>
      <c r="AA39" s="9"/>
      <c r="AB39" s="9"/>
      <c r="AC39" s="9"/>
      <c r="AD39" s="9"/>
      <c r="AE39" s="9"/>
      <c r="AF39" s="9"/>
      <c r="AG39" s="9"/>
    </row>
    <row r="40" spans="1:33" ht="23.25" customHeight="1" x14ac:dyDescent="0.5">
      <c r="A40" s="9"/>
      <c r="B40" s="9"/>
      <c r="C40" s="36"/>
      <c r="D40" s="9"/>
      <c r="E40" s="9"/>
      <c r="F40" s="9"/>
      <c r="G40" s="9"/>
      <c r="H40" s="9"/>
      <c r="I40" s="50"/>
      <c r="J40" s="50"/>
      <c r="K40" s="50"/>
      <c r="L40" s="49"/>
      <c r="M40" s="100"/>
      <c r="N40" s="100"/>
      <c r="O40" s="100"/>
      <c r="P40" s="101"/>
      <c r="Q40" s="107"/>
      <c r="R40" s="107"/>
      <c r="S40" s="59" t="s">
        <v>199</v>
      </c>
      <c r="T40" s="60"/>
      <c r="U40" s="60"/>
      <c r="V40" s="61"/>
      <c r="W40" s="9"/>
      <c r="X40" s="9"/>
      <c r="Y40" s="9"/>
      <c r="AA40" s="9"/>
      <c r="AB40" s="9"/>
      <c r="AC40" s="9"/>
      <c r="AD40" s="9"/>
      <c r="AE40" s="9"/>
      <c r="AF40" s="9"/>
      <c r="AG40" s="9"/>
    </row>
    <row r="41" spans="1:33" ht="23.25" customHeight="1" x14ac:dyDescent="0.5">
      <c r="A41" s="9"/>
      <c r="B41" s="9"/>
      <c r="C41" s="36"/>
      <c r="D41" s="9"/>
      <c r="E41" s="9"/>
      <c r="F41" s="9"/>
      <c r="G41" s="9"/>
      <c r="H41" s="9"/>
      <c r="I41" s="52"/>
      <c r="J41" s="52"/>
      <c r="K41" s="52"/>
      <c r="L41" s="51"/>
      <c r="M41" s="102"/>
      <c r="N41" s="102"/>
      <c r="O41" s="102"/>
      <c r="P41" s="103"/>
      <c r="Q41" s="107"/>
      <c r="R41" s="107"/>
      <c r="S41" s="62" t="s">
        <v>198</v>
      </c>
      <c r="T41" s="60"/>
      <c r="U41" s="60"/>
      <c r="V41" s="61"/>
      <c r="W41" s="9"/>
      <c r="X41" s="9"/>
      <c r="Y41" s="9"/>
      <c r="AA41" s="9"/>
      <c r="AB41" s="9"/>
      <c r="AC41" s="9"/>
      <c r="AD41" s="9"/>
      <c r="AE41" s="9"/>
      <c r="AF41" s="9"/>
      <c r="AG41" s="9"/>
    </row>
    <row r="42" spans="1:33" ht="23.25" customHeight="1" x14ac:dyDescent="0.5">
      <c r="A42" s="9"/>
      <c r="B42" s="9"/>
      <c r="C42" s="36"/>
      <c r="D42" s="9"/>
      <c r="E42" s="9"/>
      <c r="F42" s="9"/>
      <c r="G42" s="9"/>
      <c r="H42" s="9"/>
      <c r="I42" s="52"/>
      <c r="J42" s="52"/>
      <c r="K42" s="52"/>
      <c r="L42" s="53"/>
      <c r="M42" s="104"/>
      <c r="N42" s="104"/>
      <c r="O42" s="104"/>
      <c r="P42" s="105"/>
      <c r="Q42" s="107"/>
      <c r="R42" s="107"/>
      <c r="S42" s="63"/>
      <c r="T42" s="63"/>
      <c r="U42" s="63"/>
      <c r="V42" s="64"/>
      <c r="W42" s="9"/>
      <c r="X42" s="9"/>
      <c r="Y42" s="9"/>
      <c r="AA42" s="9"/>
      <c r="AB42" s="9"/>
      <c r="AC42" s="9"/>
      <c r="AD42" s="9"/>
      <c r="AE42" s="9"/>
      <c r="AF42" s="9"/>
      <c r="AG42" s="9"/>
    </row>
    <row r="43" spans="1:33" ht="23" x14ac:dyDescent="0.5">
      <c r="A43" s="9"/>
      <c r="B43" s="9"/>
      <c r="C43" s="87" t="s">
        <v>190</v>
      </c>
      <c r="D43" s="88"/>
      <c r="E43" s="88"/>
      <c r="F43" s="88"/>
      <c r="G43" s="88"/>
      <c r="H43" s="88"/>
      <c r="I43" s="88"/>
      <c r="J43" s="88"/>
      <c r="K43" s="88"/>
      <c r="L43" s="88"/>
      <c r="M43" s="88"/>
      <c r="N43" s="88"/>
      <c r="O43" s="88"/>
      <c r="P43" s="90"/>
      <c r="Q43" s="91" t="s">
        <v>185</v>
      </c>
      <c r="R43" s="92"/>
      <c r="S43" s="92"/>
      <c r="T43" s="92"/>
      <c r="U43" s="92"/>
      <c r="V43" s="92"/>
      <c r="W43" s="9"/>
      <c r="X43" s="9"/>
      <c r="Y43" s="9"/>
      <c r="AA43" s="9"/>
      <c r="AB43" s="9"/>
      <c r="AC43" s="9"/>
      <c r="AD43" s="9"/>
      <c r="AE43" s="9"/>
      <c r="AF43" s="9"/>
      <c r="AG43" s="9"/>
    </row>
    <row r="44" spans="1:33" ht="22" customHeight="1" x14ac:dyDescent="0.5">
      <c r="A44" s="9"/>
      <c r="B44" s="9"/>
      <c r="C44" s="36"/>
      <c r="D44" s="9"/>
      <c r="E44" s="9"/>
      <c r="F44" s="9"/>
      <c r="G44" s="9"/>
      <c r="H44" s="9"/>
      <c r="I44" s="9"/>
      <c r="J44" s="9"/>
      <c r="K44" s="9"/>
      <c r="L44" s="9"/>
      <c r="M44" s="9"/>
      <c r="N44" s="9"/>
      <c r="O44" s="9"/>
      <c r="P44" s="37"/>
      <c r="Q44" s="55"/>
      <c r="R44" s="56"/>
      <c r="S44" s="115">
        <f ca="1">IF(OR(NOT(ISNUMBER(Q26)), NOT(ISNUMBER(Q35))), "N/A", IF(Q26/Q35 &lt; 0, -(Q26/Q35)*Q26, Q26/Q35))</f>
        <v>12.147730309878765</v>
      </c>
      <c r="T44" s="115"/>
      <c r="U44" s="115"/>
      <c r="V44" s="116"/>
      <c r="W44" s="9"/>
      <c r="X44" s="9"/>
      <c r="Y44" s="9"/>
      <c r="AA44" s="9"/>
      <c r="AB44" s="9"/>
      <c r="AC44" s="9"/>
      <c r="AD44" s="9"/>
      <c r="AE44" s="9"/>
      <c r="AF44" s="9"/>
      <c r="AG44" s="9"/>
    </row>
    <row r="45" spans="1:33" ht="22" customHeight="1" x14ac:dyDescent="0.5">
      <c r="A45" s="9"/>
      <c r="B45" s="9"/>
      <c r="C45" s="36"/>
      <c r="D45" s="9"/>
      <c r="E45" s="9"/>
      <c r="F45" s="9"/>
      <c r="G45" s="9"/>
      <c r="H45" s="9"/>
      <c r="I45" s="9"/>
      <c r="J45" s="9"/>
      <c r="K45" s="9"/>
      <c r="L45" s="9"/>
      <c r="M45" s="9"/>
      <c r="N45" s="9"/>
      <c r="O45" s="9"/>
      <c r="P45" s="37"/>
      <c r="Q45" s="55"/>
      <c r="R45" s="56"/>
      <c r="S45" s="115"/>
      <c r="T45" s="115"/>
      <c r="U45" s="115"/>
      <c r="V45" s="116"/>
      <c r="W45" s="9"/>
      <c r="X45" s="9"/>
      <c r="Y45" s="9"/>
      <c r="AA45" s="9"/>
      <c r="AB45" s="9"/>
      <c r="AC45" s="9"/>
      <c r="AD45" s="9"/>
      <c r="AE45" s="9"/>
      <c r="AF45" s="9"/>
      <c r="AG45" s="9"/>
    </row>
    <row r="46" spans="1:33" ht="22" customHeight="1" x14ac:dyDescent="0.5">
      <c r="A46" s="9"/>
      <c r="B46" s="9"/>
      <c r="C46" s="36"/>
      <c r="D46" s="9"/>
      <c r="E46" s="9"/>
      <c r="F46" s="9"/>
      <c r="G46" s="9"/>
      <c r="H46" s="9"/>
      <c r="I46" s="9"/>
      <c r="J46" s="9"/>
      <c r="K46" s="9"/>
      <c r="L46" s="9"/>
      <c r="M46" s="9"/>
      <c r="N46" s="9"/>
      <c r="O46" s="9"/>
      <c r="P46" s="37"/>
      <c r="Q46" s="55"/>
      <c r="R46" s="56"/>
      <c r="S46" s="115"/>
      <c r="T46" s="115"/>
      <c r="U46" s="115"/>
      <c r="V46" s="116"/>
      <c r="W46" s="9"/>
      <c r="X46" s="9"/>
      <c r="Y46" s="9"/>
      <c r="AA46" s="9"/>
      <c r="AB46" s="9"/>
      <c r="AC46" s="9"/>
      <c r="AD46" s="9"/>
      <c r="AE46" s="9"/>
      <c r="AF46" s="9"/>
      <c r="AG46" s="9"/>
    </row>
    <row r="47" spans="1:33" ht="22" customHeight="1" x14ac:dyDescent="0.5">
      <c r="A47" s="9"/>
      <c r="B47" s="9"/>
      <c r="C47" s="36"/>
      <c r="D47" s="9"/>
      <c r="E47" s="9"/>
      <c r="F47" s="9"/>
      <c r="G47" s="9"/>
      <c r="H47" s="9"/>
      <c r="I47" s="9"/>
      <c r="J47" s="9"/>
      <c r="K47" s="9"/>
      <c r="L47" s="9"/>
      <c r="M47" s="9"/>
      <c r="N47" s="9"/>
      <c r="O47" s="9"/>
      <c r="P47" s="37"/>
      <c r="Q47" s="55"/>
      <c r="R47" s="56"/>
      <c r="S47" s="115"/>
      <c r="T47" s="115"/>
      <c r="U47" s="115"/>
      <c r="V47" s="116"/>
      <c r="W47" s="9"/>
      <c r="X47" s="9"/>
      <c r="Y47" s="9"/>
      <c r="AA47" s="9"/>
      <c r="AB47" s="9"/>
      <c r="AC47" s="9"/>
      <c r="AD47" s="9"/>
      <c r="AE47" s="9"/>
      <c r="AF47" s="9"/>
      <c r="AG47" s="9"/>
    </row>
    <row r="48" spans="1:33" ht="22" customHeight="1" x14ac:dyDescent="0.5">
      <c r="A48" s="9"/>
      <c r="B48" s="9"/>
      <c r="C48" s="36"/>
      <c r="D48" s="9"/>
      <c r="E48" s="9"/>
      <c r="F48" s="9"/>
      <c r="G48" s="9"/>
      <c r="H48" s="9"/>
      <c r="I48" s="9"/>
      <c r="J48" s="9"/>
      <c r="K48" s="9"/>
      <c r="L48" s="9"/>
      <c r="M48" s="9"/>
      <c r="N48" s="9"/>
      <c r="O48" s="9"/>
      <c r="P48" s="37"/>
      <c r="Q48" s="55"/>
      <c r="R48" s="56"/>
      <c r="S48" s="115"/>
      <c r="T48" s="115"/>
      <c r="U48" s="115"/>
      <c r="V48" s="116"/>
      <c r="W48" s="9"/>
      <c r="X48" s="9"/>
      <c r="Y48" s="9"/>
      <c r="AB48" s="9"/>
      <c r="AC48" s="9"/>
      <c r="AD48" s="9"/>
      <c r="AE48" s="9"/>
      <c r="AF48" s="9"/>
      <c r="AG48" s="9"/>
    </row>
    <row r="49" spans="1:33" ht="22" customHeight="1" x14ac:dyDescent="0.75">
      <c r="A49" s="9"/>
      <c r="B49" s="9"/>
      <c r="C49" s="38"/>
      <c r="D49" s="9"/>
      <c r="E49" s="9"/>
      <c r="F49" s="15"/>
      <c r="G49" s="15"/>
      <c r="H49" s="15"/>
      <c r="I49" s="9"/>
      <c r="J49" s="9"/>
      <c r="K49" s="9"/>
      <c r="L49" s="9"/>
      <c r="M49" s="9"/>
      <c r="N49" s="9"/>
      <c r="O49" s="10"/>
      <c r="P49" s="39"/>
      <c r="Q49" s="55"/>
      <c r="R49" s="56"/>
      <c r="S49" s="115"/>
      <c r="T49" s="115"/>
      <c r="U49" s="115"/>
      <c r="V49" s="116"/>
      <c r="W49" s="9"/>
      <c r="X49" s="9"/>
      <c r="Y49" s="9"/>
      <c r="Z49" s="9"/>
      <c r="AA49" s="9"/>
      <c r="AB49" s="9"/>
      <c r="AC49" s="9"/>
      <c r="AD49" s="9"/>
      <c r="AE49" s="9"/>
      <c r="AF49" s="9"/>
      <c r="AG49" s="9"/>
    </row>
    <row r="50" spans="1:33" ht="25.5" x14ac:dyDescent="0.75">
      <c r="A50" s="9"/>
      <c r="B50" s="9"/>
      <c r="C50" s="38"/>
      <c r="D50" s="9"/>
      <c r="E50" s="9"/>
      <c r="F50" s="15"/>
      <c r="G50" s="15"/>
      <c r="H50" s="15"/>
      <c r="I50" s="9"/>
      <c r="J50" s="9"/>
      <c r="K50" s="9"/>
      <c r="L50" s="9"/>
      <c r="M50" s="9"/>
      <c r="N50" s="9"/>
      <c r="O50" s="10"/>
      <c r="P50" s="39"/>
      <c r="Q50" s="119" t="s">
        <v>188</v>
      </c>
      <c r="R50" s="120"/>
      <c r="S50" s="120"/>
      <c r="T50" s="120"/>
      <c r="U50" s="120"/>
      <c r="V50" s="121"/>
      <c r="W50" s="9"/>
      <c r="X50" s="9"/>
      <c r="Y50" s="9"/>
      <c r="Z50" s="9"/>
      <c r="AA50" s="9"/>
      <c r="AB50" s="9"/>
      <c r="AC50" s="9"/>
      <c r="AD50" s="9"/>
      <c r="AE50" s="9"/>
      <c r="AF50" s="9"/>
      <c r="AG50" s="9"/>
    </row>
    <row r="51" spans="1:33" ht="25.5" x14ac:dyDescent="0.75">
      <c r="A51" s="9"/>
      <c r="B51" s="9"/>
      <c r="C51" s="38"/>
      <c r="D51" s="9"/>
      <c r="E51" s="9"/>
      <c r="F51" s="15"/>
      <c r="G51" s="15"/>
      <c r="H51" s="15"/>
      <c r="I51" s="9"/>
      <c r="J51" s="9"/>
      <c r="K51" s="9"/>
      <c r="L51" s="9"/>
      <c r="M51" s="9"/>
      <c r="N51" s="9"/>
      <c r="O51" s="10"/>
      <c r="P51" s="39"/>
      <c r="Q51" s="119"/>
      <c r="R51" s="120"/>
      <c r="S51" s="120"/>
      <c r="T51" s="120"/>
      <c r="U51" s="120"/>
      <c r="V51" s="121"/>
      <c r="W51" s="9"/>
      <c r="X51" s="9"/>
      <c r="Y51" s="9"/>
      <c r="Z51" s="9"/>
      <c r="AB51" s="9"/>
      <c r="AC51" s="9"/>
      <c r="AD51" s="9"/>
      <c r="AE51" s="9"/>
      <c r="AF51" s="9"/>
      <c r="AG51" s="9"/>
    </row>
    <row r="52" spans="1:33" ht="25.5" x14ac:dyDescent="0.75">
      <c r="A52" s="9"/>
      <c r="B52" s="9"/>
      <c r="C52" s="38"/>
      <c r="D52" s="9"/>
      <c r="E52" s="9"/>
      <c r="F52" s="15"/>
      <c r="G52" s="15"/>
      <c r="H52" s="15"/>
      <c r="I52" s="9"/>
      <c r="J52" s="9"/>
      <c r="K52" s="9"/>
      <c r="L52" s="9"/>
      <c r="M52" s="9"/>
      <c r="N52" s="9"/>
      <c r="O52" s="10"/>
      <c r="P52" s="39"/>
      <c r="Q52" s="122" t="s">
        <v>186</v>
      </c>
      <c r="R52" s="123"/>
      <c r="S52" s="123"/>
      <c r="T52" s="123"/>
      <c r="U52" s="123"/>
      <c r="V52" s="123"/>
      <c r="W52" s="9"/>
      <c r="X52" s="9"/>
      <c r="Y52" s="9"/>
      <c r="Z52" s="9"/>
      <c r="AA52" s="9"/>
      <c r="AB52" s="9"/>
      <c r="AC52" s="9"/>
      <c r="AD52" s="9"/>
      <c r="AE52" s="9"/>
      <c r="AF52" s="9"/>
      <c r="AG52" s="9"/>
    </row>
    <row r="53" spans="1:33" ht="22" customHeight="1" x14ac:dyDescent="0.75">
      <c r="A53" s="9"/>
      <c r="B53" s="9"/>
      <c r="C53" s="38"/>
      <c r="D53" s="9"/>
      <c r="E53" s="9"/>
      <c r="F53" s="15"/>
      <c r="G53" s="15"/>
      <c r="H53" s="15"/>
      <c r="I53" s="9"/>
      <c r="J53" s="9"/>
      <c r="K53" s="9"/>
      <c r="L53" s="9"/>
      <c r="M53" s="9"/>
      <c r="N53" s="9"/>
      <c r="O53" s="10"/>
      <c r="P53" s="39"/>
      <c r="Q53" s="55"/>
      <c r="R53" s="56"/>
      <c r="S53" s="115">
        <f ca="1">IF(OR(NOT(ISNUMBER(Q30)), NOT(ISNUMBER(Q39))), "N/A", IF(Q30/Q39 &lt; 0, -(Q30/Q39)*Q30, Q30/Q39))</f>
        <v>2.6460464995116255</v>
      </c>
      <c r="T53" s="115"/>
      <c r="U53" s="115"/>
      <c r="V53" s="116"/>
      <c r="W53" s="9"/>
      <c r="X53" s="9"/>
      <c r="Y53" s="9"/>
      <c r="Z53" s="9"/>
      <c r="AA53" s="9"/>
      <c r="AB53" s="9"/>
      <c r="AC53" s="9"/>
      <c r="AD53" s="9"/>
      <c r="AE53" s="9"/>
      <c r="AF53" s="9"/>
      <c r="AG53" s="9"/>
    </row>
    <row r="54" spans="1:33" ht="22" customHeight="1" x14ac:dyDescent="0.75">
      <c r="A54" s="9"/>
      <c r="B54" s="9"/>
      <c r="C54" s="38"/>
      <c r="D54" s="9"/>
      <c r="E54" s="9"/>
      <c r="F54" s="15"/>
      <c r="G54" s="15"/>
      <c r="H54" s="15"/>
      <c r="I54" s="9"/>
      <c r="J54" s="9"/>
      <c r="K54" s="9"/>
      <c r="L54" s="9"/>
      <c r="M54" s="9"/>
      <c r="N54" s="9"/>
      <c r="O54" s="10"/>
      <c r="P54" s="39"/>
      <c r="Q54" s="55"/>
      <c r="R54" s="56"/>
      <c r="S54" s="115"/>
      <c r="T54" s="115"/>
      <c r="U54" s="115"/>
      <c r="V54" s="116"/>
      <c r="W54" s="9"/>
      <c r="X54" s="9"/>
      <c r="Y54" s="9"/>
      <c r="Z54" s="9"/>
      <c r="AA54" s="9"/>
      <c r="AB54" s="9"/>
      <c r="AC54" s="9"/>
      <c r="AD54" s="9"/>
      <c r="AE54" s="9"/>
      <c r="AF54" s="9"/>
      <c r="AG54" s="9"/>
    </row>
    <row r="55" spans="1:33" ht="22" customHeight="1" x14ac:dyDescent="0.75">
      <c r="A55" s="9"/>
      <c r="B55" s="9"/>
      <c r="C55" s="38"/>
      <c r="D55" s="9"/>
      <c r="E55" s="9"/>
      <c r="F55" s="15"/>
      <c r="G55" s="15"/>
      <c r="H55" s="15"/>
      <c r="I55" s="9"/>
      <c r="J55" s="9"/>
      <c r="K55" s="9"/>
      <c r="L55" s="9"/>
      <c r="M55" s="9"/>
      <c r="N55" s="9"/>
      <c r="O55" s="10"/>
      <c r="P55" s="39"/>
      <c r="Q55" s="55"/>
      <c r="R55" s="56"/>
      <c r="S55" s="115"/>
      <c r="T55" s="115"/>
      <c r="U55" s="115"/>
      <c r="V55" s="116"/>
      <c r="W55" s="9"/>
      <c r="X55" s="9"/>
      <c r="Y55" s="9"/>
      <c r="Z55" s="9"/>
      <c r="AA55" s="9"/>
      <c r="AB55" s="9"/>
      <c r="AC55" s="9"/>
      <c r="AD55" s="9"/>
      <c r="AE55" s="9"/>
      <c r="AF55" s="9"/>
      <c r="AG55" s="9"/>
    </row>
    <row r="56" spans="1:33" ht="22" customHeight="1" x14ac:dyDescent="0.75">
      <c r="A56" s="9"/>
      <c r="B56" s="9"/>
      <c r="C56" s="38"/>
      <c r="D56" s="9"/>
      <c r="E56" s="9"/>
      <c r="F56" s="15"/>
      <c r="G56" s="15"/>
      <c r="H56" s="15"/>
      <c r="I56" s="9"/>
      <c r="J56" s="9"/>
      <c r="K56" s="9"/>
      <c r="L56" s="9"/>
      <c r="M56" s="9"/>
      <c r="N56" s="9"/>
      <c r="O56" s="10"/>
      <c r="P56" s="39"/>
      <c r="Q56" s="55"/>
      <c r="R56" s="56"/>
      <c r="S56" s="115"/>
      <c r="T56" s="115"/>
      <c r="U56" s="115"/>
      <c r="V56" s="116"/>
      <c r="W56" s="9"/>
      <c r="X56" s="9"/>
      <c r="Y56" s="9"/>
      <c r="Z56" s="9"/>
      <c r="AA56" s="9"/>
      <c r="AB56" s="9"/>
      <c r="AC56" s="9"/>
      <c r="AD56" s="9"/>
      <c r="AE56" s="9"/>
      <c r="AF56" s="9"/>
      <c r="AG56" s="9"/>
    </row>
    <row r="57" spans="1:33" ht="22" customHeight="1" x14ac:dyDescent="0.75">
      <c r="A57" s="9"/>
      <c r="B57" s="9"/>
      <c r="C57" s="38"/>
      <c r="D57" s="9"/>
      <c r="E57" s="9"/>
      <c r="F57" s="15"/>
      <c r="G57" s="15"/>
      <c r="H57" s="15"/>
      <c r="I57" s="9"/>
      <c r="J57" s="9"/>
      <c r="K57" s="9"/>
      <c r="L57" s="9"/>
      <c r="M57" s="9"/>
      <c r="N57" s="9"/>
      <c r="O57" s="10"/>
      <c r="P57" s="39"/>
      <c r="Q57" s="55"/>
      <c r="R57" s="56"/>
      <c r="S57" s="115"/>
      <c r="T57" s="115"/>
      <c r="U57" s="115"/>
      <c r="V57" s="116"/>
      <c r="W57" s="9"/>
      <c r="X57" s="9"/>
      <c r="Y57" s="9"/>
      <c r="Z57" s="9"/>
      <c r="AA57" s="9"/>
      <c r="AB57" s="9"/>
      <c r="AC57" s="9"/>
      <c r="AD57" s="9"/>
      <c r="AE57" s="9"/>
      <c r="AF57" s="9"/>
      <c r="AG57" s="9"/>
    </row>
    <row r="58" spans="1:33" ht="22" customHeight="1" x14ac:dyDescent="0.75">
      <c r="A58" s="9"/>
      <c r="B58" s="9"/>
      <c r="C58" s="38"/>
      <c r="D58" s="9"/>
      <c r="E58" s="9"/>
      <c r="F58" s="15"/>
      <c r="G58" s="15"/>
      <c r="H58" s="15"/>
      <c r="I58" s="9"/>
      <c r="J58" s="9"/>
      <c r="K58" s="9"/>
      <c r="L58" s="9"/>
      <c r="M58" s="9"/>
      <c r="N58" s="9"/>
      <c r="O58" s="10"/>
      <c r="P58" s="39"/>
      <c r="Q58" s="55"/>
      <c r="R58" s="56"/>
      <c r="S58" s="115"/>
      <c r="T58" s="115"/>
      <c r="U58" s="115"/>
      <c r="V58" s="116"/>
      <c r="W58" s="9"/>
      <c r="X58" s="9"/>
      <c r="Y58" s="9"/>
      <c r="Z58" s="9"/>
      <c r="AA58" s="9"/>
      <c r="AB58" s="9"/>
      <c r="AC58" s="9"/>
      <c r="AD58" s="9"/>
      <c r="AE58" s="9"/>
      <c r="AF58" s="9"/>
      <c r="AG58" s="9"/>
    </row>
    <row r="59" spans="1:33" ht="25.5" x14ac:dyDescent="0.75">
      <c r="A59" s="9"/>
      <c r="B59" s="9"/>
      <c r="C59" s="38"/>
      <c r="D59" s="9"/>
      <c r="E59" s="9"/>
      <c r="F59" s="15"/>
      <c r="G59" s="15"/>
      <c r="H59" s="15"/>
      <c r="I59" s="9"/>
      <c r="J59" s="9"/>
      <c r="K59" s="9"/>
      <c r="L59" s="9"/>
      <c r="M59" s="9"/>
      <c r="N59" s="9"/>
      <c r="O59" s="10"/>
      <c r="P59" s="39"/>
      <c r="Q59" s="119" t="s">
        <v>187</v>
      </c>
      <c r="R59" s="120"/>
      <c r="S59" s="120"/>
      <c r="T59" s="120"/>
      <c r="U59" s="120"/>
      <c r="V59" s="121"/>
      <c r="W59" s="9"/>
      <c r="X59" s="9"/>
      <c r="Y59" s="9"/>
      <c r="Z59" s="9"/>
      <c r="AA59" s="9"/>
      <c r="AB59" s="9"/>
      <c r="AC59" s="9"/>
      <c r="AD59" s="9"/>
      <c r="AE59" s="9"/>
      <c r="AF59" s="9"/>
      <c r="AG59" s="9"/>
    </row>
    <row r="60" spans="1:33" ht="25.5" x14ac:dyDescent="0.75">
      <c r="A60" s="9"/>
      <c r="B60" s="9"/>
      <c r="C60" s="40"/>
      <c r="D60" s="41"/>
      <c r="E60" s="41"/>
      <c r="F60" s="42"/>
      <c r="G60" s="42"/>
      <c r="H60" s="42"/>
      <c r="I60" s="41"/>
      <c r="J60" s="41"/>
      <c r="K60" s="41"/>
      <c r="L60" s="41"/>
      <c r="M60" s="41"/>
      <c r="N60" s="41"/>
      <c r="O60" s="43"/>
      <c r="P60" s="44"/>
      <c r="Q60" s="119"/>
      <c r="R60" s="120"/>
      <c r="S60" s="120"/>
      <c r="T60" s="120"/>
      <c r="U60" s="120"/>
      <c r="V60" s="121"/>
      <c r="W60" s="9"/>
      <c r="X60" s="9"/>
      <c r="Y60" s="9"/>
      <c r="Z60" s="9"/>
      <c r="AA60" s="9"/>
      <c r="AB60" s="9"/>
      <c r="AC60" s="9"/>
      <c r="AD60" s="9"/>
      <c r="AE60" s="9"/>
      <c r="AF60" s="9"/>
      <c r="AG60" s="9"/>
    </row>
    <row r="61" spans="1:33" ht="25.5" x14ac:dyDescent="0.75">
      <c r="A61" s="9"/>
      <c r="B61" s="9"/>
      <c r="C61" s="9"/>
      <c r="D61" s="9"/>
      <c r="E61" s="9"/>
      <c r="F61" s="15"/>
      <c r="G61" s="15"/>
      <c r="H61" s="15"/>
      <c r="I61" s="9"/>
      <c r="J61" s="9"/>
      <c r="K61" s="9"/>
      <c r="L61" s="9"/>
      <c r="M61" s="9"/>
      <c r="N61" s="9"/>
      <c r="O61" s="10"/>
      <c r="P61" s="15"/>
      <c r="Q61" s="15"/>
      <c r="R61" s="10"/>
      <c r="S61" s="9"/>
      <c r="T61" s="9"/>
      <c r="U61" s="9"/>
      <c r="V61" s="9"/>
      <c r="W61" s="9"/>
      <c r="X61" s="9"/>
      <c r="Y61" s="9"/>
      <c r="Z61" s="9"/>
      <c r="AA61" s="9"/>
      <c r="AB61" s="9"/>
      <c r="AC61" s="9"/>
      <c r="AD61" s="9"/>
      <c r="AE61" s="9"/>
      <c r="AF61" s="9"/>
      <c r="AG61" s="9"/>
    </row>
  </sheetData>
  <sheetProtection algorithmName="SHA-512" hashValue="7eHknvsb2TMHWuugrkCDwpEDsKV/7qgLwuVN8XJA4xATc9/kQp9QGCCeqJZ9bVgzHbLLSDlCrfOHt9/W1TVcjw==" saltValue="Jo/i8leeQ+nyH/mokK5N0w==" spinCount="100000" sheet="1" objects="1" scenarios="1" selectLockedCells="1"/>
  <mergeCells count="24">
    <mergeCell ref="J18:P18"/>
    <mergeCell ref="J19:P19"/>
    <mergeCell ref="S53:V58"/>
    <mergeCell ref="M34:P34"/>
    <mergeCell ref="Q59:V60"/>
    <mergeCell ref="Q52:V52"/>
    <mergeCell ref="Q50:V51"/>
    <mergeCell ref="S44:V49"/>
    <mergeCell ref="C21:H21"/>
    <mergeCell ref="F22:H22"/>
    <mergeCell ref="Q21:V21"/>
    <mergeCell ref="Q34:V34"/>
    <mergeCell ref="Q43:V43"/>
    <mergeCell ref="C43:P43"/>
    <mergeCell ref="C24:K29"/>
    <mergeCell ref="S32:V33"/>
    <mergeCell ref="C30:K33"/>
    <mergeCell ref="M35:P40"/>
    <mergeCell ref="M41:P42"/>
    <mergeCell ref="Q22:R25"/>
    <mergeCell ref="Q26:R29"/>
    <mergeCell ref="Q35:R38"/>
    <mergeCell ref="Q39:R42"/>
    <mergeCell ref="Q30:R33"/>
  </mergeCells>
  <conditionalFormatting sqref="S53:V58">
    <cfRule type="cellIs" dxfId="3" priority="1" operator="lessThanOrEqual">
      <formula>1</formula>
    </cfRule>
  </conditionalFormatting>
  <pageMargins left="0.7" right="0.7" top="0.75" bottom="0.75" header="0.3" footer="0.3"/>
  <pageSetup scale="2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Upload1111" altText="Click to 'Upload LCAbyg'">
                <anchor moveWithCells="1" sizeWithCells="1">
                  <from>
                    <xdr:col>2</xdr:col>
                    <xdr:colOff>146050</xdr:colOff>
                    <xdr:row>39</xdr:row>
                    <xdr:rowOff>152400</xdr:rowOff>
                  </from>
                  <to>
                    <xdr:col>10</xdr:col>
                    <xdr:colOff>469900</xdr:colOff>
                    <xdr:row>41</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2951EC6-7958-4BE4-B278-5E8625DB9690}">
          <x14:formula1>
            <xm:f>Lookup!$A$2:$A$7</xm:f>
          </x14:formula1>
          <xm:sqref>J19:P19</xm:sqref>
        </x14:dataValidation>
        <x14:dataValidation type="list" allowBlank="1" showInputMessage="1" showErrorMessage="1" xr:uid="{3E688A6E-D65F-48BA-9159-260919EC8C5B}">
          <x14:formula1>
            <xm:f>Lookup!$B$1:$B$9</xm:f>
          </x14:formula1>
          <xm:sqref>J18:P18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A74A4-6E55-49E6-9665-1D89824B6192}">
  <sheetPr codeName="Sheet3">
    <tabColor theme="0" tint="-0.499984740745262"/>
  </sheetPr>
  <dimension ref="A1:AM85"/>
  <sheetViews>
    <sheetView topLeftCell="C1" zoomScale="55" zoomScaleNormal="55" workbookViewId="0">
      <selection activeCell="F126" sqref="F126"/>
    </sheetView>
  </sheetViews>
  <sheetFormatPr defaultColWidth="8.7265625" defaultRowHeight="14.5" x14ac:dyDescent="0.35"/>
  <cols>
    <col min="1" max="15" width="8.7265625" style="1"/>
    <col min="16" max="16" width="11.81640625" style="1" customWidth="1"/>
    <col min="17" max="16384" width="8.7265625" style="1"/>
  </cols>
  <sheetData>
    <row r="1" spans="1:39" x14ac:dyDescent="0.3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row>
    <row r="2" spans="1:39" x14ac:dyDescent="0.35">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row>
    <row r="3" spans="1:39" x14ac:dyDescent="0.35">
      <c r="A3" s="3"/>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row>
    <row r="4" spans="1:39" x14ac:dyDescent="0.35">
      <c r="A4" s="3"/>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row>
    <row r="5" spans="1:39" ht="23" x14ac:dyDescent="0.5">
      <c r="A5" s="3"/>
      <c r="B5" s="3"/>
      <c r="C5" s="2"/>
      <c r="D5" s="2"/>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row>
    <row r="6" spans="1:39" x14ac:dyDescent="0.3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row>
    <row r="7" spans="1:39" ht="23" x14ac:dyDescent="0.5">
      <c r="A7" s="3"/>
      <c r="B7" s="3"/>
      <c r="C7" s="3"/>
      <c r="D7" s="3"/>
      <c r="E7" s="3"/>
      <c r="F7" s="3"/>
      <c r="G7" s="3"/>
      <c r="H7" s="3"/>
      <c r="I7" s="3"/>
      <c r="J7" s="3"/>
      <c r="K7" s="3"/>
      <c r="L7" s="3"/>
      <c r="M7" s="2" t="s">
        <v>224</v>
      </c>
      <c r="N7" s="3"/>
      <c r="O7" s="3"/>
      <c r="P7" s="3"/>
      <c r="Q7" s="3"/>
      <c r="R7" s="3"/>
      <c r="S7" s="3"/>
      <c r="T7" s="3"/>
      <c r="U7" s="3"/>
      <c r="V7" s="3"/>
      <c r="W7" s="3"/>
      <c r="X7" s="3"/>
      <c r="Y7" s="3"/>
      <c r="Z7" s="3"/>
      <c r="AA7" s="3"/>
      <c r="AB7" s="3"/>
      <c r="AC7" s="3"/>
      <c r="AD7" s="3"/>
      <c r="AE7" s="3"/>
      <c r="AF7" s="3"/>
      <c r="AG7" s="3"/>
      <c r="AH7" s="3"/>
      <c r="AI7" s="3"/>
      <c r="AJ7" s="3"/>
      <c r="AK7" s="3"/>
      <c r="AL7" s="3"/>
      <c r="AM7" s="3"/>
    </row>
    <row r="8" spans="1:39" x14ac:dyDescent="0.35">
      <c r="A8" s="3"/>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row>
    <row r="9" spans="1:39" x14ac:dyDescent="0.3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row>
    <row r="10" spans="1:39" x14ac:dyDescent="0.35">
      <c r="A10" s="3"/>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row>
    <row r="11" spans="1:39" ht="23" x14ac:dyDescent="0.5">
      <c r="A11" s="3"/>
      <c r="B11" s="3"/>
      <c r="C11" s="6"/>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row>
    <row r="12" spans="1:39" ht="23" x14ac:dyDescent="0.5">
      <c r="A12" s="3"/>
      <c r="B12" s="3"/>
      <c r="C12" s="6"/>
      <c r="D12" s="3"/>
      <c r="E12" s="3"/>
      <c r="F12" s="3"/>
      <c r="G12" s="3"/>
      <c r="H12" s="3"/>
      <c r="I12" s="3"/>
      <c r="J12" s="3"/>
      <c r="K12" s="3"/>
      <c r="L12" s="3"/>
      <c r="M12" s="6" t="s">
        <v>225</v>
      </c>
      <c r="N12" s="3"/>
      <c r="O12" s="3"/>
      <c r="P12" s="3"/>
      <c r="Q12" s="3"/>
      <c r="R12" s="3"/>
      <c r="S12" s="3"/>
      <c r="T12" s="3"/>
      <c r="U12" s="3"/>
      <c r="V12" s="3"/>
      <c r="W12" s="3"/>
      <c r="X12" s="3"/>
      <c r="Y12" s="3"/>
      <c r="Z12" s="3"/>
      <c r="AA12" s="3"/>
      <c r="AB12" s="3"/>
      <c r="AC12" s="3"/>
      <c r="AD12" s="3"/>
      <c r="AE12" s="3"/>
      <c r="AF12" s="3"/>
      <c r="AG12" s="3"/>
      <c r="AH12" s="3"/>
      <c r="AI12" s="3"/>
      <c r="AJ12" s="3"/>
      <c r="AK12" s="3"/>
      <c r="AL12" s="3"/>
      <c r="AM12" s="3"/>
    </row>
    <row r="13" spans="1:39" ht="23" x14ac:dyDescent="0.5">
      <c r="A13" s="3"/>
      <c r="B13" s="3"/>
      <c r="C13" s="6"/>
      <c r="D13" s="3"/>
      <c r="E13" s="3"/>
      <c r="F13" s="3"/>
      <c r="G13" s="3"/>
      <c r="H13" s="3"/>
      <c r="I13" s="3"/>
      <c r="J13" s="3"/>
      <c r="K13" s="3"/>
      <c r="L13" s="3"/>
      <c r="M13" s="6"/>
      <c r="N13" s="3"/>
      <c r="O13" s="3"/>
      <c r="P13" s="3"/>
      <c r="Q13" s="3"/>
      <c r="R13" s="3"/>
      <c r="S13" s="3"/>
      <c r="T13" s="3"/>
      <c r="U13" s="3"/>
      <c r="V13" s="3"/>
      <c r="W13" s="3"/>
      <c r="X13" s="3"/>
      <c r="Y13" s="3"/>
      <c r="Z13" s="3"/>
      <c r="AA13" s="3"/>
      <c r="AB13" s="3"/>
      <c r="AC13" s="3"/>
      <c r="AD13" s="3"/>
      <c r="AE13" s="3"/>
      <c r="AF13" s="3"/>
      <c r="AG13" s="3"/>
      <c r="AH13" s="3"/>
      <c r="AI13" s="3"/>
      <c r="AJ13" s="3"/>
      <c r="AK13" s="3"/>
      <c r="AL13" s="3"/>
      <c r="AM13" s="3"/>
    </row>
    <row r="14" spans="1:39" ht="23" x14ac:dyDescent="0.5">
      <c r="A14" s="3"/>
      <c r="B14" s="3"/>
      <c r="C14" s="6"/>
      <c r="D14" s="3"/>
      <c r="E14" s="3"/>
      <c r="F14" s="3"/>
      <c r="G14" s="3"/>
      <c r="H14" s="3"/>
      <c r="I14" s="3"/>
      <c r="J14" s="3"/>
      <c r="K14" s="3"/>
      <c r="L14" s="3"/>
      <c r="M14" s="6"/>
      <c r="N14" s="3"/>
      <c r="O14" s="3"/>
      <c r="P14" s="3"/>
      <c r="Q14" s="3"/>
      <c r="R14" s="3"/>
      <c r="S14" s="3"/>
      <c r="T14" s="3"/>
      <c r="U14" s="3"/>
      <c r="V14" s="3"/>
      <c r="W14" s="3"/>
      <c r="X14" s="3"/>
      <c r="Y14" s="3"/>
      <c r="Z14" s="3"/>
      <c r="AA14" s="3"/>
      <c r="AB14" s="3"/>
      <c r="AC14" s="3"/>
      <c r="AD14" s="3"/>
      <c r="AE14" s="3"/>
      <c r="AF14" s="3"/>
      <c r="AG14" s="3"/>
      <c r="AH14" s="3"/>
      <c r="AI14" s="3"/>
      <c r="AJ14" s="3"/>
      <c r="AK14" s="3"/>
      <c r="AL14" s="3"/>
      <c r="AM14" s="3"/>
    </row>
    <row r="15" spans="1:39" ht="23" x14ac:dyDescent="0.5">
      <c r="A15" s="3"/>
      <c r="B15" s="3"/>
      <c r="C15" s="6"/>
      <c r="D15" s="3"/>
      <c r="E15" s="3"/>
      <c r="F15" s="3"/>
      <c r="G15" s="3"/>
      <c r="H15" s="3"/>
      <c r="I15" s="3"/>
      <c r="J15" s="3"/>
      <c r="K15" s="3"/>
      <c r="L15" s="3"/>
      <c r="M15" s="6"/>
      <c r="N15" s="3"/>
      <c r="O15" s="3"/>
      <c r="P15" s="3"/>
      <c r="Q15" s="3"/>
      <c r="R15" s="3"/>
      <c r="S15" s="3"/>
      <c r="T15" s="3"/>
      <c r="U15" s="3"/>
      <c r="V15" s="3"/>
      <c r="W15" s="3"/>
      <c r="X15" s="3"/>
      <c r="Y15" s="3"/>
      <c r="Z15" s="3"/>
      <c r="AA15" s="3"/>
      <c r="AB15" s="3"/>
      <c r="AC15" s="3"/>
      <c r="AD15" s="3"/>
      <c r="AE15" s="3"/>
      <c r="AF15" s="3"/>
      <c r="AG15" s="3"/>
      <c r="AH15" s="3"/>
      <c r="AI15" s="3"/>
      <c r="AJ15" s="3"/>
      <c r="AK15" s="3"/>
      <c r="AL15" s="3"/>
      <c r="AM15" s="3"/>
    </row>
    <row r="16" spans="1:39" ht="23" x14ac:dyDescent="0.5">
      <c r="A16" s="3"/>
      <c r="B16" s="3"/>
      <c r="C16" s="6"/>
      <c r="D16" s="3"/>
      <c r="E16" s="3"/>
      <c r="F16" s="3"/>
      <c r="G16" s="3"/>
      <c r="H16" s="3"/>
      <c r="I16" s="3"/>
      <c r="J16" s="3"/>
      <c r="K16" s="3"/>
      <c r="L16" s="3"/>
      <c r="M16" s="6"/>
      <c r="N16" s="3"/>
      <c r="O16" s="3"/>
      <c r="P16" s="3"/>
      <c r="Q16" s="3"/>
      <c r="R16" s="3"/>
      <c r="S16" s="3"/>
      <c r="T16" s="3"/>
      <c r="U16" s="3"/>
      <c r="V16" s="3"/>
      <c r="W16" s="3"/>
      <c r="X16" s="3"/>
      <c r="Y16" s="3"/>
      <c r="Z16" s="3"/>
      <c r="AA16" s="3"/>
      <c r="AB16" s="3"/>
      <c r="AC16" s="3"/>
      <c r="AD16" s="3"/>
      <c r="AE16" s="3"/>
      <c r="AF16" s="3"/>
      <c r="AG16" s="3"/>
      <c r="AH16" s="3"/>
      <c r="AI16" s="3"/>
      <c r="AJ16" s="3"/>
      <c r="AK16" s="3"/>
      <c r="AL16" s="3"/>
      <c r="AM16" s="3"/>
    </row>
    <row r="17" spans="1:39" ht="23" x14ac:dyDescent="0.5">
      <c r="A17" s="3"/>
      <c r="B17" s="3"/>
      <c r="C17" s="6"/>
      <c r="D17" s="3"/>
      <c r="E17" s="3"/>
      <c r="F17" s="3"/>
      <c r="G17" s="3"/>
      <c r="H17" s="3"/>
      <c r="I17" s="3"/>
      <c r="J17" s="3"/>
      <c r="K17" s="3"/>
      <c r="L17" s="3"/>
      <c r="M17" s="6"/>
      <c r="N17" s="3"/>
      <c r="O17" s="3"/>
      <c r="P17" s="3"/>
      <c r="Q17" s="3"/>
      <c r="R17" s="3"/>
      <c r="S17" s="3"/>
      <c r="T17" s="3"/>
      <c r="U17" s="3"/>
      <c r="V17" s="3"/>
      <c r="W17" s="3"/>
      <c r="X17" s="3"/>
      <c r="Y17" s="3"/>
      <c r="Z17" s="3"/>
      <c r="AA17" s="3"/>
      <c r="AB17" s="3"/>
      <c r="AC17" s="3"/>
      <c r="AD17" s="3"/>
      <c r="AE17" s="3"/>
      <c r="AF17" s="3"/>
      <c r="AG17" s="3"/>
      <c r="AH17" s="3"/>
      <c r="AI17" s="3"/>
      <c r="AJ17" s="3"/>
      <c r="AK17" s="3"/>
      <c r="AL17" s="3"/>
      <c r="AM17" s="3"/>
    </row>
    <row r="18" spans="1:39" ht="23" x14ac:dyDescent="0.5">
      <c r="A18" s="3"/>
      <c r="B18" s="3"/>
      <c r="C18" s="6"/>
      <c r="D18" s="3"/>
      <c r="E18" s="3"/>
      <c r="F18" s="3"/>
      <c r="G18" s="3"/>
      <c r="H18" s="3"/>
      <c r="I18" s="3"/>
      <c r="J18" s="3"/>
      <c r="K18" s="3"/>
      <c r="L18" s="3"/>
      <c r="M18" s="6"/>
      <c r="N18" s="3"/>
      <c r="O18" s="3"/>
      <c r="P18" s="3"/>
      <c r="Q18" s="3"/>
      <c r="R18" s="3"/>
      <c r="S18" s="3"/>
      <c r="T18" s="3"/>
      <c r="U18" s="3"/>
      <c r="V18" s="3"/>
      <c r="W18" s="3"/>
      <c r="X18" s="3"/>
      <c r="Y18" s="3"/>
      <c r="Z18" s="3"/>
      <c r="AA18" s="3"/>
      <c r="AB18" s="3"/>
      <c r="AC18" s="3"/>
      <c r="AD18" s="3"/>
      <c r="AE18" s="3"/>
      <c r="AF18" s="3"/>
      <c r="AG18" s="3"/>
      <c r="AH18" s="3"/>
      <c r="AI18" s="3"/>
      <c r="AJ18" s="3"/>
      <c r="AK18" s="3"/>
      <c r="AL18" s="3"/>
      <c r="AM18" s="3"/>
    </row>
    <row r="19" spans="1:39" ht="23" x14ac:dyDescent="0.5">
      <c r="A19" s="3"/>
      <c r="B19" s="3"/>
      <c r="C19" s="6"/>
      <c r="D19" s="3"/>
      <c r="E19" s="3"/>
      <c r="F19" s="3"/>
      <c r="G19" s="3"/>
      <c r="H19" s="3"/>
      <c r="I19" s="3"/>
      <c r="J19" s="3"/>
      <c r="K19" s="3"/>
      <c r="L19" s="3"/>
      <c r="M19" s="6"/>
      <c r="N19" s="3"/>
      <c r="O19" s="3"/>
      <c r="P19" s="3"/>
      <c r="Q19" s="3"/>
      <c r="R19" s="3"/>
      <c r="S19" s="3"/>
      <c r="T19" s="3"/>
      <c r="U19" s="3"/>
      <c r="V19" s="3"/>
      <c r="W19" s="3"/>
      <c r="X19" s="3"/>
      <c r="Y19" s="3"/>
      <c r="Z19" s="3"/>
      <c r="AA19" s="3"/>
      <c r="AB19" s="3"/>
      <c r="AC19" s="3"/>
      <c r="AD19" s="3"/>
      <c r="AE19" s="3"/>
      <c r="AF19" s="3"/>
      <c r="AG19" s="3"/>
      <c r="AH19" s="3"/>
      <c r="AI19" s="3"/>
      <c r="AJ19" s="3"/>
      <c r="AK19" s="3"/>
      <c r="AL19" s="3"/>
      <c r="AM19" s="3"/>
    </row>
    <row r="20" spans="1:39" ht="23" x14ac:dyDescent="0.5">
      <c r="A20" s="3"/>
      <c r="B20" s="3"/>
      <c r="C20" s="6"/>
      <c r="D20" s="3"/>
      <c r="E20" s="3"/>
      <c r="F20" s="3"/>
      <c r="G20" s="3"/>
      <c r="H20" s="3"/>
      <c r="I20" s="3"/>
      <c r="J20" s="3"/>
      <c r="K20" s="3"/>
      <c r="L20" s="3"/>
      <c r="M20" s="6"/>
      <c r="N20" s="3"/>
      <c r="O20" s="3"/>
      <c r="P20" s="3"/>
      <c r="Q20" s="3"/>
      <c r="R20" s="3"/>
      <c r="S20" s="3"/>
      <c r="T20" s="3"/>
      <c r="U20" s="3"/>
      <c r="V20" s="3"/>
      <c r="W20" s="3"/>
      <c r="X20" s="3"/>
      <c r="Y20" s="3"/>
      <c r="Z20" s="3"/>
      <c r="AA20" s="3"/>
      <c r="AB20" s="3"/>
      <c r="AC20" s="3"/>
      <c r="AD20" s="3"/>
      <c r="AE20" s="3"/>
      <c r="AF20" s="3"/>
      <c r="AG20" s="3"/>
      <c r="AH20" s="3"/>
      <c r="AI20" s="3"/>
      <c r="AJ20" s="3"/>
      <c r="AK20" s="3"/>
      <c r="AL20" s="3"/>
      <c r="AM20" s="3"/>
    </row>
    <row r="21" spans="1:39" ht="23" x14ac:dyDescent="0.5">
      <c r="A21" s="3"/>
      <c r="B21" s="3"/>
      <c r="C21" s="6"/>
      <c r="D21" s="3"/>
      <c r="E21" s="3"/>
      <c r="F21" s="3"/>
      <c r="G21" s="3"/>
      <c r="H21" s="3"/>
      <c r="I21" s="3"/>
      <c r="J21" s="3"/>
      <c r="K21" s="3"/>
      <c r="L21" s="3"/>
      <c r="M21" s="6"/>
      <c r="N21" s="3"/>
      <c r="O21" s="3"/>
      <c r="P21" s="3"/>
      <c r="Q21" s="3"/>
      <c r="R21" s="3"/>
      <c r="S21" s="3"/>
      <c r="T21" s="3"/>
      <c r="U21" s="3"/>
      <c r="V21" s="3"/>
      <c r="W21" s="3"/>
      <c r="X21" s="3"/>
      <c r="Y21" s="3"/>
      <c r="Z21" s="3"/>
      <c r="AA21" s="3"/>
      <c r="AB21" s="3"/>
      <c r="AC21" s="3"/>
      <c r="AD21" s="3"/>
      <c r="AE21" s="3"/>
      <c r="AF21" s="3"/>
      <c r="AG21" s="3"/>
      <c r="AH21" s="3"/>
      <c r="AI21" s="3"/>
      <c r="AJ21" s="3"/>
      <c r="AK21" s="3"/>
      <c r="AL21" s="3"/>
      <c r="AM21" s="3"/>
    </row>
    <row r="22" spans="1:39" ht="23" x14ac:dyDescent="0.5">
      <c r="A22" s="3"/>
      <c r="B22" s="3"/>
      <c r="C22" s="6"/>
      <c r="D22" s="3"/>
      <c r="E22" s="3"/>
      <c r="F22" s="3"/>
      <c r="G22" s="3"/>
      <c r="H22" s="3"/>
      <c r="I22" s="3"/>
      <c r="J22" s="3"/>
      <c r="K22" s="3"/>
      <c r="L22" s="3"/>
      <c r="M22" s="6"/>
      <c r="N22" s="3"/>
      <c r="O22" s="3"/>
      <c r="P22" s="3"/>
      <c r="Q22" s="3"/>
      <c r="R22" s="3"/>
      <c r="S22" s="3"/>
      <c r="T22" s="3"/>
      <c r="U22" s="3"/>
      <c r="V22" s="3"/>
      <c r="W22" s="3"/>
      <c r="X22" s="3"/>
      <c r="Y22" s="3"/>
      <c r="Z22" s="3"/>
      <c r="AA22" s="3"/>
      <c r="AB22" s="3"/>
      <c r="AC22" s="3"/>
      <c r="AD22" s="3"/>
      <c r="AE22" s="3"/>
      <c r="AF22" s="3"/>
      <c r="AG22" s="3"/>
      <c r="AH22" s="3"/>
      <c r="AI22" s="3"/>
      <c r="AJ22" s="3"/>
      <c r="AK22" s="3"/>
      <c r="AL22" s="3"/>
      <c r="AM22" s="3"/>
    </row>
    <row r="23" spans="1:39" ht="23" x14ac:dyDescent="0.5">
      <c r="A23" s="3"/>
      <c r="B23" s="3"/>
      <c r="C23" s="6"/>
      <c r="D23" s="3"/>
      <c r="E23" s="3"/>
      <c r="F23" s="3"/>
      <c r="G23" s="3"/>
      <c r="H23" s="3"/>
      <c r="I23" s="3"/>
      <c r="J23" s="3"/>
      <c r="K23" s="3"/>
      <c r="L23" s="3"/>
      <c r="M23" s="6"/>
      <c r="N23" s="3"/>
      <c r="O23" s="3"/>
      <c r="P23" s="3"/>
      <c r="Q23" s="3"/>
      <c r="R23" s="3"/>
      <c r="S23" s="3"/>
      <c r="T23" s="3"/>
      <c r="U23" s="3"/>
      <c r="V23" s="3"/>
      <c r="W23" s="3"/>
      <c r="X23" s="3"/>
      <c r="Y23" s="3"/>
      <c r="Z23" s="3"/>
      <c r="AA23" s="3"/>
      <c r="AB23" s="3"/>
      <c r="AC23" s="3"/>
      <c r="AD23" s="3"/>
      <c r="AE23" s="3"/>
      <c r="AF23" s="3"/>
      <c r="AG23" s="3"/>
      <c r="AH23" s="3"/>
      <c r="AI23" s="3"/>
      <c r="AJ23" s="3"/>
      <c r="AK23" s="3"/>
      <c r="AL23" s="3"/>
      <c r="AM23" s="3"/>
    </row>
    <row r="24" spans="1:39" ht="23" x14ac:dyDescent="0.5">
      <c r="A24" s="3"/>
      <c r="B24" s="3"/>
      <c r="C24" s="6"/>
      <c r="D24" s="3"/>
      <c r="E24" s="3"/>
      <c r="F24" s="3"/>
      <c r="G24" s="3"/>
      <c r="H24" s="3"/>
      <c r="I24" s="3"/>
      <c r="J24" s="3"/>
      <c r="K24" s="3"/>
      <c r="L24" s="3"/>
      <c r="M24" s="6"/>
      <c r="N24" s="3"/>
      <c r="O24" s="3"/>
      <c r="P24" s="3"/>
      <c r="Q24" s="3"/>
      <c r="R24" s="3"/>
      <c r="S24" s="3"/>
      <c r="T24" s="3"/>
      <c r="U24" s="3"/>
      <c r="V24" s="3"/>
      <c r="W24" s="3"/>
      <c r="X24" s="3"/>
      <c r="Y24" s="3"/>
      <c r="Z24" s="3"/>
      <c r="AA24" s="3"/>
      <c r="AB24" s="3"/>
      <c r="AC24" s="3"/>
      <c r="AD24" s="3"/>
      <c r="AE24" s="3"/>
      <c r="AF24" s="3"/>
      <c r="AG24" s="3"/>
      <c r="AH24" s="3"/>
      <c r="AI24" s="3"/>
      <c r="AJ24" s="3"/>
      <c r="AK24" s="3"/>
      <c r="AL24" s="3"/>
      <c r="AM24" s="3"/>
    </row>
    <row r="25" spans="1:39" ht="23" x14ac:dyDescent="0.5">
      <c r="A25" s="3"/>
      <c r="B25" s="3"/>
      <c r="C25" s="6"/>
      <c r="D25" s="3"/>
      <c r="E25" s="3"/>
      <c r="F25" s="3"/>
      <c r="G25" s="3"/>
      <c r="H25" s="3"/>
      <c r="I25" s="3"/>
      <c r="J25" s="3"/>
      <c r="K25" s="3"/>
      <c r="L25" s="3"/>
      <c r="M25" s="6"/>
      <c r="N25" s="3"/>
      <c r="O25" s="3"/>
      <c r="P25" s="3"/>
      <c r="Q25" s="3"/>
      <c r="R25" s="3"/>
      <c r="S25" s="3"/>
      <c r="T25" s="3"/>
      <c r="U25" s="3"/>
      <c r="V25" s="3"/>
      <c r="W25" s="3"/>
      <c r="X25" s="3"/>
      <c r="Y25" s="3"/>
      <c r="Z25" s="3"/>
      <c r="AA25" s="3"/>
      <c r="AB25" s="3"/>
      <c r="AC25" s="3"/>
      <c r="AD25" s="3"/>
      <c r="AE25" s="3"/>
      <c r="AF25" s="3"/>
      <c r="AG25" s="3"/>
      <c r="AH25" s="3"/>
      <c r="AI25" s="3"/>
      <c r="AJ25" s="3"/>
      <c r="AK25" s="3"/>
      <c r="AL25" s="3"/>
      <c r="AM25" s="3"/>
    </row>
    <row r="26" spans="1:39" ht="23" x14ac:dyDescent="0.5">
      <c r="A26" s="3"/>
      <c r="B26" s="3"/>
      <c r="C26" s="6"/>
      <c r="D26" s="3"/>
      <c r="E26" s="3"/>
      <c r="F26" s="3"/>
      <c r="G26" s="3"/>
      <c r="H26" s="3"/>
      <c r="I26" s="3"/>
      <c r="J26" s="3"/>
      <c r="K26" s="3"/>
      <c r="L26" s="3"/>
      <c r="M26" s="6"/>
      <c r="N26" s="3"/>
      <c r="O26" s="3"/>
      <c r="P26" s="3"/>
      <c r="Q26" s="3"/>
      <c r="R26" s="3"/>
      <c r="S26" s="3"/>
      <c r="T26" s="3"/>
      <c r="U26" s="3"/>
      <c r="V26" s="3"/>
      <c r="W26" s="3"/>
      <c r="X26" s="3"/>
      <c r="Y26" s="3"/>
      <c r="Z26" s="3"/>
      <c r="AA26" s="3"/>
      <c r="AB26" s="3"/>
      <c r="AC26" s="3"/>
      <c r="AD26" s="3"/>
      <c r="AE26" s="3"/>
      <c r="AF26" s="3"/>
      <c r="AG26" s="3"/>
      <c r="AH26" s="3"/>
      <c r="AI26" s="3"/>
      <c r="AJ26" s="3"/>
      <c r="AK26" s="3"/>
      <c r="AL26" s="3"/>
      <c r="AM26" s="3"/>
    </row>
    <row r="27" spans="1:39" ht="23" x14ac:dyDescent="0.5">
      <c r="A27" s="3"/>
      <c r="B27" s="3"/>
      <c r="C27" s="6"/>
      <c r="D27" s="3"/>
      <c r="E27" s="3"/>
      <c r="F27" s="3"/>
      <c r="G27" s="3"/>
      <c r="H27" s="3"/>
      <c r="I27" s="3"/>
      <c r="J27" s="3"/>
      <c r="K27" s="3"/>
      <c r="L27" s="3"/>
      <c r="M27" s="6"/>
      <c r="N27" s="3"/>
      <c r="O27" s="3"/>
      <c r="P27" s="3"/>
      <c r="Q27" s="3"/>
      <c r="R27" s="3"/>
      <c r="S27" s="3"/>
      <c r="T27" s="3"/>
      <c r="U27" s="3"/>
      <c r="V27" s="3"/>
      <c r="W27" s="3"/>
      <c r="X27" s="3"/>
      <c r="Y27" s="3"/>
      <c r="Z27" s="3"/>
      <c r="AA27" s="3"/>
      <c r="AB27" s="3"/>
      <c r="AC27" s="3"/>
      <c r="AD27" s="3"/>
      <c r="AE27" s="3"/>
      <c r="AF27" s="3"/>
      <c r="AG27" s="3"/>
      <c r="AH27" s="3"/>
      <c r="AI27" s="3"/>
      <c r="AJ27" s="3"/>
      <c r="AK27" s="3"/>
      <c r="AL27" s="3"/>
      <c r="AM27" s="3"/>
    </row>
    <row r="28" spans="1:39" ht="23" x14ac:dyDescent="0.5">
      <c r="A28" s="3"/>
      <c r="B28" s="3"/>
      <c r="C28" s="6"/>
      <c r="D28" s="3"/>
      <c r="E28" s="3"/>
      <c r="F28" s="3"/>
      <c r="G28" s="3"/>
      <c r="H28" s="3"/>
      <c r="I28" s="3"/>
      <c r="J28" s="3"/>
      <c r="K28" s="3"/>
      <c r="L28" s="3"/>
      <c r="M28" s="6"/>
      <c r="N28" s="3"/>
      <c r="O28" s="3"/>
      <c r="P28" s="3"/>
      <c r="Q28" s="3"/>
      <c r="R28" s="3"/>
      <c r="S28" s="3"/>
      <c r="T28" s="3"/>
      <c r="U28" s="3"/>
      <c r="V28" s="3"/>
      <c r="W28" s="3"/>
      <c r="X28" s="3"/>
      <c r="Y28" s="3"/>
      <c r="Z28" s="3"/>
      <c r="AA28" s="3"/>
      <c r="AB28" s="3"/>
      <c r="AC28" s="3"/>
      <c r="AD28" s="3"/>
      <c r="AE28" s="3"/>
      <c r="AF28" s="3"/>
      <c r="AG28" s="3"/>
      <c r="AH28" s="3"/>
      <c r="AI28" s="3"/>
      <c r="AJ28" s="3"/>
      <c r="AK28" s="3"/>
      <c r="AL28" s="3"/>
      <c r="AM28" s="3"/>
    </row>
    <row r="29" spans="1:39" ht="23" x14ac:dyDescent="0.5">
      <c r="A29" s="3"/>
      <c r="B29" s="3"/>
      <c r="C29" s="6"/>
      <c r="D29" s="3"/>
      <c r="E29" s="3"/>
      <c r="F29" s="3"/>
      <c r="G29" s="3"/>
      <c r="H29" s="3"/>
      <c r="I29" s="3"/>
      <c r="J29" s="3"/>
      <c r="K29" s="3"/>
      <c r="L29" s="3"/>
      <c r="M29" s="6"/>
      <c r="N29" s="3"/>
      <c r="O29" s="3"/>
      <c r="P29" s="3"/>
      <c r="Q29" s="3"/>
      <c r="R29" s="3"/>
      <c r="S29" s="3"/>
      <c r="T29" s="3"/>
      <c r="U29" s="3"/>
      <c r="V29" s="3"/>
      <c r="W29" s="3"/>
      <c r="X29" s="3"/>
      <c r="Y29" s="3"/>
      <c r="Z29" s="3"/>
      <c r="AA29" s="3"/>
      <c r="AB29" s="3"/>
      <c r="AC29" s="3"/>
      <c r="AD29" s="3"/>
      <c r="AE29" s="3"/>
      <c r="AF29" s="3"/>
      <c r="AG29" s="3"/>
      <c r="AH29" s="3"/>
      <c r="AI29" s="3"/>
      <c r="AJ29" s="3"/>
      <c r="AK29" s="3"/>
      <c r="AL29" s="3"/>
      <c r="AM29" s="3"/>
    </row>
    <row r="30" spans="1:39" ht="23" x14ac:dyDescent="0.5">
      <c r="A30" s="3"/>
      <c r="B30" s="3"/>
      <c r="C30" s="6"/>
      <c r="D30" s="3"/>
      <c r="E30" s="3"/>
      <c r="F30" s="3"/>
      <c r="G30" s="3"/>
      <c r="H30" s="3"/>
      <c r="I30" s="3"/>
      <c r="J30" s="3"/>
      <c r="K30" s="3"/>
      <c r="L30" s="3"/>
      <c r="M30" s="6"/>
      <c r="N30" s="3"/>
      <c r="O30" s="3"/>
      <c r="P30" s="3"/>
      <c r="Q30" s="3"/>
      <c r="R30" s="3"/>
      <c r="S30" s="3"/>
      <c r="T30" s="3"/>
      <c r="U30" s="3"/>
      <c r="V30" s="3"/>
      <c r="W30" s="3"/>
      <c r="X30" s="3"/>
      <c r="Y30" s="3"/>
      <c r="Z30" s="3"/>
      <c r="AA30" s="3"/>
      <c r="AB30" s="3"/>
      <c r="AC30" s="3"/>
      <c r="AD30" s="3"/>
      <c r="AE30" s="3"/>
      <c r="AF30" s="3"/>
      <c r="AG30" s="3"/>
      <c r="AH30" s="3"/>
      <c r="AI30" s="3"/>
      <c r="AJ30" s="3"/>
      <c r="AK30" s="3"/>
      <c r="AL30" s="3"/>
      <c r="AM30" s="3"/>
    </row>
    <row r="31" spans="1:39" ht="23" x14ac:dyDescent="0.5">
      <c r="A31" s="3"/>
      <c r="B31" s="3"/>
      <c r="C31" s="6"/>
      <c r="D31" s="3"/>
      <c r="E31" s="3"/>
      <c r="F31" s="3"/>
      <c r="G31" s="3"/>
      <c r="H31" s="3"/>
      <c r="I31" s="3"/>
      <c r="J31" s="3"/>
      <c r="K31" s="3"/>
      <c r="L31" s="3"/>
      <c r="M31" s="6"/>
      <c r="N31" s="3"/>
      <c r="O31" s="3"/>
      <c r="P31" s="3"/>
      <c r="Q31" s="3"/>
      <c r="R31" s="3"/>
      <c r="S31" s="3"/>
      <c r="T31" s="3"/>
      <c r="U31" s="3"/>
      <c r="V31" s="3"/>
      <c r="W31" s="3"/>
      <c r="X31" s="3"/>
      <c r="Y31" s="3"/>
      <c r="Z31" s="3"/>
      <c r="AA31" s="3"/>
      <c r="AB31" s="3"/>
      <c r="AC31" s="3"/>
      <c r="AD31" s="3"/>
      <c r="AE31" s="3"/>
      <c r="AF31" s="3"/>
      <c r="AG31" s="3"/>
      <c r="AH31" s="3"/>
      <c r="AI31" s="3"/>
      <c r="AJ31" s="3"/>
      <c r="AK31" s="3"/>
      <c r="AL31" s="3"/>
      <c r="AM31" s="3"/>
    </row>
    <row r="32" spans="1:39" ht="23" x14ac:dyDescent="0.5">
      <c r="A32" s="3"/>
      <c r="B32" s="3"/>
      <c r="C32" s="6"/>
      <c r="D32" s="3"/>
      <c r="E32" s="3"/>
      <c r="F32" s="3"/>
      <c r="G32" s="3"/>
      <c r="H32" s="3"/>
      <c r="I32" s="3"/>
      <c r="J32" s="3"/>
      <c r="K32" s="3"/>
      <c r="L32" s="3"/>
      <c r="M32" s="6"/>
      <c r="N32" s="3"/>
      <c r="O32" s="3"/>
      <c r="P32" s="3"/>
      <c r="Q32" s="3"/>
      <c r="R32" s="3"/>
      <c r="S32" s="3"/>
      <c r="T32" s="3"/>
      <c r="U32" s="3"/>
      <c r="V32" s="3"/>
      <c r="W32" s="3"/>
      <c r="X32" s="3"/>
      <c r="Y32" s="3"/>
      <c r="Z32" s="3"/>
      <c r="AA32" s="3"/>
      <c r="AB32" s="3"/>
      <c r="AC32" s="3"/>
      <c r="AD32" s="3"/>
      <c r="AE32" s="3"/>
      <c r="AF32" s="3"/>
      <c r="AG32" s="3"/>
      <c r="AH32" s="3"/>
      <c r="AI32" s="3"/>
      <c r="AJ32" s="3"/>
      <c r="AK32" s="3"/>
      <c r="AL32" s="3"/>
      <c r="AM32" s="3"/>
    </row>
    <row r="33" spans="1:39" ht="23" x14ac:dyDescent="0.5">
      <c r="A33" s="3"/>
      <c r="B33" s="3"/>
      <c r="C33" s="6"/>
      <c r="D33" s="3"/>
      <c r="E33" s="3"/>
      <c r="F33" s="3"/>
      <c r="G33" s="3"/>
      <c r="H33" s="3"/>
      <c r="I33" s="3"/>
      <c r="J33" s="3"/>
      <c r="K33" s="3"/>
      <c r="L33" s="3"/>
      <c r="M33" s="6"/>
      <c r="N33" s="3"/>
      <c r="O33" s="3"/>
      <c r="P33" s="3"/>
      <c r="Q33" s="3"/>
      <c r="R33" s="3"/>
      <c r="S33" s="3"/>
      <c r="T33" s="3"/>
      <c r="U33" s="3"/>
      <c r="V33" s="3"/>
      <c r="W33" s="3"/>
      <c r="X33" s="3"/>
      <c r="Y33" s="3"/>
      <c r="Z33" s="3"/>
      <c r="AA33" s="3"/>
      <c r="AB33" s="3"/>
      <c r="AC33" s="3"/>
      <c r="AD33" s="3"/>
      <c r="AE33" s="3"/>
      <c r="AF33" s="3"/>
      <c r="AG33" s="3"/>
      <c r="AH33" s="3"/>
      <c r="AI33" s="3"/>
      <c r="AJ33" s="3"/>
      <c r="AK33" s="3"/>
      <c r="AL33" s="3"/>
      <c r="AM33" s="3"/>
    </row>
    <row r="34" spans="1:39" ht="23" x14ac:dyDescent="0.5">
      <c r="A34" s="3"/>
      <c r="B34" s="3"/>
      <c r="C34" s="6"/>
      <c r="D34" s="3"/>
      <c r="E34" s="3"/>
      <c r="F34" s="3"/>
      <c r="G34" s="3"/>
      <c r="H34" s="3"/>
      <c r="I34" s="3"/>
      <c r="J34" s="3"/>
      <c r="K34" s="3"/>
      <c r="L34" s="3"/>
      <c r="M34" s="6"/>
      <c r="N34" s="3"/>
      <c r="O34" s="3"/>
      <c r="P34" s="3"/>
      <c r="Q34" s="3"/>
      <c r="R34" s="3"/>
      <c r="S34" s="3"/>
      <c r="T34" s="3"/>
      <c r="U34" s="3"/>
      <c r="V34" s="3"/>
      <c r="W34" s="3"/>
      <c r="X34" s="3"/>
      <c r="Y34" s="3"/>
      <c r="Z34" s="3"/>
      <c r="AA34" s="3"/>
      <c r="AB34" s="3"/>
      <c r="AC34" s="3"/>
      <c r="AD34" s="3"/>
      <c r="AE34" s="3"/>
      <c r="AF34" s="3"/>
      <c r="AG34" s="3"/>
      <c r="AH34" s="3"/>
      <c r="AI34" s="3"/>
      <c r="AJ34" s="3"/>
      <c r="AK34" s="3"/>
      <c r="AL34" s="3"/>
      <c r="AM34" s="3"/>
    </row>
    <row r="35" spans="1:39" ht="23" x14ac:dyDescent="0.5">
      <c r="A35" s="3"/>
      <c r="B35" s="3"/>
      <c r="C35" s="6"/>
      <c r="D35" s="3"/>
      <c r="E35" s="3"/>
      <c r="F35" s="3"/>
      <c r="G35" s="3"/>
      <c r="H35" s="3"/>
      <c r="I35" s="3"/>
      <c r="J35" s="3"/>
      <c r="K35" s="3"/>
      <c r="L35" s="3"/>
      <c r="M35" s="6"/>
      <c r="N35" s="3"/>
      <c r="O35" s="3"/>
      <c r="P35" s="3"/>
      <c r="Q35" s="3"/>
      <c r="R35" s="3"/>
      <c r="S35" s="3"/>
      <c r="T35" s="3"/>
      <c r="U35" s="3"/>
      <c r="V35" s="3"/>
      <c r="W35" s="3"/>
      <c r="X35" s="3"/>
      <c r="Y35" s="3"/>
      <c r="Z35" s="3"/>
      <c r="AA35" s="3"/>
      <c r="AB35" s="3"/>
      <c r="AC35" s="3"/>
      <c r="AD35" s="3"/>
      <c r="AE35" s="3"/>
      <c r="AF35" s="3"/>
      <c r="AG35" s="3"/>
      <c r="AH35" s="3"/>
      <c r="AI35" s="3"/>
      <c r="AJ35" s="3"/>
      <c r="AK35" s="3"/>
      <c r="AL35" s="3"/>
      <c r="AM35" s="3"/>
    </row>
    <row r="36" spans="1:39" ht="23" x14ac:dyDescent="0.5">
      <c r="A36" s="3"/>
      <c r="B36" s="3"/>
      <c r="C36" s="6"/>
      <c r="D36" s="3"/>
      <c r="E36" s="3"/>
      <c r="F36" s="3"/>
      <c r="G36" s="3"/>
      <c r="H36" s="3"/>
      <c r="I36" s="3"/>
      <c r="J36" s="3"/>
      <c r="K36" s="3"/>
      <c r="L36" s="3"/>
      <c r="M36" s="6"/>
      <c r="N36" s="3"/>
      <c r="O36" s="3"/>
      <c r="P36" s="3"/>
      <c r="Q36" s="3"/>
      <c r="R36" s="3"/>
      <c r="S36" s="3"/>
      <c r="T36" s="3"/>
      <c r="U36" s="3"/>
      <c r="V36" s="3"/>
      <c r="W36" s="3"/>
      <c r="X36" s="3"/>
      <c r="Y36" s="3"/>
      <c r="Z36" s="3"/>
      <c r="AA36" s="3"/>
      <c r="AB36" s="3"/>
      <c r="AC36" s="3"/>
      <c r="AD36" s="3"/>
      <c r="AE36" s="3"/>
      <c r="AF36" s="3"/>
      <c r="AG36" s="3"/>
      <c r="AH36" s="3"/>
      <c r="AI36" s="3"/>
      <c r="AJ36" s="3"/>
      <c r="AK36" s="3"/>
      <c r="AL36" s="3"/>
      <c r="AM36" s="3"/>
    </row>
    <row r="37" spans="1:39" ht="23" x14ac:dyDescent="0.5">
      <c r="A37" s="3"/>
      <c r="B37" s="3"/>
      <c r="C37" s="6"/>
      <c r="D37" s="3"/>
      <c r="E37" s="3"/>
      <c r="F37" s="3"/>
      <c r="G37" s="3"/>
      <c r="H37" s="3"/>
      <c r="I37" s="3"/>
      <c r="J37" s="3"/>
      <c r="K37" s="3"/>
      <c r="L37" s="3"/>
      <c r="M37" s="6"/>
      <c r="N37" s="3"/>
      <c r="O37" s="3"/>
      <c r="P37" s="3"/>
      <c r="Q37" s="3"/>
      <c r="R37" s="3"/>
      <c r="S37" s="3"/>
      <c r="T37" s="3"/>
      <c r="U37" s="3"/>
      <c r="V37" s="3"/>
      <c r="W37" s="3"/>
      <c r="X37" s="3"/>
      <c r="Y37" s="3"/>
      <c r="Z37" s="3"/>
      <c r="AA37" s="3"/>
      <c r="AB37" s="3"/>
      <c r="AC37" s="3"/>
      <c r="AD37" s="3"/>
      <c r="AE37" s="3"/>
      <c r="AF37" s="3"/>
      <c r="AG37" s="3"/>
      <c r="AH37" s="3"/>
      <c r="AI37" s="3"/>
      <c r="AJ37" s="3"/>
      <c r="AK37" s="3"/>
      <c r="AL37" s="3"/>
      <c r="AM37" s="3"/>
    </row>
    <row r="38" spans="1:39" ht="23" x14ac:dyDescent="0.5">
      <c r="A38" s="3"/>
      <c r="B38" s="3"/>
      <c r="C38" s="2"/>
      <c r="D38" s="3"/>
      <c r="E38" s="3"/>
      <c r="F38" s="3"/>
      <c r="G38" s="3"/>
      <c r="H38" s="3"/>
      <c r="I38" s="3"/>
      <c r="J38" s="3"/>
      <c r="K38" s="3"/>
      <c r="L38" s="3"/>
      <c r="M38" s="2"/>
      <c r="N38" s="3"/>
      <c r="O38" s="3"/>
      <c r="P38" s="3"/>
      <c r="Q38" s="3"/>
      <c r="R38" s="3"/>
      <c r="S38" s="3"/>
      <c r="T38" s="3"/>
      <c r="U38" s="3"/>
      <c r="V38" s="3"/>
      <c r="W38" s="3"/>
      <c r="X38" s="3"/>
      <c r="Y38" s="3"/>
      <c r="Z38" s="3"/>
      <c r="AA38" s="3"/>
      <c r="AB38" s="3"/>
      <c r="AC38" s="3"/>
      <c r="AD38" s="3"/>
      <c r="AE38" s="3"/>
      <c r="AF38" s="3"/>
      <c r="AG38" s="3"/>
      <c r="AH38" s="3"/>
      <c r="AI38" s="3"/>
      <c r="AJ38" s="3"/>
      <c r="AK38" s="3"/>
      <c r="AL38" s="3"/>
      <c r="AM38" s="3"/>
    </row>
    <row r="39" spans="1:39" ht="23" x14ac:dyDescent="0.5">
      <c r="A39" s="3"/>
      <c r="B39" s="3"/>
      <c r="C39" s="2"/>
      <c r="D39" s="3"/>
      <c r="E39" s="3"/>
      <c r="F39" s="3"/>
      <c r="G39" s="3"/>
      <c r="H39" s="3"/>
      <c r="I39" s="3"/>
      <c r="J39" s="3"/>
      <c r="K39" s="3"/>
      <c r="L39" s="3"/>
      <c r="M39" s="2"/>
      <c r="N39" s="3"/>
      <c r="O39" s="3"/>
      <c r="P39" s="3"/>
      <c r="Q39" s="3"/>
      <c r="R39" s="3"/>
      <c r="S39" s="3"/>
      <c r="T39" s="3"/>
      <c r="U39" s="3"/>
      <c r="V39" s="3"/>
      <c r="W39" s="3"/>
      <c r="X39" s="3"/>
      <c r="Y39" s="3"/>
      <c r="Z39" s="3"/>
      <c r="AA39" s="3"/>
      <c r="AB39" s="3"/>
      <c r="AC39" s="3"/>
      <c r="AD39" s="3"/>
      <c r="AE39" s="3"/>
      <c r="AF39" s="3"/>
      <c r="AG39" s="3"/>
      <c r="AH39" s="3"/>
      <c r="AI39" s="3"/>
      <c r="AJ39" s="3"/>
      <c r="AK39" s="3"/>
      <c r="AL39" s="3"/>
      <c r="AM39" s="3"/>
    </row>
    <row r="40" spans="1:39" ht="23" x14ac:dyDescent="0.5">
      <c r="A40" s="3"/>
      <c r="B40" s="3"/>
      <c r="C40" s="2"/>
      <c r="D40" s="3"/>
      <c r="E40" s="3"/>
      <c r="F40" s="3"/>
      <c r="G40" s="3"/>
      <c r="H40" s="3"/>
      <c r="I40" s="3"/>
      <c r="J40" s="3"/>
      <c r="K40" s="3"/>
      <c r="L40" s="3"/>
      <c r="M40" s="2"/>
      <c r="N40" s="3"/>
      <c r="O40" s="3"/>
      <c r="P40" s="3"/>
      <c r="Q40" s="3"/>
      <c r="R40" s="3"/>
      <c r="S40" s="3"/>
      <c r="T40" s="3"/>
      <c r="U40" s="3"/>
      <c r="V40" s="3"/>
      <c r="W40" s="3"/>
      <c r="X40" s="3"/>
      <c r="Y40" s="3"/>
      <c r="Z40" s="3"/>
      <c r="AA40" s="3"/>
      <c r="AB40" s="3"/>
      <c r="AC40" s="3"/>
      <c r="AD40" s="3"/>
      <c r="AE40" s="3"/>
      <c r="AF40" s="3"/>
      <c r="AG40" s="3"/>
      <c r="AH40" s="3"/>
      <c r="AI40" s="3"/>
      <c r="AJ40" s="3"/>
      <c r="AK40" s="3"/>
      <c r="AL40" s="3"/>
      <c r="AM40" s="3"/>
    </row>
    <row r="41" spans="1:39" ht="23" x14ac:dyDescent="0.5">
      <c r="A41" s="3"/>
      <c r="B41" s="3"/>
      <c r="C41" s="2"/>
      <c r="D41" s="3"/>
      <c r="E41" s="3"/>
      <c r="F41" s="3"/>
      <c r="G41" s="3"/>
      <c r="H41" s="3"/>
      <c r="I41" s="3"/>
      <c r="J41" s="3"/>
      <c r="K41" s="3"/>
      <c r="L41" s="3"/>
      <c r="M41" s="2"/>
      <c r="N41" s="3"/>
      <c r="O41" s="3"/>
      <c r="P41" s="3"/>
      <c r="Q41" s="3"/>
      <c r="R41" s="3"/>
      <c r="S41" s="3"/>
      <c r="T41" s="3"/>
      <c r="U41" s="3"/>
      <c r="V41" s="3"/>
      <c r="W41" s="3"/>
      <c r="X41" s="3"/>
      <c r="Y41" s="3"/>
      <c r="Z41" s="3"/>
      <c r="AA41" s="3"/>
      <c r="AB41" s="3"/>
      <c r="AC41" s="3"/>
      <c r="AD41" s="3"/>
      <c r="AE41" s="3"/>
      <c r="AF41" s="3"/>
      <c r="AG41" s="3"/>
      <c r="AH41" s="3"/>
      <c r="AI41" s="3"/>
      <c r="AJ41" s="3"/>
      <c r="AK41" s="3"/>
      <c r="AL41" s="3"/>
      <c r="AM41" s="3"/>
    </row>
    <row r="42" spans="1:39" ht="23" x14ac:dyDescent="0.5">
      <c r="A42" s="3"/>
      <c r="B42" s="3"/>
      <c r="C42" s="2"/>
      <c r="D42" s="3"/>
      <c r="E42" s="3"/>
      <c r="F42" s="3"/>
      <c r="G42" s="3"/>
      <c r="H42" s="3"/>
      <c r="I42" s="3"/>
      <c r="J42" s="3"/>
      <c r="K42" s="3"/>
      <c r="L42" s="3"/>
      <c r="M42" s="2"/>
      <c r="N42" s="3"/>
      <c r="O42" s="3"/>
      <c r="P42" s="3"/>
      <c r="Q42" s="3"/>
      <c r="R42" s="3"/>
      <c r="S42" s="3"/>
      <c r="T42" s="3"/>
      <c r="U42" s="3"/>
      <c r="V42" s="3"/>
      <c r="W42" s="3"/>
      <c r="X42" s="3"/>
      <c r="Y42" s="3"/>
      <c r="Z42" s="3"/>
      <c r="AA42" s="3"/>
      <c r="AC42" s="3"/>
      <c r="AD42" s="3"/>
      <c r="AE42" s="3"/>
      <c r="AF42" s="3"/>
      <c r="AG42" s="3"/>
      <c r="AH42" s="3"/>
      <c r="AI42" s="3"/>
      <c r="AJ42" s="3"/>
      <c r="AK42" s="3"/>
      <c r="AL42" s="3"/>
      <c r="AM42" s="3"/>
    </row>
    <row r="43" spans="1:39" ht="23" x14ac:dyDescent="0.5">
      <c r="A43" s="3"/>
      <c r="B43" s="3"/>
      <c r="C43" s="2"/>
      <c r="D43" s="3"/>
      <c r="E43" s="3"/>
      <c r="F43" s="3"/>
      <c r="G43" s="3"/>
      <c r="H43" s="3"/>
      <c r="I43" s="3"/>
      <c r="J43" s="3"/>
      <c r="K43" s="3"/>
      <c r="L43" s="3"/>
      <c r="M43" s="2"/>
      <c r="N43" s="3"/>
      <c r="O43" s="3"/>
      <c r="P43" s="3"/>
      <c r="Q43" s="3"/>
      <c r="R43" s="3"/>
      <c r="S43" s="3"/>
      <c r="T43" s="3"/>
      <c r="U43" s="3"/>
      <c r="V43" s="3"/>
      <c r="W43" s="3"/>
      <c r="X43" s="3"/>
      <c r="Y43" s="3"/>
      <c r="Z43" s="3"/>
      <c r="AA43" s="3"/>
      <c r="AB43" s="3"/>
      <c r="AC43" s="3"/>
      <c r="AD43" s="3"/>
      <c r="AE43" s="3"/>
      <c r="AF43" s="3"/>
      <c r="AG43" s="3"/>
      <c r="AH43" s="3"/>
      <c r="AI43" s="3"/>
      <c r="AJ43" s="3"/>
      <c r="AK43" s="3"/>
      <c r="AL43" s="3"/>
      <c r="AM43" s="3"/>
    </row>
    <row r="44" spans="1:39" ht="23" x14ac:dyDescent="0.5">
      <c r="A44" s="3"/>
      <c r="B44" s="3"/>
      <c r="C44" s="2"/>
      <c r="D44" s="3"/>
      <c r="E44" s="3"/>
      <c r="F44" s="3"/>
      <c r="G44" s="3"/>
      <c r="H44" s="3"/>
      <c r="I44" s="3"/>
      <c r="J44" s="3"/>
      <c r="K44" s="3"/>
      <c r="L44" s="3"/>
      <c r="M44" s="2"/>
      <c r="N44" s="3"/>
      <c r="O44" s="3"/>
      <c r="P44" s="3"/>
      <c r="Q44" s="3"/>
      <c r="R44" s="3"/>
      <c r="S44" s="3"/>
      <c r="T44" s="3"/>
      <c r="U44" s="3"/>
      <c r="V44" s="3"/>
      <c r="W44" s="3"/>
      <c r="X44" s="3"/>
      <c r="Y44" s="3"/>
      <c r="Z44" s="3"/>
      <c r="AA44" s="3"/>
      <c r="AB44" s="3"/>
      <c r="AC44" s="3"/>
      <c r="AD44" s="3"/>
      <c r="AE44" s="3"/>
      <c r="AF44" s="3"/>
      <c r="AG44" s="3"/>
      <c r="AH44" s="3"/>
      <c r="AI44" s="3"/>
      <c r="AJ44" s="3"/>
      <c r="AK44" s="3"/>
      <c r="AL44" s="3"/>
      <c r="AM44" s="3"/>
    </row>
    <row r="45" spans="1:39" ht="23" x14ac:dyDescent="0.5">
      <c r="A45" s="3"/>
      <c r="B45" s="3"/>
      <c r="C45" s="2"/>
      <c r="D45" s="3"/>
      <c r="E45" s="3"/>
      <c r="F45" s="3"/>
      <c r="G45" s="3"/>
      <c r="H45" s="3"/>
      <c r="I45" s="3"/>
      <c r="J45" s="3"/>
      <c r="K45" s="3"/>
      <c r="L45" s="3"/>
      <c r="M45" s="2"/>
      <c r="N45" s="3"/>
      <c r="O45" s="3"/>
      <c r="P45" s="3"/>
      <c r="Q45" s="3"/>
      <c r="R45" s="3"/>
      <c r="S45" s="3"/>
      <c r="T45" s="3"/>
      <c r="U45" s="3"/>
      <c r="V45" s="3"/>
      <c r="W45" s="3"/>
      <c r="X45" s="3"/>
      <c r="Y45" s="3"/>
      <c r="Z45" s="3"/>
      <c r="AA45" s="3"/>
      <c r="AB45" s="3"/>
      <c r="AC45" s="3"/>
      <c r="AD45" s="3"/>
      <c r="AE45" s="3"/>
      <c r="AF45" s="3"/>
      <c r="AG45" s="3"/>
      <c r="AH45" s="3"/>
      <c r="AI45" s="3"/>
      <c r="AJ45" s="3"/>
      <c r="AK45" s="3"/>
      <c r="AL45" s="3"/>
      <c r="AM45" s="3"/>
    </row>
    <row r="46" spans="1:39" ht="23" x14ac:dyDescent="0.5">
      <c r="A46" s="3"/>
      <c r="B46" s="3"/>
      <c r="C46" s="2"/>
      <c r="D46" s="3"/>
      <c r="E46" s="3"/>
      <c r="F46" s="3"/>
      <c r="G46" s="3"/>
      <c r="H46" s="3"/>
      <c r="I46" s="3"/>
      <c r="J46" s="3"/>
      <c r="K46" s="3"/>
      <c r="L46" s="3"/>
      <c r="M46" s="2"/>
      <c r="N46" s="3"/>
      <c r="O46" s="3"/>
      <c r="P46" s="3"/>
      <c r="Q46" s="3"/>
      <c r="R46" s="3"/>
      <c r="S46" s="3"/>
      <c r="T46" s="3"/>
      <c r="U46" s="3"/>
      <c r="V46" s="3"/>
      <c r="W46" s="3"/>
      <c r="X46" s="3"/>
      <c r="Y46" s="3"/>
      <c r="Z46" s="3"/>
      <c r="AA46" s="3"/>
      <c r="AB46" s="3"/>
      <c r="AC46" s="3"/>
      <c r="AD46" s="3"/>
      <c r="AE46" s="3"/>
      <c r="AF46" s="3"/>
      <c r="AG46" s="3"/>
      <c r="AH46" s="3"/>
      <c r="AI46" s="3"/>
      <c r="AJ46" s="3"/>
      <c r="AK46" s="3"/>
      <c r="AL46" s="3"/>
      <c r="AM46" s="3"/>
    </row>
    <row r="47" spans="1:39" ht="23" x14ac:dyDescent="0.5">
      <c r="A47" s="3"/>
      <c r="B47" s="3"/>
      <c r="C47" s="2"/>
      <c r="D47" s="3"/>
      <c r="E47" s="3"/>
      <c r="F47" s="3"/>
      <c r="G47" s="3"/>
      <c r="H47" s="3"/>
      <c r="I47" s="3"/>
      <c r="J47" s="3"/>
      <c r="K47" s="3"/>
      <c r="L47" s="3"/>
      <c r="M47" s="2"/>
      <c r="N47" s="3"/>
      <c r="O47" s="3"/>
      <c r="P47" s="3"/>
      <c r="Q47" s="3"/>
      <c r="R47" s="3"/>
      <c r="S47" s="3"/>
      <c r="T47" s="3"/>
      <c r="U47" s="3"/>
      <c r="V47" s="3"/>
      <c r="W47" s="3"/>
      <c r="X47" s="3"/>
      <c r="Y47" s="3"/>
      <c r="Z47" s="3"/>
      <c r="AA47" s="3"/>
      <c r="AB47" s="3"/>
      <c r="AC47" s="3"/>
      <c r="AD47" s="3"/>
      <c r="AE47" s="3"/>
      <c r="AF47" s="3"/>
      <c r="AG47" s="3"/>
      <c r="AH47" s="3"/>
      <c r="AI47" s="3"/>
      <c r="AJ47" s="3"/>
      <c r="AK47" s="3"/>
      <c r="AL47" s="3"/>
      <c r="AM47" s="3"/>
    </row>
    <row r="48" spans="1:39" ht="23" x14ac:dyDescent="0.5">
      <c r="A48" s="3"/>
      <c r="B48" s="3"/>
      <c r="C48" s="2"/>
      <c r="D48" s="3"/>
      <c r="E48" s="3"/>
      <c r="F48" s="3"/>
      <c r="G48" s="3"/>
      <c r="H48" s="3"/>
      <c r="I48" s="3"/>
      <c r="J48" s="3"/>
      <c r="K48" s="3"/>
      <c r="L48" s="3"/>
      <c r="M48" s="2"/>
      <c r="N48" s="3"/>
      <c r="O48" s="3"/>
      <c r="P48" s="3"/>
      <c r="Q48" s="3"/>
      <c r="R48" s="3"/>
      <c r="S48" s="3"/>
      <c r="T48" s="3"/>
      <c r="U48" s="3"/>
      <c r="V48" s="3"/>
      <c r="W48" s="3"/>
      <c r="X48" s="3"/>
      <c r="Y48" s="3"/>
      <c r="Z48" s="3"/>
      <c r="AA48" s="3"/>
      <c r="AB48" s="3"/>
      <c r="AC48" s="3"/>
      <c r="AD48" s="3"/>
      <c r="AE48" s="3"/>
      <c r="AF48" s="3"/>
      <c r="AG48" s="3"/>
      <c r="AH48" s="3"/>
      <c r="AI48" s="3"/>
      <c r="AJ48" s="3"/>
      <c r="AK48" s="3"/>
      <c r="AL48" s="3"/>
      <c r="AM48" s="3"/>
    </row>
    <row r="49" spans="1:39" ht="23" x14ac:dyDescent="0.5">
      <c r="A49" s="3"/>
      <c r="B49" s="3"/>
      <c r="C49" s="2"/>
      <c r="D49" s="3"/>
      <c r="E49" s="3"/>
      <c r="F49" s="3"/>
      <c r="G49" s="3"/>
      <c r="H49" s="3"/>
      <c r="I49" s="3"/>
      <c r="J49" s="3"/>
      <c r="K49" s="3"/>
      <c r="L49" s="3"/>
      <c r="M49" s="2"/>
      <c r="N49" s="3"/>
      <c r="O49" s="3"/>
      <c r="P49" s="3"/>
      <c r="Q49" s="3"/>
      <c r="R49" s="3"/>
      <c r="S49" s="3"/>
      <c r="T49" s="3"/>
      <c r="U49" s="3"/>
      <c r="V49" s="3"/>
      <c r="W49" s="3"/>
      <c r="X49" s="3"/>
      <c r="Y49" s="3"/>
      <c r="Z49" s="3"/>
      <c r="AA49" s="3"/>
      <c r="AB49" s="3"/>
      <c r="AC49" s="3"/>
      <c r="AD49" s="3"/>
      <c r="AE49" s="3"/>
      <c r="AF49" s="3"/>
      <c r="AG49" s="3"/>
      <c r="AH49" s="3"/>
      <c r="AI49" s="3"/>
      <c r="AJ49" s="3"/>
      <c r="AK49" s="3"/>
      <c r="AL49" s="3"/>
      <c r="AM49" s="3"/>
    </row>
    <row r="50" spans="1:39" ht="23" x14ac:dyDescent="0.5">
      <c r="A50" s="3"/>
      <c r="B50" s="3"/>
      <c r="C50" s="2"/>
      <c r="D50" s="3"/>
      <c r="E50" s="3"/>
      <c r="F50" s="3"/>
      <c r="G50" s="3"/>
      <c r="H50" s="3"/>
      <c r="I50" s="3"/>
      <c r="J50" s="3"/>
      <c r="K50" s="3"/>
      <c r="L50" s="3"/>
      <c r="M50" s="2"/>
      <c r="N50" s="3"/>
      <c r="O50" s="3"/>
      <c r="P50" s="3"/>
      <c r="Q50" s="3"/>
      <c r="R50" s="3"/>
      <c r="S50" s="3"/>
      <c r="T50" s="3"/>
      <c r="U50" s="3"/>
      <c r="V50" s="3"/>
      <c r="W50" s="3"/>
      <c r="X50" s="3"/>
      <c r="Y50" s="3"/>
      <c r="Z50" s="3"/>
      <c r="AA50" s="3"/>
      <c r="AB50" s="3"/>
      <c r="AC50" s="3"/>
      <c r="AD50" s="3"/>
      <c r="AE50" s="3"/>
      <c r="AF50" s="3"/>
      <c r="AG50" s="3"/>
      <c r="AH50" s="3"/>
      <c r="AI50" s="3"/>
      <c r="AJ50" s="3"/>
      <c r="AK50" s="3"/>
      <c r="AL50" s="3"/>
      <c r="AM50" s="3"/>
    </row>
    <row r="51" spans="1:39" ht="23" x14ac:dyDescent="0.5">
      <c r="A51" s="3"/>
      <c r="B51" s="3"/>
      <c r="C51" s="2"/>
      <c r="D51" s="3"/>
      <c r="E51" s="3"/>
      <c r="F51" s="3"/>
      <c r="G51" s="3"/>
      <c r="H51" s="3"/>
      <c r="I51" s="3"/>
      <c r="J51" s="3"/>
      <c r="K51" s="3"/>
      <c r="L51" s="3"/>
      <c r="M51" s="2"/>
      <c r="N51" s="3"/>
      <c r="O51" s="3"/>
      <c r="P51" s="3"/>
      <c r="Q51" s="3"/>
      <c r="R51" s="3"/>
      <c r="S51" s="3"/>
      <c r="T51" s="3"/>
      <c r="U51" s="3"/>
      <c r="V51" s="3"/>
      <c r="W51" s="3"/>
      <c r="X51" s="3"/>
      <c r="Y51" s="3"/>
      <c r="Z51" s="3"/>
      <c r="AA51" s="3"/>
      <c r="AB51" s="3"/>
      <c r="AC51" s="3"/>
      <c r="AD51" s="3"/>
      <c r="AE51" s="3"/>
      <c r="AF51" s="3"/>
      <c r="AG51" s="3"/>
      <c r="AH51" s="3"/>
      <c r="AI51" s="3"/>
      <c r="AJ51" s="3"/>
      <c r="AK51" s="3"/>
      <c r="AL51" s="3"/>
      <c r="AM51" s="3"/>
    </row>
    <row r="52" spans="1:39" ht="23" x14ac:dyDescent="0.5">
      <c r="A52" s="3"/>
      <c r="B52" s="3"/>
      <c r="C52" s="2"/>
      <c r="D52" s="3"/>
      <c r="E52" s="3"/>
      <c r="F52" s="3"/>
      <c r="G52" s="3"/>
      <c r="H52" s="3"/>
      <c r="I52" s="3"/>
      <c r="J52" s="3"/>
      <c r="K52" s="3"/>
      <c r="L52" s="3"/>
      <c r="M52" s="2"/>
      <c r="N52" s="3"/>
      <c r="O52" s="3"/>
      <c r="P52" s="3"/>
      <c r="Q52" s="3"/>
      <c r="R52" s="3"/>
      <c r="S52" s="3"/>
      <c r="T52" s="3"/>
      <c r="U52" s="3"/>
      <c r="V52" s="3"/>
      <c r="W52" s="3"/>
      <c r="X52" s="3"/>
      <c r="Y52" s="3"/>
      <c r="Z52" s="3"/>
      <c r="AA52" s="3"/>
      <c r="AB52" s="3"/>
      <c r="AC52" s="3"/>
      <c r="AD52" s="3"/>
      <c r="AE52" s="3"/>
      <c r="AF52" s="3"/>
      <c r="AG52" s="3"/>
      <c r="AH52" s="3"/>
      <c r="AI52" s="3"/>
      <c r="AJ52" s="3"/>
      <c r="AK52" s="3"/>
      <c r="AL52" s="3"/>
      <c r="AM52" s="3"/>
    </row>
    <row r="53" spans="1:39" ht="23" x14ac:dyDescent="0.5">
      <c r="A53" s="3"/>
      <c r="B53" s="3"/>
      <c r="C53" s="2"/>
      <c r="D53" s="3"/>
      <c r="E53" s="3"/>
      <c r="F53" s="3"/>
      <c r="G53" s="3"/>
      <c r="H53" s="3"/>
      <c r="I53" s="3"/>
      <c r="J53" s="3"/>
      <c r="K53" s="3"/>
      <c r="L53" s="3"/>
      <c r="M53" s="2"/>
      <c r="N53" s="3"/>
      <c r="O53" s="3"/>
      <c r="P53" s="3"/>
      <c r="Q53" s="3"/>
      <c r="R53" s="3"/>
      <c r="S53" s="3"/>
      <c r="T53" s="3"/>
      <c r="U53" s="3"/>
      <c r="V53" s="3"/>
      <c r="W53" s="3"/>
      <c r="X53" s="3"/>
      <c r="Y53" s="3"/>
      <c r="Z53" s="3"/>
      <c r="AA53" s="3"/>
      <c r="AB53" s="3"/>
      <c r="AC53" s="3"/>
      <c r="AD53" s="3"/>
      <c r="AE53" s="3"/>
      <c r="AF53" s="3"/>
      <c r="AG53" s="3"/>
      <c r="AH53" s="3"/>
      <c r="AI53" s="3"/>
      <c r="AJ53" s="3"/>
      <c r="AK53" s="3"/>
      <c r="AL53" s="3"/>
      <c r="AM53" s="3"/>
    </row>
    <row r="54" spans="1:39" ht="23" x14ac:dyDescent="0.5">
      <c r="A54" s="3"/>
      <c r="B54" s="3"/>
      <c r="C54" s="2"/>
      <c r="D54" s="3"/>
      <c r="E54" s="3"/>
      <c r="F54" s="3"/>
      <c r="G54" s="3"/>
      <c r="H54" s="3"/>
      <c r="I54" s="3"/>
      <c r="J54" s="3"/>
      <c r="K54" s="3"/>
      <c r="L54" s="3"/>
      <c r="M54" s="2"/>
      <c r="N54" s="3"/>
      <c r="O54" s="3"/>
      <c r="P54" s="3"/>
      <c r="Q54" s="3"/>
      <c r="R54" s="3"/>
      <c r="S54" s="3"/>
      <c r="T54" s="3"/>
      <c r="U54" s="3"/>
      <c r="V54" s="3"/>
      <c r="W54" s="3"/>
      <c r="X54" s="3"/>
      <c r="Y54" s="3"/>
      <c r="Z54" s="3"/>
      <c r="AA54" s="3"/>
      <c r="AB54" s="3"/>
      <c r="AC54" s="3"/>
      <c r="AD54" s="3"/>
      <c r="AE54" s="3"/>
      <c r="AF54" s="3"/>
      <c r="AG54" s="3"/>
      <c r="AH54" s="3"/>
      <c r="AI54" s="3"/>
      <c r="AJ54" s="3"/>
      <c r="AK54" s="3"/>
      <c r="AL54" s="3"/>
      <c r="AM54" s="3"/>
    </row>
    <row r="55" spans="1:39" ht="23" x14ac:dyDescent="0.5">
      <c r="A55" s="3"/>
      <c r="B55" s="3"/>
      <c r="C55" s="2"/>
      <c r="D55" s="3"/>
      <c r="E55" s="3"/>
      <c r="F55" s="3"/>
      <c r="G55" s="3"/>
      <c r="H55" s="3"/>
      <c r="I55" s="3"/>
      <c r="J55" s="3"/>
      <c r="K55" s="3"/>
      <c r="L55" s="3"/>
      <c r="M55" s="2"/>
      <c r="N55" s="3"/>
      <c r="O55" s="3"/>
      <c r="P55" s="3"/>
      <c r="Q55" s="3"/>
      <c r="R55" s="3"/>
      <c r="S55" s="3"/>
      <c r="T55" s="3"/>
      <c r="U55" s="3"/>
      <c r="V55" s="3"/>
      <c r="W55" s="3"/>
      <c r="X55" s="3"/>
      <c r="Y55" s="3"/>
      <c r="Z55" s="3"/>
      <c r="AA55" s="3"/>
      <c r="AB55" s="3"/>
      <c r="AC55" s="3"/>
      <c r="AD55" s="3"/>
      <c r="AE55" s="3"/>
      <c r="AF55" s="3"/>
      <c r="AG55" s="3"/>
      <c r="AH55" s="3"/>
      <c r="AI55" s="3"/>
      <c r="AJ55" s="3"/>
      <c r="AK55" s="3"/>
      <c r="AL55" s="3"/>
      <c r="AM55" s="3"/>
    </row>
    <row r="56" spans="1:39" ht="23" x14ac:dyDescent="0.5">
      <c r="A56" s="3"/>
      <c r="B56" s="3"/>
      <c r="C56" s="2"/>
      <c r="D56" s="3"/>
      <c r="E56" s="3"/>
      <c r="F56" s="3"/>
      <c r="G56" s="3"/>
      <c r="H56" s="3"/>
      <c r="I56" s="3"/>
      <c r="J56" s="3"/>
      <c r="K56" s="3"/>
      <c r="L56" s="3"/>
      <c r="M56" s="2"/>
      <c r="N56" s="3"/>
      <c r="O56" s="3"/>
      <c r="P56" s="3"/>
      <c r="Q56" s="3"/>
      <c r="R56" s="3"/>
      <c r="S56" s="3"/>
      <c r="T56" s="3"/>
      <c r="U56" s="3"/>
      <c r="V56" s="3"/>
      <c r="W56" s="3"/>
      <c r="X56" s="3"/>
      <c r="Y56" s="3"/>
      <c r="Z56" s="3"/>
      <c r="AA56" s="3"/>
      <c r="AB56" s="3"/>
      <c r="AC56" s="3"/>
      <c r="AD56" s="3"/>
      <c r="AE56" s="3"/>
      <c r="AF56" s="3"/>
      <c r="AG56" s="3"/>
      <c r="AH56" s="3"/>
      <c r="AI56" s="3"/>
      <c r="AJ56" s="3"/>
      <c r="AK56" s="3"/>
      <c r="AL56" s="3"/>
      <c r="AM56" s="3"/>
    </row>
    <row r="57" spans="1:39" ht="23" x14ac:dyDescent="0.5">
      <c r="A57" s="3"/>
      <c r="B57" s="3"/>
      <c r="C57" s="2"/>
      <c r="D57" s="3"/>
      <c r="E57" s="3"/>
      <c r="F57" s="3"/>
      <c r="G57" s="3"/>
      <c r="H57" s="3"/>
      <c r="I57" s="3"/>
      <c r="J57" s="3"/>
      <c r="K57" s="3"/>
      <c r="L57" s="3"/>
      <c r="M57" s="2"/>
      <c r="N57" s="3"/>
      <c r="O57" s="3"/>
      <c r="P57" s="3"/>
      <c r="Q57" s="3"/>
      <c r="R57" s="3"/>
      <c r="S57" s="3"/>
      <c r="T57" s="3"/>
      <c r="U57" s="3"/>
      <c r="V57" s="3"/>
      <c r="W57" s="3"/>
      <c r="X57" s="3"/>
      <c r="Y57" s="3"/>
      <c r="Z57" s="3"/>
      <c r="AA57" s="3"/>
      <c r="AB57" s="3"/>
      <c r="AC57" s="3"/>
      <c r="AD57" s="3"/>
      <c r="AE57" s="3"/>
      <c r="AF57" s="3"/>
      <c r="AG57" s="3"/>
      <c r="AH57" s="3"/>
      <c r="AI57" s="3"/>
      <c r="AJ57" s="3"/>
      <c r="AK57" s="3"/>
      <c r="AL57" s="3"/>
      <c r="AM57" s="3"/>
    </row>
    <row r="58" spans="1:39" ht="23" x14ac:dyDescent="0.5">
      <c r="A58" s="3"/>
      <c r="B58" s="3"/>
      <c r="C58" s="6"/>
      <c r="D58" s="3"/>
      <c r="E58" s="3"/>
      <c r="F58" s="3"/>
      <c r="G58" s="3"/>
      <c r="H58" s="3"/>
      <c r="I58" s="3"/>
      <c r="J58" s="3"/>
      <c r="K58" s="3"/>
      <c r="L58" s="3"/>
      <c r="M58" s="6" t="s">
        <v>226</v>
      </c>
      <c r="N58" s="3"/>
      <c r="O58" s="3"/>
      <c r="P58" s="3"/>
      <c r="Q58" s="3"/>
      <c r="R58" s="3"/>
      <c r="S58" s="3"/>
      <c r="T58" s="3"/>
      <c r="U58" s="3"/>
      <c r="V58" s="3"/>
      <c r="W58" s="3"/>
      <c r="X58" s="3"/>
      <c r="Y58" s="3"/>
      <c r="Z58" s="3"/>
      <c r="AA58" s="3"/>
      <c r="AB58" s="3"/>
      <c r="AC58" s="3"/>
      <c r="AD58" s="3"/>
      <c r="AE58" s="3"/>
      <c r="AF58" s="3"/>
      <c r="AG58" s="3"/>
      <c r="AH58" s="3"/>
      <c r="AJ58" s="3"/>
      <c r="AK58" s="3"/>
      <c r="AL58" s="3"/>
      <c r="AM58" s="3"/>
    </row>
    <row r="59" spans="1:39" ht="23" x14ac:dyDescent="0.5">
      <c r="A59" s="3"/>
      <c r="B59" s="3"/>
      <c r="C59" s="2"/>
      <c r="D59" s="3"/>
      <c r="E59" s="3"/>
      <c r="F59" s="3"/>
      <c r="G59" s="3"/>
      <c r="H59" s="3"/>
      <c r="I59" s="3"/>
      <c r="J59" s="3"/>
      <c r="K59" s="3"/>
      <c r="L59" s="3"/>
      <c r="M59" s="2"/>
      <c r="N59" s="3"/>
      <c r="O59" s="3"/>
      <c r="P59" s="3"/>
      <c r="Q59" s="3"/>
      <c r="R59" s="3"/>
      <c r="S59" s="3"/>
      <c r="T59" s="3"/>
      <c r="U59" s="3"/>
      <c r="V59" s="3"/>
      <c r="W59" s="3"/>
      <c r="X59" s="3"/>
      <c r="Y59" s="3"/>
      <c r="Z59" s="3"/>
      <c r="AA59" s="3"/>
      <c r="AB59" s="3"/>
      <c r="AC59" s="3"/>
      <c r="AD59" s="3"/>
      <c r="AE59" s="3"/>
      <c r="AF59" s="3"/>
      <c r="AG59" s="3"/>
      <c r="AH59" s="3"/>
      <c r="AI59" s="3"/>
      <c r="AJ59" s="3"/>
      <c r="AK59" s="3"/>
      <c r="AL59" s="3"/>
      <c r="AM59" s="3"/>
    </row>
    <row r="60" spans="1:39" ht="23" x14ac:dyDescent="0.5">
      <c r="A60" s="3"/>
      <c r="B60" s="3"/>
      <c r="C60" s="2"/>
      <c r="D60" s="3"/>
      <c r="E60" s="3"/>
      <c r="F60" s="3"/>
      <c r="G60" s="3"/>
      <c r="H60" s="3"/>
      <c r="I60" s="3"/>
      <c r="J60" s="3"/>
      <c r="K60" s="3"/>
      <c r="L60" s="3"/>
      <c r="M60" s="2"/>
      <c r="N60" s="3"/>
      <c r="O60" s="3"/>
      <c r="P60" s="3"/>
      <c r="Q60" s="3"/>
      <c r="R60" s="3"/>
      <c r="S60" s="3"/>
      <c r="T60" s="3"/>
      <c r="U60" s="3"/>
      <c r="V60" s="3"/>
      <c r="W60" s="3"/>
      <c r="X60" s="3"/>
      <c r="Y60" s="3"/>
      <c r="Z60" s="3"/>
      <c r="AA60" s="3"/>
      <c r="AB60" s="3"/>
      <c r="AC60" s="3"/>
      <c r="AD60" s="3"/>
      <c r="AE60" s="3"/>
      <c r="AF60" s="3"/>
      <c r="AG60" s="3"/>
      <c r="AH60" s="3"/>
      <c r="AI60" s="3"/>
      <c r="AJ60" s="3"/>
      <c r="AK60" s="3"/>
      <c r="AL60" s="3"/>
      <c r="AM60" s="3"/>
    </row>
    <row r="61" spans="1:39" ht="23" x14ac:dyDescent="0.5">
      <c r="A61" s="3"/>
      <c r="B61" s="3"/>
      <c r="C61" s="2"/>
      <c r="D61" s="3"/>
      <c r="E61" s="3"/>
      <c r="F61" s="3"/>
      <c r="G61" s="3"/>
      <c r="H61" s="3"/>
      <c r="I61" s="3"/>
      <c r="J61" s="3"/>
      <c r="K61" s="3"/>
      <c r="L61" s="3"/>
      <c r="M61" s="2"/>
      <c r="N61" s="3"/>
      <c r="O61" s="3"/>
      <c r="P61" s="3"/>
      <c r="Q61" s="3"/>
      <c r="R61" s="3"/>
      <c r="S61" s="3"/>
      <c r="T61" s="3"/>
      <c r="U61" s="3"/>
      <c r="V61" s="3"/>
      <c r="W61" s="3"/>
      <c r="X61" s="3"/>
      <c r="Y61" s="3"/>
      <c r="Z61" s="3"/>
      <c r="AA61" s="3"/>
      <c r="AB61" s="3"/>
      <c r="AC61" s="3"/>
      <c r="AD61" s="3"/>
      <c r="AE61" s="3"/>
      <c r="AF61" s="3"/>
      <c r="AG61" s="3"/>
      <c r="AH61" s="3"/>
      <c r="AI61" s="3"/>
      <c r="AJ61" s="3"/>
      <c r="AK61" s="3"/>
      <c r="AL61" s="3"/>
      <c r="AM61" s="3"/>
    </row>
    <row r="62" spans="1:39" ht="23" x14ac:dyDescent="0.5">
      <c r="A62" s="3"/>
      <c r="B62" s="3"/>
      <c r="C62" s="2"/>
      <c r="D62" s="3"/>
      <c r="E62" s="3"/>
      <c r="F62" s="3"/>
      <c r="G62" s="3"/>
      <c r="H62" s="3"/>
      <c r="I62" s="3"/>
      <c r="J62" s="3"/>
      <c r="K62" s="3"/>
      <c r="L62" s="3"/>
      <c r="M62" s="2"/>
      <c r="N62" s="3"/>
      <c r="O62" s="3"/>
      <c r="P62" s="3"/>
      <c r="Q62" s="3"/>
      <c r="R62" s="3"/>
      <c r="S62" s="3"/>
      <c r="T62" s="3"/>
      <c r="U62" s="3"/>
      <c r="V62" s="3"/>
      <c r="W62" s="3"/>
      <c r="X62" s="3"/>
      <c r="Y62" s="3"/>
      <c r="Z62" s="3"/>
      <c r="AA62" s="3"/>
      <c r="AB62" s="3"/>
      <c r="AC62" s="3"/>
      <c r="AD62" s="3"/>
      <c r="AE62" s="3"/>
      <c r="AF62" s="3"/>
      <c r="AG62" s="3"/>
      <c r="AH62" s="3"/>
      <c r="AI62" s="3"/>
      <c r="AJ62" s="3"/>
      <c r="AK62" s="3"/>
      <c r="AL62" s="3"/>
      <c r="AM62" s="3"/>
    </row>
    <row r="63" spans="1:39" ht="23" x14ac:dyDescent="0.5">
      <c r="A63" s="3"/>
      <c r="B63" s="3"/>
      <c r="C63" s="2"/>
      <c r="D63" s="3"/>
      <c r="E63" s="3"/>
      <c r="F63" s="3"/>
      <c r="G63" s="3"/>
      <c r="H63" s="3"/>
      <c r="I63" s="3"/>
      <c r="J63" s="3"/>
      <c r="K63" s="3"/>
      <c r="L63" s="3"/>
      <c r="M63" s="2"/>
      <c r="N63" s="3"/>
      <c r="O63" s="3"/>
      <c r="P63" s="3"/>
      <c r="Q63" s="3"/>
      <c r="R63" s="3"/>
      <c r="S63" s="3"/>
      <c r="T63" s="3"/>
      <c r="U63" s="3"/>
      <c r="V63" s="3"/>
      <c r="W63" s="3"/>
      <c r="X63" s="3"/>
      <c r="Y63" s="3"/>
      <c r="Z63" s="3"/>
      <c r="AA63" s="3"/>
      <c r="AB63" s="3"/>
      <c r="AC63" s="3"/>
      <c r="AD63" s="3"/>
      <c r="AE63" s="3"/>
      <c r="AF63" s="3"/>
      <c r="AG63" s="3"/>
      <c r="AH63" s="3"/>
      <c r="AI63" s="3"/>
      <c r="AJ63" s="3"/>
      <c r="AK63" s="3"/>
      <c r="AL63" s="3"/>
      <c r="AM63" s="3"/>
    </row>
    <row r="64" spans="1:39" ht="23" x14ac:dyDescent="0.5">
      <c r="A64" s="3"/>
      <c r="B64" s="3"/>
      <c r="C64" s="2"/>
      <c r="D64" s="3"/>
      <c r="E64" s="3"/>
      <c r="F64" s="3"/>
      <c r="G64" s="3"/>
      <c r="H64" s="3"/>
      <c r="I64" s="3"/>
      <c r="J64" s="3"/>
      <c r="K64" s="3"/>
      <c r="L64" s="3"/>
      <c r="M64" s="2"/>
      <c r="N64" s="3"/>
      <c r="O64" s="3"/>
      <c r="P64" s="3"/>
      <c r="Q64" s="3"/>
      <c r="R64" s="3"/>
      <c r="S64" s="3"/>
      <c r="T64" s="3"/>
      <c r="U64" s="3"/>
      <c r="V64" s="3"/>
      <c r="W64" s="3"/>
      <c r="X64" s="3"/>
      <c r="Y64" s="3"/>
      <c r="Z64" s="3"/>
      <c r="AA64" s="3"/>
      <c r="AB64" s="3"/>
      <c r="AC64" s="3"/>
      <c r="AD64" s="3"/>
      <c r="AE64" s="3"/>
      <c r="AF64" s="3"/>
      <c r="AG64" s="3"/>
      <c r="AH64" s="3"/>
      <c r="AI64" s="3"/>
      <c r="AJ64" s="3"/>
      <c r="AK64" s="3"/>
      <c r="AL64" s="3"/>
      <c r="AM64" s="3"/>
    </row>
    <row r="65" spans="1:39" ht="23" x14ac:dyDescent="0.5">
      <c r="A65" s="3"/>
      <c r="B65" s="3"/>
      <c r="C65" s="2"/>
      <c r="D65" s="3"/>
      <c r="E65" s="3"/>
      <c r="F65" s="3"/>
      <c r="G65" s="3"/>
      <c r="H65" s="3"/>
      <c r="I65" s="3"/>
      <c r="J65" s="3"/>
      <c r="K65" s="3"/>
      <c r="L65" s="3"/>
      <c r="M65" s="2"/>
      <c r="N65" s="3"/>
      <c r="O65" s="3"/>
      <c r="P65" s="3"/>
      <c r="Q65" s="3"/>
      <c r="R65" s="3"/>
      <c r="S65" s="3"/>
      <c r="T65" s="3"/>
      <c r="U65" s="3"/>
      <c r="V65" s="3"/>
      <c r="W65" s="3"/>
      <c r="X65" s="3"/>
      <c r="Y65" s="3"/>
      <c r="Z65" s="3"/>
      <c r="AA65" s="3"/>
      <c r="AB65" s="3"/>
      <c r="AC65" s="3"/>
      <c r="AD65" s="3"/>
      <c r="AE65" s="3"/>
      <c r="AF65" s="3"/>
      <c r="AG65" s="3"/>
      <c r="AH65" s="3"/>
      <c r="AI65" s="3"/>
      <c r="AJ65" s="3"/>
      <c r="AK65" s="3"/>
      <c r="AL65" s="3"/>
      <c r="AM65" s="3"/>
    </row>
    <row r="66" spans="1:39" ht="23" x14ac:dyDescent="0.5">
      <c r="A66" s="3"/>
      <c r="B66" s="3"/>
      <c r="C66" s="6"/>
      <c r="D66" s="3"/>
      <c r="E66" s="3"/>
      <c r="F66" s="3"/>
      <c r="G66" s="3"/>
      <c r="H66" s="3"/>
      <c r="I66" s="3"/>
      <c r="J66" s="3"/>
      <c r="K66" s="3"/>
      <c r="L66" s="3"/>
      <c r="M66" s="6" t="s">
        <v>227</v>
      </c>
      <c r="N66" s="3"/>
      <c r="O66" s="3"/>
      <c r="P66" s="3"/>
      <c r="Q66" s="3"/>
      <c r="R66" s="3"/>
      <c r="S66" s="3"/>
      <c r="T66" s="3"/>
      <c r="U66" s="3"/>
      <c r="V66" s="3"/>
      <c r="W66" s="3"/>
      <c r="X66" s="3"/>
      <c r="Y66" s="3"/>
      <c r="Z66" s="3"/>
      <c r="AA66" s="3"/>
      <c r="AB66" s="3"/>
      <c r="AC66" s="3"/>
      <c r="AD66" s="3"/>
      <c r="AE66" s="3"/>
      <c r="AF66" s="3"/>
      <c r="AG66" s="3"/>
      <c r="AH66" s="3"/>
      <c r="AJ66" s="3"/>
      <c r="AK66" s="3"/>
      <c r="AL66" s="3"/>
      <c r="AM66" s="3"/>
    </row>
    <row r="67" spans="1:39" ht="23" x14ac:dyDescent="0.5">
      <c r="A67" s="3"/>
      <c r="B67" s="3"/>
      <c r="C67" s="2"/>
      <c r="D67" s="3"/>
      <c r="E67" s="3"/>
      <c r="F67" s="3"/>
      <c r="G67" s="3"/>
      <c r="H67" s="3"/>
      <c r="I67" s="3"/>
      <c r="J67" s="3"/>
      <c r="K67" s="3"/>
      <c r="L67" s="3"/>
      <c r="M67" s="2"/>
      <c r="N67" s="3"/>
      <c r="O67" s="3"/>
      <c r="P67" s="3"/>
      <c r="Q67" s="3"/>
      <c r="R67" s="3"/>
      <c r="S67" s="3"/>
      <c r="T67" s="3"/>
      <c r="U67" s="3"/>
      <c r="V67" s="3"/>
      <c r="W67" s="3"/>
      <c r="X67" s="3"/>
      <c r="Y67" s="3"/>
      <c r="Z67" s="3"/>
      <c r="AA67" s="3"/>
      <c r="AB67" s="3"/>
      <c r="AC67" s="3"/>
      <c r="AD67" s="3"/>
      <c r="AE67" s="3"/>
      <c r="AF67" s="3"/>
      <c r="AG67" s="3"/>
      <c r="AH67" s="3"/>
      <c r="AI67" s="3"/>
      <c r="AJ67" s="3"/>
      <c r="AK67" s="3"/>
      <c r="AL67" s="3"/>
      <c r="AM67" s="3"/>
    </row>
    <row r="68" spans="1:39" ht="23" x14ac:dyDescent="0.5">
      <c r="A68" s="3"/>
      <c r="B68" s="3"/>
      <c r="C68" s="2"/>
      <c r="D68" s="3"/>
      <c r="E68" s="3"/>
      <c r="F68" s="3"/>
      <c r="G68" s="3"/>
      <c r="H68" s="3"/>
      <c r="I68" s="3"/>
      <c r="J68" s="3"/>
      <c r="K68" s="3"/>
      <c r="L68" s="3"/>
      <c r="M68" s="2"/>
      <c r="N68" s="3"/>
      <c r="O68" s="3"/>
      <c r="P68" s="3"/>
      <c r="Q68" s="3"/>
      <c r="R68" s="3"/>
      <c r="S68" s="3"/>
      <c r="T68" s="3"/>
      <c r="U68" s="3"/>
      <c r="V68" s="3"/>
      <c r="W68" s="3"/>
      <c r="X68" s="3"/>
      <c r="Y68" s="3"/>
      <c r="Z68" s="3"/>
      <c r="AA68" s="3"/>
      <c r="AB68" s="3"/>
      <c r="AC68" s="3"/>
      <c r="AD68" s="3"/>
      <c r="AE68" s="3"/>
      <c r="AF68" s="3"/>
      <c r="AG68" s="3"/>
      <c r="AH68" s="3"/>
      <c r="AI68" s="3"/>
      <c r="AJ68" s="3"/>
      <c r="AK68" s="3"/>
      <c r="AL68" s="3"/>
      <c r="AM68" s="3"/>
    </row>
    <row r="69" spans="1:39" ht="23" x14ac:dyDescent="0.5">
      <c r="A69" s="3"/>
      <c r="B69" s="3"/>
      <c r="C69" s="2"/>
      <c r="D69" s="3"/>
      <c r="E69" s="3"/>
      <c r="F69" s="3"/>
      <c r="G69" s="3"/>
      <c r="H69" s="3"/>
      <c r="I69" s="3"/>
      <c r="J69" s="3"/>
      <c r="K69" s="3"/>
      <c r="L69" s="3"/>
      <c r="M69" s="2"/>
      <c r="N69" s="3"/>
      <c r="O69" s="3"/>
      <c r="P69" s="3"/>
      <c r="Q69" s="3"/>
      <c r="R69" s="3"/>
      <c r="S69" s="3"/>
      <c r="T69" s="3"/>
      <c r="U69" s="3"/>
      <c r="V69" s="3"/>
      <c r="W69" s="3"/>
      <c r="X69" s="3"/>
      <c r="Y69" s="3"/>
      <c r="Z69" s="3"/>
      <c r="AA69" s="3"/>
      <c r="AB69" s="3"/>
      <c r="AC69" s="3"/>
      <c r="AD69" s="3"/>
      <c r="AE69" s="3"/>
      <c r="AF69" s="3"/>
      <c r="AG69" s="3"/>
      <c r="AH69" s="3"/>
      <c r="AI69" s="3"/>
      <c r="AJ69" s="3"/>
      <c r="AK69" s="3"/>
      <c r="AL69" s="3"/>
      <c r="AM69" s="3"/>
    </row>
    <row r="70" spans="1:39" ht="23" x14ac:dyDescent="0.5">
      <c r="A70" s="3"/>
      <c r="B70" s="3"/>
      <c r="C70" s="6"/>
      <c r="D70" s="3"/>
      <c r="E70" s="3"/>
      <c r="F70" s="3"/>
      <c r="G70" s="3"/>
      <c r="H70" s="3"/>
      <c r="I70" s="3"/>
      <c r="J70" s="3"/>
      <c r="K70" s="3"/>
      <c r="L70" s="3"/>
      <c r="M70" s="6" t="s">
        <v>228</v>
      </c>
      <c r="N70" s="3"/>
      <c r="O70" s="3"/>
      <c r="P70" s="3"/>
      <c r="Q70" s="3"/>
      <c r="R70" s="3"/>
      <c r="S70" s="3"/>
      <c r="T70" s="3"/>
      <c r="U70" s="3"/>
      <c r="V70" s="3"/>
      <c r="W70" s="3"/>
      <c r="X70" s="3"/>
      <c r="Y70" s="3"/>
      <c r="Z70" s="3"/>
      <c r="AA70" s="3"/>
      <c r="AB70" s="3"/>
      <c r="AC70" s="3"/>
      <c r="AD70" s="3"/>
      <c r="AE70" s="3"/>
      <c r="AF70" s="3"/>
      <c r="AG70" s="3"/>
      <c r="AH70" s="3"/>
      <c r="AJ70" s="3"/>
      <c r="AK70" s="3"/>
      <c r="AL70" s="3"/>
      <c r="AM70" s="3"/>
    </row>
    <row r="71" spans="1:39" ht="23" x14ac:dyDescent="0.5">
      <c r="A71" s="3"/>
      <c r="B71" s="3"/>
      <c r="C71" s="6"/>
      <c r="D71" s="3"/>
      <c r="E71" s="3"/>
      <c r="F71" s="3"/>
      <c r="G71" s="3"/>
      <c r="H71" s="3"/>
      <c r="I71" s="3"/>
      <c r="J71" s="3"/>
      <c r="K71" s="3"/>
      <c r="L71" s="3"/>
      <c r="M71" s="6"/>
      <c r="N71" s="3"/>
      <c r="O71" s="3"/>
      <c r="P71" s="3"/>
      <c r="Q71" s="3"/>
      <c r="R71" s="3"/>
      <c r="S71" s="3"/>
      <c r="T71" s="3"/>
      <c r="U71" s="3"/>
      <c r="V71" s="3"/>
      <c r="W71" s="3"/>
      <c r="X71" s="3"/>
      <c r="Y71" s="3"/>
      <c r="Z71" s="3"/>
      <c r="AA71" s="3"/>
      <c r="AB71" s="3"/>
      <c r="AC71" s="3"/>
      <c r="AD71" s="3"/>
      <c r="AE71" s="3"/>
      <c r="AF71" s="3"/>
      <c r="AG71" s="3"/>
      <c r="AH71" s="3"/>
      <c r="AJ71" s="3"/>
      <c r="AK71" s="3"/>
      <c r="AL71" s="3"/>
      <c r="AM71" s="3"/>
    </row>
    <row r="72" spans="1:39" ht="23" x14ac:dyDescent="0.5">
      <c r="A72" s="3"/>
      <c r="B72" s="3"/>
      <c r="C72" s="6"/>
      <c r="D72" s="3"/>
      <c r="E72" s="3"/>
      <c r="F72" s="3"/>
      <c r="G72" s="3"/>
      <c r="H72" s="3"/>
      <c r="I72" s="3"/>
      <c r="J72" s="3"/>
      <c r="K72" s="3"/>
      <c r="L72" s="3"/>
      <c r="M72" s="6"/>
      <c r="N72" s="3"/>
      <c r="O72" s="3"/>
      <c r="P72" s="3"/>
      <c r="Q72" s="3"/>
      <c r="R72" s="3"/>
      <c r="S72" s="3"/>
      <c r="T72" s="3"/>
      <c r="U72" s="3"/>
      <c r="V72" s="3"/>
      <c r="W72" s="3"/>
      <c r="X72" s="3"/>
      <c r="Y72" s="3"/>
      <c r="Z72" s="3"/>
      <c r="AA72" s="3"/>
      <c r="AB72" s="3"/>
      <c r="AC72" s="3"/>
      <c r="AD72" s="3"/>
      <c r="AE72" s="3"/>
      <c r="AF72" s="3"/>
      <c r="AG72" s="3"/>
      <c r="AH72" s="3"/>
      <c r="AJ72" s="3"/>
      <c r="AK72" s="3"/>
      <c r="AL72" s="3"/>
      <c r="AM72" s="3"/>
    </row>
    <row r="73" spans="1:39" ht="23" x14ac:dyDescent="0.5">
      <c r="A73" s="3"/>
      <c r="B73" s="3"/>
      <c r="C73" s="2"/>
      <c r="D73" s="3"/>
      <c r="E73" s="3"/>
      <c r="F73" s="3"/>
      <c r="G73" s="3"/>
      <c r="H73" s="3"/>
      <c r="I73" s="3"/>
      <c r="J73" s="3"/>
      <c r="K73" s="3"/>
      <c r="L73" s="3"/>
      <c r="M73" s="2"/>
      <c r="N73" s="3"/>
      <c r="O73" s="3"/>
      <c r="P73" s="3"/>
      <c r="Q73" s="3"/>
      <c r="R73" s="3"/>
      <c r="S73" s="3"/>
      <c r="T73" s="3"/>
      <c r="U73" s="3"/>
      <c r="V73" s="3"/>
      <c r="W73" s="3"/>
      <c r="X73" s="3"/>
      <c r="Y73" s="3"/>
      <c r="Z73" s="3"/>
      <c r="AA73" s="3"/>
      <c r="AB73" s="3"/>
      <c r="AC73" s="3"/>
      <c r="AD73" s="3"/>
      <c r="AE73" s="3"/>
      <c r="AF73" s="3"/>
      <c r="AG73" s="3"/>
      <c r="AH73" s="3"/>
      <c r="AI73" s="3"/>
      <c r="AJ73" s="3"/>
      <c r="AK73" s="3"/>
      <c r="AL73" s="3"/>
      <c r="AM73" s="3"/>
    </row>
    <row r="74" spans="1:39" ht="23" x14ac:dyDescent="0.5">
      <c r="A74" s="3"/>
      <c r="B74" s="3"/>
      <c r="C74" s="2"/>
      <c r="D74" s="3"/>
      <c r="E74" s="3"/>
      <c r="F74" s="3"/>
      <c r="G74" s="3"/>
      <c r="H74" s="3"/>
      <c r="I74" s="3"/>
      <c r="J74" s="3"/>
      <c r="K74" s="3"/>
      <c r="L74" s="3"/>
      <c r="M74" s="2"/>
      <c r="N74" s="3"/>
      <c r="O74" s="3"/>
      <c r="P74" s="3"/>
      <c r="Q74" s="3"/>
      <c r="R74" s="3"/>
      <c r="S74" s="3"/>
      <c r="T74" s="3"/>
      <c r="U74" s="3"/>
      <c r="V74" s="3"/>
      <c r="W74" s="3"/>
      <c r="X74" s="3"/>
      <c r="Y74" s="3"/>
      <c r="Z74" s="3"/>
      <c r="AA74" s="3"/>
      <c r="AB74" s="3"/>
      <c r="AC74" s="3"/>
      <c r="AD74" s="3"/>
      <c r="AE74" s="3"/>
      <c r="AF74" s="3"/>
      <c r="AG74" s="3"/>
      <c r="AH74" s="3"/>
      <c r="AI74" s="3"/>
      <c r="AJ74" s="3"/>
      <c r="AK74" s="3"/>
      <c r="AL74" s="3"/>
      <c r="AM74" s="3"/>
    </row>
    <row r="75" spans="1:39" ht="23" x14ac:dyDescent="0.5">
      <c r="A75" s="3"/>
      <c r="B75" s="3"/>
      <c r="C75" s="2"/>
      <c r="D75" s="3"/>
      <c r="E75" s="3"/>
      <c r="F75" s="3"/>
      <c r="G75" s="3"/>
      <c r="H75" s="3"/>
      <c r="I75" s="3"/>
      <c r="J75" s="3"/>
      <c r="K75" s="3"/>
      <c r="L75" s="3"/>
      <c r="M75" s="2"/>
      <c r="N75" s="3"/>
      <c r="O75" s="3"/>
      <c r="P75" s="3"/>
      <c r="Q75" s="3"/>
      <c r="R75" s="3"/>
      <c r="S75" s="3"/>
      <c r="T75" s="3"/>
      <c r="U75" s="3"/>
      <c r="V75" s="3"/>
      <c r="W75" s="3"/>
      <c r="X75" s="3"/>
      <c r="Y75" s="3"/>
      <c r="Z75" s="3"/>
      <c r="AA75" s="3"/>
      <c r="AB75" s="3"/>
      <c r="AC75" s="3"/>
      <c r="AD75" s="3"/>
      <c r="AE75" s="3"/>
      <c r="AF75" s="3"/>
      <c r="AG75" s="3"/>
      <c r="AH75" s="3"/>
      <c r="AI75" s="3"/>
      <c r="AJ75" s="3"/>
      <c r="AK75" s="3"/>
      <c r="AL75" s="3"/>
      <c r="AM75" s="3"/>
    </row>
    <row r="76" spans="1:39" x14ac:dyDescent="0.35">
      <c r="A76" s="3"/>
      <c r="B76" s="3"/>
      <c r="C76" s="3"/>
      <c r="D76" s="3"/>
      <c r="E76" s="3"/>
      <c r="F76" s="3"/>
      <c r="G76" s="3"/>
      <c r="H76" s="3"/>
      <c r="I76" s="3"/>
      <c r="J76" s="3"/>
      <c r="K76" s="3"/>
      <c r="L76" s="3"/>
      <c r="M76" s="8"/>
      <c r="N76" s="8"/>
      <c r="O76" s="8"/>
      <c r="P76" s="8"/>
      <c r="Q76" s="8"/>
      <c r="R76" s="8"/>
      <c r="S76" s="8"/>
      <c r="T76" s="8"/>
      <c r="U76" s="8"/>
      <c r="V76" s="8"/>
      <c r="W76" s="8"/>
      <c r="X76" s="8"/>
      <c r="Y76" s="8"/>
      <c r="Z76" s="8"/>
      <c r="AA76" s="3"/>
      <c r="AB76" s="3"/>
      <c r="AC76" s="3"/>
      <c r="AD76" s="3"/>
      <c r="AE76" s="3"/>
      <c r="AF76" s="3"/>
      <c r="AG76" s="3"/>
      <c r="AH76" s="3"/>
      <c r="AI76" s="3"/>
      <c r="AJ76" s="3"/>
      <c r="AK76" s="3"/>
      <c r="AL76" s="3"/>
      <c r="AM76" s="3"/>
    </row>
    <row r="77" spans="1:39" x14ac:dyDescent="0.3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row>
    <row r="78" spans="1:39" x14ac:dyDescent="0.3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row>
    <row r="79" spans="1:39" x14ac:dyDescent="0.3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row>
    <row r="80" spans="1:39" x14ac:dyDescent="0.35">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row>
    <row r="81" spans="1:39" x14ac:dyDescent="0.35">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row>
    <row r="82" spans="1:39" x14ac:dyDescent="0.35">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row>
    <row r="83" spans="1:39" x14ac:dyDescent="0.35">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row>
    <row r="84" spans="1:39" x14ac:dyDescent="0.35">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row>
    <row r="85" spans="1:39" ht="13.5" customHeight="1" x14ac:dyDescent="0.35">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row>
  </sheetData>
  <sheetProtection algorithmName="SHA-512" hashValue="KTC3z+jeQNplQ105M5EKjOfBbSxpnIH6fEGc/xLLslgKCd4P2I9WamvX5gh08NQoxj9Ji/sFcBfjaFQkYN84yg==" saltValue="yjaKggv6yNyyUBPnGXmtzg==" spinCount="100000" sheet="1" objects="1" scenarios="1" selectLockedCells="1"/>
  <pageMargins left="0.7" right="0.7" top="0.75" bottom="0.75" header="0.3" footer="0.3"/>
  <pageSetup scale="2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CFE1B-293C-4CF7-9253-93E2E45E9B2A}">
  <sheetPr codeName="Sheet7"/>
  <dimension ref="A1:H36"/>
  <sheetViews>
    <sheetView workbookViewId="0">
      <selection activeCell="L7" sqref="L7"/>
    </sheetView>
  </sheetViews>
  <sheetFormatPr defaultRowHeight="14.5" x14ac:dyDescent="0.35"/>
  <cols>
    <col min="1" max="1" width="33" customWidth="1"/>
    <col min="2" max="2" width="13.453125" bestFit="1" customWidth="1"/>
  </cols>
  <sheetData>
    <row r="1" spans="1:8" x14ac:dyDescent="0.35">
      <c r="A1" s="29" t="s">
        <v>179</v>
      </c>
    </row>
    <row r="2" spans="1:8" ht="16.5" x14ac:dyDescent="0.45">
      <c r="A2" t="s">
        <v>191</v>
      </c>
      <c r="B2" s="69" cm="1">
        <f t="array" aca="1" ref="B2" ca="1">INDIRECT("'" &amp; "Resultater (Pr. m2 pr. år)" &amp; "'!D4")-INDIRECT("'" &amp; "Resultater (Pr. m2 pr. år)" &amp; "'!D5")</f>
        <v>8.3081249976087612</v>
      </c>
    </row>
    <row r="3" spans="1:8" ht="16.5" x14ac:dyDescent="0.45">
      <c r="A3" t="s">
        <v>192</v>
      </c>
      <c r="B3" s="69" cm="1">
        <f t="array" aca="1" ref="B3" ca="1">INDIRECT("'" &amp; "Resultater (Pr. m2 pr. år)" &amp; "'!D5")</f>
        <v>2.3713258720000003</v>
      </c>
    </row>
    <row r="4" spans="1:8" x14ac:dyDescent="0.35">
      <c r="A4" s="26" t="s">
        <v>155</v>
      </c>
      <c r="B4" s="20">
        <f ca="1">SUM(B2:B3)</f>
        <v>10.679450869608761</v>
      </c>
    </row>
    <row r="5" spans="1:8" x14ac:dyDescent="0.35">
      <c r="A5" s="26"/>
      <c r="B5" s="20"/>
    </row>
    <row r="6" spans="1:8" x14ac:dyDescent="0.35">
      <c r="A6" s="29" t="s">
        <v>180</v>
      </c>
      <c r="B6" s="20"/>
    </row>
    <row r="7" spans="1:8" x14ac:dyDescent="0.35">
      <c r="A7" t="s">
        <v>144</v>
      </c>
      <c r="B7" s="28" cm="1">
        <f t="array" ref="B7:D7">'1. Getting Started'!N87:P87/100</f>
        <v>0.75</v>
      </c>
      <c r="C7">
        <v>0</v>
      </c>
      <c r="D7">
        <v>0</v>
      </c>
    </row>
    <row r="8" spans="1:8" x14ac:dyDescent="0.35">
      <c r="A8" s="26" t="s">
        <v>155</v>
      </c>
      <c r="B8" s="20">
        <f ca="1">B4*(1/B7)</f>
        <v>14.239267826145014</v>
      </c>
    </row>
    <row r="10" spans="1:8" x14ac:dyDescent="0.35">
      <c r="A10" s="29" t="s">
        <v>181</v>
      </c>
      <c r="H10" t="s">
        <v>269</v>
      </c>
    </row>
    <row r="11" spans="1:8" x14ac:dyDescent="0.35">
      <c r="A11" t="s">
        <v>173</v>
      </c>
      <c r="B11" cm="1">
        <f t="array" ref="B11:D11">'1. Getting Started'!N86:P86</f>
        <v>65</v>
      </c>
      <c r="C11">
        <v>0</v>
      </c>
      <c r="D11">
        <v>0</v>
      </c>
    </row>
    <row r="12" spans="1:8" x14ac:dyDescent="0.35">
      <c r="A12" t="s">
        <v>174</v>
      </c>
      <c r="B12" s="67" cm="1">
        <f t="array" aca="1" ref="B12" ca="1">INDIRECT("'" &amp; "Bygning" &amp; "'!B10")</f>
        <v>903</v>
      </c>
    </row>
    <row r="14" spans="1:8" x14ac:dyDescent="0.35">
      <c r="A14" s="29" t="s">
        <v>200</v>
      </c>
    </row>
    <row r="15" spans="1:8" x14ac:dyDescent="0.35">
      <c r="A15" t="s">
        <v>201</v>
      </c>
      <c r="B15" s="20" cm="1">
        <f t="array" aca="1" ref="B15:D15" ca="1">('1. Getting Started'!N85:P85)/100*B12</f>
        <v>722.40000000000009</v>
      </c>
      <c r="C15">
        <f ca="1"/>
        <v>0</v>
      </c>
      <c r="D15">
        <f ca="1"/>
        <v>0</v>
      </c>
    </row>
    <row r="16" spans="1:8" x14ac:dyDescent="0.35">
      <c r="A16" t="s">
        <v>202</v>
      </c>
      <c r="B16" s="20" cm="1">
        <f t="array" aca="1" ref="B16:D16" ca="1">((100-'1. Getting Started'!N85:P85))/100*B12</f>
        <v>180.60000000000002</v>
      </c>
      <c r="C16">
        <f ca="1"/>
        <v>903</v>
      </c>
      <c r="D16">
        <f ca="1"/>
        <v>903</v>
      </c>
    </row>
    <row r="17" spans="1:4" x14ac:dyDescent="0.35">
      <c r="B17" s="20"/>
    </row>
    <row r="18" spans="1:4" x14ac:dyDescent="0.35">
      <c r="A18" s="29" t="s">
        <v>178</v>
      </c>
    </row>
    <row r="19" spans="1:4" ht="15" customHeight="1" x14ac:dyDescent="0.35">
      <c r="A19" s="17" t="s">
        <v>40</v>
      </c>
      <c r="B19" s="68">
        <f ca="1">IFERROR(INDEX(INDIRECT("'" &amp; "Resultater (Pr. m2 pr. år)" &amp; "'!D:D"), MATCH(A19, INDIRECT("'" &amp; "Resultater (Pr. m2 pr. år)" &amp; "'!B:B"), 0)),0)</f>
        <v>2.3713258720000003</v>
      </c>
      <c r="C19" s="32">
        <f ca="1">B19/$B$36</f>
        <v>0.22204567453446944</v>
      </c>
      <c r="D19" t="str">
        <f ca="1">"Operational energy" &amp; " (" &amp; TEXT(C19, "0,0%") &amp; ")"</f>
        <v>Operational energy (22,2%)</v>
      </c>
    </row>
    <row r="20" spans="1:4" ht="15" customHeight="1" x14ac:dyDescent="0.35">
      <c r="A20" s="17" t="s">
        <v>50</v>
      </c>
      <c r="B20" s="68" cm="1">
        <f t="array" aca="1" ref="B20" ca="1">IFERROR(INDEX(INDIRECT("'" &amp; "Resultater (Pr. m2 pr. år)" &amp; "'!D:D"), MATCH(1, (A20=INDIRECT("'" &amp; "Resultater (Pr. m2 pr. år)" &amp; "'!B:B")) * ("Gruppe"=INDIRECT("'" &amp; "Resultater (Pr. m2 pr. år)" &amp; "'!A:A")), 0)),0)</f>
        <v>6.9945681063122919E-3</v>
      </c>
      <c r="C20" s="32">
        <f t="shared" ref="C20:C35" ca="1" si="0">B20/$B$36</f>
        <v>6.5495578299978126E-4</v>
      </c>
      <c r="D20" t="str">
        <f ca="1">"Drainage" &amp; " (" &amp; TEXT(C20, "0,0%") &amp; ")"</f>
        <v>Drainage (0,1%)</v>
      </c>
    </row>
    <row r="21" spans="1:4" ht="15" customHeight="1" x14ac:dyDescent="0.35">
      <c r="A21" s="17" t="s">
        <v>55</v>
      </c>
      <c r="B21" s="68" cm="1">
        <f t="array" aca="1" ref="B21" ca="1">IFERROR(INDEX(INDIRECT("'" &amp; "Resultater (Pr. m2 pr. år)" &amp; "'!D:D"), MATCH(1, (A21=INDIRECT("'" &amp; "Resultater (Pr. m2 pr. år)" &amp; "'!B:B")) * ("Gruppe"=INDIRECT("'" &amp; "Resultater (Pr. m2 pr. år)" &amp; "'!A:A")), 0)),0)</f>
        <v>0.85358342809034315</v>
      </c>
      <c r="C21" s="32">
        <f t="shared" ca="1" si="0"/>
        <v>7.992765157237107E-2</v>
      </c>
      <c r="D21" t="str">
        <f ca="1">"Balconies" &amp; " (" &amp; TEXT(C21, "0,0%") &amp; ")"</f>
        <v>Balconies (8,0%)</v>
      </c>
    </row>
    <row r="22" spans="1:4" ht="15" customHeight="1" x14ac:dyDescent="0.35">
      <c r="A22" s="17" t="s">
        <v>58</v>
      </c>
      <c r="B22" s="68" cm="1">
        <f t="array" aca="1" ref="B22" ca="1">IFERROR(INDEX(INDIRECT("'" &amp; "Resultater (Pr. m2 pr. år)" &amp; "'!D:D"), MATCH(1, (A22=INDIRECT("'" &amp; "Resultater (Pr. m2 pr. år)" &amp; "'!B:B")) * ("Gruppe"=INDIRECT("'" &amp; "Resultater (Pr. m2 pr. år)" &amp; "'!A:A")), 0)),0)</f>
        <v>0</v>
      </c>
      <c r="C22" s="32">
        <f t="shared" ca="1" si="0"/>
        <v>0</v>
      </c>
      <c r="D22" t="str">
        <f ca="1">"Other" &amp; " (" &amp; TEXT(C22, "0,0%") &amp; ")"</f>
        <v>Other (0,0%)</v>
      </c>
    </row>
    <row r="23" spans="1:4" ht="15" customHeight="1" x14ac:dyDescent="0.35">
      <c r="A23" s="17" t="s">
        <v>60</v>
      </c>
      <c r="B23" s="68" cm="1">
        <f t="array" aca="1" ref="B23" ca="1">IFERROR(INDEX(INDIRECT("'" &amp; "Resultater (Pr. m2 pr. år)" &amp; "'!D:D"), MATCH(1, (A23=INDIRECT("'" &amp; "Resultater (Pr. m2 pr. år)" &amp; "'!B:B")) * ("Gruppe"=INDIRECT("'" &amp; "Resultater (Pr. m2 pr. år)" &amp; "'!A:A")), 0)),0)</f>
        <v>1.3444284874912511</v>
      </c>
      <c r="C23" s="32">
        <f t="shared" ca="1" si="0"/>
        <v>0.12588928999310109</v>
      </c>
      <c r="D23" t="str">
        <f ca="1">"Floor construction" &amp; " (" &amp; TEXT(C23, "0,0%") &amp; ")"</f>
        <v>Floor construction (12,6%)</v>
      </c>
    </row>
    <row r="24" spans="1:4" ht="15" customHeight="1" x14ac:dyDescent="0.35">
      <c r="A24" s="17" t="s">
        <v>75</v>
      </c>
      <c r="B24" s="68" cm="1">
        <f t="array" aca="1" ref="B24" ca="1">IFERROR(INDEX(INDIRECT("'" &amp; "Resultater (Pr. m2 pr. år)" &amp; "'!D:D"), MATCH(1, (A24=INDIRECT("'" &amp; "Resultater (Pr. m2 pr. år)" &amp; "'!B:B")) * ("Gruppe"=INDIRECT("'" &amp; "Resultater (Pr. m2 pr. år)" &amp; "'!A:A")), 0)),0)</f>
        <v>0.40370379295681058</v>
      </c>
      <c r="C24" s="32">
        <f t="shared" ca="1" si="0"/>
        <v>3.7801924264257672E-2</v>
      </c>
      <c r="D24" t="str">
        <f ca="1">"Electrical &amp; mechanical" &amp; " (" &amp; TEXT(C24, "0,0%") &amp; ")"</f>
        <v>Electrical &amp; mechanical (3,8%)</v>
      </c>
    </row>
    <row r="25" spans="1:4" ht="15" customHeight="1" x14ac:dyDescent="0.35">
      <c r="A25" s="17" t="s">
        <v>80</v>
      </c>
      <c r="B25" s="68" cm="1">
        <f t="array" aca="1" ref="B25" ca="1">IFERROR(INDEX(INDIRECT("'" &amp; "Resultater (Pr. m2 pr. år)" &amp; "'!D:D"), MATCH(1, (A25=INDIRECT("'" &amp; "Resultater (Pr. m2 pr. år)" &amp; "'!B:B")) * ("Gruppe"=INDIRECT("'" &amp; "Resultater (Pr. m2 pr. år)" &amp; "'!A:A")), 0)),0)</f>
        <v>0.67672812476137323</v>
      </c>
      <c r="C25" s="32">
        <f t="shared" ca="1" si="0"/>
        <v>6.3367314764018939E-2</v>
      </c>
      <c r="D25" t="str">
        <f ca="1">"Foundations" &amp; " (" &amp; TEXT(C25, "0,0%") &amp; ")"</f>
        <v>Foundations (6,3%)</v>
      </c>
    </row>
    <row r="26" spans="1:4" ht="15" customHeight="1" x14ac:dyDescent="0.35">
      <c r="A26" s="17" t="s">
        <v>84</v>
      </c>
      <c r="B26" s="68" cm="1">
        <f t="array" aca="1" ref="B26" ca="1">IFERROR(INDEX(INDIRECT("'" &amp; "Resultater (Pr. m2 pr. år)" &amp; "'!D:D"), MATCH(1, (A26=INDIRECT("'" &amp; "Resultater (Pr. m2 pr. år)" &amp; "'!B:B")) * ("Gruppe"=INDIRECT("'" &amp; "Resultater (Pr. m2 pr. år)" &amp; "'!A:A")), 0)),0)</f>
        <v>0.69350634619000673</v>
      </c>
      <c r="C26" s="32">
        <f t="shared" ca="1" si="0"/>
        <v>6.4938390059320908E-2</v>
      </c>
      <c r="D26" t="str">
        <f ca="1">"Interior walls" &amp; " (" &amp; TEXT(C26, "0,0%") &amp; ")"</f>
        <v>Interior walls (6,5%)</v>
      </c>
    </row>
    <row r="27" spans="1:4" ht="15" customHeight="1" x14ac:dyDescent="0.35">
      <c r="A27" s="17" t="s">
        <v>88</v>
      </c>
      <c r="B27" s="68" cm="1">
        <f t="array" aca="1" ref="B27" ca="1">IFERROR(INDEX(INDIRECT("'" &amp; "Resultater (Pr. m2 pr. år)" &amp; "'!D:D"), MATCH(1, (A27=INDIRECT("'" &amp; "Resultater (Pr. m2 pr. år)" &amp; "'!B:B")) * ("Gruppe"=INDIRECT("'" &amp; "Resultater (Pr. m2 pr. år)" &amp; "'!A:A")), 0)),0)</f>
        <v>4.324264685062592E-2</v>
      </c>
      <c r="C27" s="32">
        <f t="shared" ca="1" si="0"/>
        <v>4.0491451647279462E-3</v>
      </c>
      <c r="D27" t="str">
        <f ca="1">"Beams &amp; columns" &amp; " (" &amp; TEXT(C27, "0,0%") &amp; ")"</f>
        <v>Beams &amp; columns (0,4%)</v>
      </c>
    </row>
    <row r="28" spans="1:4" ht="15" customHeight="1" x14ac:dyDescent="0.35">
      <c r="A28" s="17" t="s">
        <v>91</v>
      </c>
      <c r="B28" s="68" cm="1">
        <f t="array" aca="1" ref="B28" ca="1">IFERROR(INDEX(INDIRECT("'" &amp; "Resultater (Pr. m2 pr. år)" &amp; "'!D:D"), MATCH(1, (A28=INDIRECT("'" &amp; "Resultater (Pr. m2 pr. år)" &amp; "'!B:B")) * ("Gruppe"=INDIRECT("'" &amp; "Resultater (Pr. m2 pr. år)" &amp; "'!A:A")), 0)),0)</f>
        <v>0.45147456915105205</v>
      </c>
      <c r="C28" s="32">
        <f t="shared" ca="1" si="0"/>
        <v>4.227507337814948E-2</v>
      </c>
      <c r="D28" t="str">
        <f ca="1">"Roof construction" &amp; " (" &amp; TEXT(C28, "0,0%") &amp; ")"</f>
        <v>Roof construction (4,2%)</v>
      </c>
    </row>
    <row r="29" spans="1:4" ht="15" customHeight="1" x14ac:dyDescent="0.35">
      <c r="A29" s="17" t="s">
        <v>94</v>
      </c>
      <c r="B29" s="68" cm="1">
        <f t="array" aca="1" ref="B29" ca="1">IFERROR(INDEX(INDIRECT("'" &amp; "Resultater (Pr. m2 pr. år)" &amp; "'!D:D"), MATCH(1, (A29=INDIRECT("'" &amp; "Resultater (Pr. m2 pr. år)" &amp; "'!B:B")) * ("Gruppe"=INDIRECT("'" &amp; "Resultater (Pr. m2 pr. år)" &amp; "'!A:A")), 0)),0)</f>
        <v>0.413156286670609</v>
      </c>
      <c r="C29" s="32">
        <f t="shared" ca="1" si="0"/>
        <v>3.8687034728195291E-2</v>
      </c>
      <c r="D29" t="str">
        <f ca="1">"Floor slab" &amp; " (" &amp; TEXT(C29, "0,0%") &amp; ")"</f>
        <v>Floor slab (3,9%)</v>
      </c>
    </row>
    <row r="30" spans="1:4" ht="15" customHeight="1" x14ac:dyDescent="0.35">
      <c r="A30" s="17" t="s">
        <v>96</v>
      </c>
      <c r="B30" s="68" cm="1">
        <f t="array" aca="1" ref="B30" ca="1">IFERROR(INDEX(INDIRECT("'" &amp; "Resultater (Pr. m2 pr. år)" &amp; "'!D:D"), MATCH(1, (A30=INDIRECT("'" &amp; "Resultater (Pr. m2 pr. år)" &amp; "'!B:B")) * ("Gruppe"=INDIRECT("'" &amp; "Resultater (Pr. m2 pr. år)" &amp; "'!A:A")), 0)),0)</f>
        <v>0.49611165664145379</v>
      </c>
      <c r="C30" s="32">
        <f t="shared" ca="1" si="0"/>
        <v>4.6454790859450749E-2</v>
      </c>
      <c r="D30" t="str">
        <f ca="1">"Staircases &amp; ramps" &amp; " (" &amp; TEXT(C30, "0,0%") &amp; ")"</f>
        <v>Staircases &amp; ramps (4,6%)</v>
      </c>
    </row>
    <row r="31" spans="1:4" ht="15" customHeight="1" x14ac:dyDescent="0.35">
      <c r="A31" s="17" t="s">
        <v>97</v>
      </c>
      <c r="B31" s="68" cm="1">
        <f t="array" aca="1" ref="B31" ca="1">IFERROR(INDEX(INDIRECT("'" &amp; "Resultater (Pr. m2 pr. år)" &amp; "'!D:D"), MATCH(1, (A31=INDIRECT("'" &amp; "Resultater (Pr. m2 pr. år)" &amp; "'!B:B")) * ("Gruppe"=INDIRECT("'" &amp; "Resultater (Pr. m2 pr. år)" &amp; "'!A:A")), 0)),0)</f>
        <v>1.2286399645669988E-2</v>
      </c>
      <c r="C31" s="32">
        <f t="shared" ca="1" si="0"/>
        <v>1.1504711052732351E-3</v>
      </c>
      <c r="D31" t="str">
        <f ca="1">"Water installations" &amp; " (" &amp; TEXT(C31, "0,0%") &amp; ")"</f>
        <v>Water installations (0,1%)</v>
      </c>
    </row>
    <row r="32" spans="1:4" ht="15" customHeight="1" x14ac:dyDescent="0.35">
      <c r="A32" s="17" t="s">
        <v>102</v>
      </c>
      <c r="B32" s="68" cm="1">
        <f t="array" aca="1" ref="B32" ca="1">IFERROR(INDEX(INDIRECT("'" &amp; "Resultater (Pr. m2 pr. år)" &amp; "'!D:D"), MATCH(1, (A32=INDIRECT("'" &amp; "Resultater (Pr. m2 pr. år)" &amp; "'!B:B")) * ("Gruppe"=INDIRECT("'" &amp; "Resultater (Pr. m2 pr. år)" &amp; "'!A:A")), 0)),0)</f>
        <v>0.27061190817120706</v>
      </c>
      <c r="C32" s="32">
        <f t="shared" ca="1" si="0"/>
        <v>2.5339496522363909E-2</v>
      </c>
      <c r="D32" t="str">
        <f ca="1">"Heating installations" &amp; " (" &amp; TEXT(C32, "0,0%") &amp; ")"</f>
        <v>Heating installations (2,5%)</v>
      </c>
    </row>
    <row r="33" spans="1:4" ht="15" customHeight="1" x14ac:dyDescent="0.35">
      <c r="A33" s="17" t="s">
        <v>109</v>
      </c>
      <c r="B33" s="68" cm="1">
        <f t="array" aca="1" ref="B33" ca="1">IFERROR(INDEX(INDIRECT("'" &amp; "Resultater (Pr. m2 pr. år)" &amp; "'!D:D"), MATCH(1, (A33=INDIRECT("'" &amp; "Resultater (Pr. m2 pr. år)" &amp; "'!B:B")) * ("Gruppe"=INDIRECT("'" &amp; "Resultater (Pr. m2 pr. år)" &amp; "'!A:A")), 0)),0)</f>
        <v>9.1756262868303642E-2</v>
      </c>
      <c r="C33" s="32">
        <f t="shared" ca="1" si="0"/>
        <v>8.5918521456398843E-3</v>
      </c>
      <c r="D33" t="str">
        <f ca="1">"Ventilation &amp; cooling installations" &amp; " (" &amp; TEXT(C33, "0,0%") &amp; ")"</f>
        <v>Ventilation &amp; cooling installations (0,9%)</v>
      </c>
    </row>
    <row r="34" spans="1:4" ht="15" customHeight="1" x14ac:dyDescent="0.35">
      <c r="A34" s="17" t="s">
        <v>116</v>
      </c>
      <c r="B34" s="68" cm="1">
        <f t="array" aca="1" ref="B34" ca="1">IFERROR(INDEX(INDIRECT("'" &amp; "Resultater (Pr. m2 pr. år)" &amp; "'!D:D"), MATCH(1, (A34=INDIRECT("'" &amp; "Resultater (Pr. m2 pr. år)" &amp; "'!B:B")) * ("Gruppe"=INDIRECT("'" &amp; "Resultater (Pr. m2 pr. år)" &amp; "'!A:A")), 0)),0)</f>
        <v>1.2097051423792966</v>
      </c>
      <c r="C34" s="32">
        <f t="shared" ca="1" si="0"/>
        <v>0.11327409593894366</v>
      </c>
      <c r="D34" t="str">
        <f ca="1">"Windows, doors &amp; glass facades" &amp; " (" &amp; TEXT(C34, "0,0%") &amp; ")"</f>
        <v>Windows, doors &amp; glass facades (11,3%)</v>
      </c>
    </row>
    <row r="35" spans="1:4" ht="15" customHeight="1" x14ac:dyDescent="0.35">
      <c r="A35" s="17" t="s">
        <v>123</v>
      </c>
      <c r="B35" s="68" cm="1">
        <f t="array" aca="1" ref="B35" ca="1">IFERROR(INDEX(INDIRECT("'" &amp; "Resultater (Pr. m2 pr. år)" &amp; "'!D:D"), MATCH(1, (A35=INDIRECT("'" &amp; "Resultater (Pr. m2 pr. år)" &amp; "'!B:B")) * ("Gruppe"=INDIRECT("'" &amp; "Resultater (Pr. m2 pr. år)" &amp; "'!A:A")), 0)),0)</f>
        <v>1.3408353776344331</v>
      </c>
      <c r="C35" s="32">
        <f t="shared" ca="1" si="0"/>
        <v>0.12555283918671709</v>
      </c>
      <c r="D35" t="str">
        <f ca="1">"Outer walls" &amp; " (" &amp; TEXT(C35, "0,0%") &amp; ")"</f>
        <v>Outer walls (12,6%)</v>
      </c>
    </row>
    <row r="36" spans="1:4" x14ac:dyDescent="0.35">
      <c r="A36" s="30" t="s">
        <v>155</v>
      </c>
      <c r="B36" s="31">
        <f ca="1">SUM(B19:B35)</f>
        <v>10.679450869608747</v>
      </c>
      <c r="C36" s="32">
        <f ca="1">B36/$B$36</f>
        <v>1</v>
      </c>
      <c r="D36" t="str">
        <f t="shared" ref="D36" ca="1" si="1">A36 &amp; " (" &amp; TEXT(C36, "0,0%") &amp; ")"</f>
        <v>Total (100,0%)</v>
      </c>
    </row>
  </sheetData>
  <sheetProtection algorithmName="SHA-512" hashValue="ERUyqh+FHb5mWrXlluyR7MHCoNlbf2qYOJfrGmnV05987OM5xXZ5e+n5aO3f3nEGe0B354VY7NO72aEZ9KYdRg==" saltValue="GYOT8TxYHxckn/uDAhRGCw==" spinCount="100000" sheet="1" objects="1" scenarios="1"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AA435-1376-4681-9C3C-A5FC3AB9058A}">
  <sheetPr codeName="Sheet8"/>
  <dimension ref="A1:I61"/>
  <sheetViews>
    <sheetView topLeftCell="A39" zoomScaleNormal="100" workbookViewId="0">
      <selection activeCell="G54" sqref="G54"/>
    </sheetView>
  </sheetViews>
  <sheetFormatPr defaultRowHeight="14.5" x14ac:dyDescent="0.35"/>
  <cols>
    <col min="1" max="1" width="54.7265625" customWidth="1"/>
    <col min="2" max="2" width="31.453125" customWidth="1"/>
    <col min="3" max="3" width="32.1796875" customWidth="1"/>
    <col min="4" max="4" width="39.453125" customWidth="1"/>
    <col min="5" max="7" width="23.26953125" customWidth="1"/>
    <col min="8" max="8" width="24.54296875" customWidth="1"/>
    <col min="9" max="9" width="90.453125" customWidth="1"/>
  </cols>
  <sheetData>
    <row r="1" spans="1:8" x14ac:dyDescent="0.35">
      <c r="A1" t="s">
        <v>156</v>
      </c>
      <c r="B1" t="s">
        <v>163</v>
      </c>
    </row>
    <row r="2" spans="1:8" x14ac:dyDescent="0.35">
      <c r="A2" t="s">
        <v>157</v>
      </c>
      <c r="B2" t="s">
        <v>164</v>
      </c>
    </row>
    <row r="3" spans="1:8" x14ac:dyDescent="0.35">
      <c r="A3" t="s">
        <v>161</v>
      </c>
      <c r="B3" t="s">
        <v>165</v>
      </c>
    </row>
    <row r="4" spans="1:8" x14ac:dyDescent="0.35">
      <c r="A4" t="s">
        <v>162</v>
      </c>
      <c r="B4" t="s">
        <v>166</v>
      </c>
    </row>
    <row r="5" spans="1:8" x14ac:dyDescent="0.35">
      <c r="A5" t="s">
        <v>158</v>
      </c>
      <c r="B5" t="s">
        <v>167</v>
      </c>
    </row>
    <row r="6" spans="1:8" x14ac:dyDescent="0.35">
      <c r="A6" t="s">
        <v>159</v>
      </c>
      <c r="B6" t="s">
        <v>168</v>
      </c>
    </row>
    <row r="7" spans="1:8" x14ac:dyDescent="0.35">
      <c r="A7" t="s">
        <v>160</v>
      </c>
      <c r="B7" t="s">
        <v>169</v>
      </c>
    </row>
    <row r="8" spans="1:8" x14ac:dyDescent="0.35">
      <c r="B8" t="s">
        <v>170</v>
      </c>
    </row>
    <row r="9" spans="1:8" x14ac:dyDescent="0.35">
      <c r="B9" t="s">
        <v>171</v>
      </c>
    </row>
    <row r="12" spans="1:8" x14ac:dyDescent="0.35">
      <c r="A12" t="s">
        <v>264</v>
      </c>
      <c r="B12" t="s">
        <v>240</v>
      </c>
      <c r="C12" s="76" t="s">
        <v>157</v>
      </c>
      <c r="D12" s="76" t="s">
        <v>161</v>
      </c>
      <c r="E12" s="76" t="s">
        <v>162</v>
      </c>
      <c r="F12" s="76" t="s">
        <v>158</v>
      </c>
      <c r="G12" s="76" t="s">
        <v>159</v>
      </c>
      <c r="H12" s="76" t="s">
        <v>160</v>
      </c>
    </row>
    <row r="13" spans="1:8" x14ac:dyDescent="0.35">
      <c r="A13" t="s">
        <v>163</v>
      </c>
      <c r="B13" t="s">
        <v>262</v>
      </c>
      <c r="C13" s="77">
        <f>B41</f>
        <v>1.1721751687692119</v>
      </c>
      <c r="D13" s="77">
        <f t="shared" ref="D13:H13" si="0">C41</f>
        <v>1.4771018526299322</v>
      </c>
      <c r="E13" s="77">
        <f t="shared" si="0"/>
        <v>1.045108107961743</v>
      </c>
      <c r="F13" s="77">
        <f t="shared" si="0"/>
        <v>1.0685282381781669</v>
      </c>
      <c r="G13" s="77">
        <f t="shared" si="0"/>
        <v>1.206430404518106</v>
      </c>
      <c r="H13" s="77">
        <f t="shared" si="0"/>
        <v>1.6841528200375682</v>
      </c>
    </row>
    <row r="14" spans="1:8" x14ac:dyDescent="0.35">
      <c r="A14" t="s">
        <v>163</v>
      </c>
      <c r="B14" t="s">
        <v>263</v>
      </c>
      <c r="C14" s="77">
        <f>B42</f>
        <v>59.807351077313051</v>
      </c>
      <c r="D14" s="77">
        <f t="shared" ref="D14:H14" si="1">C42</f>
        <v>60.761723700887195</v>
      </c>
      <c r="E14" s="77">
        <f t="shared" si="1"/>
        <v>63.624841571609629</v>
      </c>
      <c r="F14" s="77">
        <f t="shared" si="1"/>
        <v>61.397972116603299</v>
      </c>
      <c r="G14" s="77">
        <f t="shared" si="1"/>
        <v>61.079847908745258</v>
      </c>
      <c r="H14" s="77">
        <f t="shared" si="1"/>
        <v>58.534854245880858</v>
      </c>
    </row>
    <row r="15" spans="1:8" x14ac:dyDescent="0.35">
      <c r="A15" t="s">
        <v>164</v>
      </c>
      <c r="B15" t="s">
        <v>262</v>
      </c>
      <c r="C15" s="20">
        <v>1.0056041672871014</v>
      </c>
      <c r="D15" s="73" t="s">
        <v>265</v>
      </c>
      <c r="E15" s="73" t="s">
        <v>265</v>
      </c>
      <c r="F15" s="73" t="s">
        <v>265</v>
      </c>
      <c r="G15" s="73" t="s">
        <v>265</v>
      </c>
      <c r="H15" s="73" t="s">
        <v>265</v>
      </c>
    </row>
    <row r="16" spans="1:8" x14ac:dyDescent="0.35">
      <c r="A16" t="s">
        <v>164</v>
      </c>
      <c r="B16" t="s">
        <v>263</v>
      </c>
      <c r="C16" s="20">
        <v>51.308475968569255</v>
      </c>
      <c r="D16" s="73" t="s">
        <v>265</v>
      </c>
      <c r="E16" s="73" t="s">
        <v>265</v>
      </c>
      <c r="F16" s="73" t="s">
        <v>265</v>
      </c>
      <c r="G16" s="73" t="s">
        <v>265</v>
      </c>
      <c r="H16" s="73" t="s">
        <v>265</v>
      </c>
    </row>
    <row r="17" spans="1:8" x14ac:dyDescent="0.35">
      <c r="A17" t="s">
        <v>165</v>
      </c>
      <c r="B17" t="s">
        <v>262</v>
      </c>
      <c r="C17" s="20">
        <v>0.89503103716232768</v>
      </c>
      <c r="D17" s="73" t="s">
        <v>265</v>
      </c>
      <c r="E17" s="73" t="s">
        <v>265</v>
      </c>
      <c r="F17" s="73" t="s">
        <v>265</v>
      </c>
      <c r="G17" s="73" t="s">
        <v>265</v>
      </c>
      <c r="H17" s="73" t="s">
        <v>265</v>
      </c>
    </row>
    <row r="18" spans="1:8" x14ac:dyDescent="0.35">
      <c r="A18" t="s">
        <v>165</v>
      </c>
      <c r="B18" t="s">
        <v>263</v>
      </c>
      <c r="C18" s="20">
        <v>45.666754330639037</v>
      </c>
      <c r="D18" s="73" t="s">
        <v>265</v>
      </c>
      <c r="E18" s="73" t="s">
        <v>265</v>
      </c>
      <c r="F18" s="73" t="s">
        <v>265</v>
      </c>
      <c r="G18" s="73" t="s">
        <v>265</v>
      </c>
      <c r="H18" s="73" t="s">
        <v>265</v>
      </c>
    </row>
    <row r="19" spans="1:8" x14ac:dyDescent="0.35">
      <c r="A19" t="s">
        <v>166</v>
      </c>
      <c r="B19" t="s">
        <v>262</v>
      </c>
      <c r="C19" s="20">
        <v>0.15159390829670047</v>
      </c>
      <c r="D19" s="81">
        <f>C43</f>
        <v>0.205069591123755</v>
      </c>
      <c r="E19" s="81">
        <f t="shared" ref="E19:H19" si="2">D43</f>
        <v>0.11918816376366709</v>
      </c>
      <c r="F19" s="81">
        <f t="shared" si="2"/>
        <v>0.16395683487492102</v>
      </c>
      <c r="G19" s="81">
        <f t="shared" si="2"/>
        <v>0.15840976259494069</v>
      </c>
      <c r="H19" s="81">
        <f t="shared" si="2"/>
        <v>0.26973148947551956</v>
      </c>
    </row>
    <row r="20" spans="1:8" x14ac:dyDescent="0.35">
      <c r="A20" t="s">
        <v>166</v>
      </c>
      <c r="B20" t="s">
        <v>263</v>
      </c>
      <c r="C20" s="20">
        <v>7.7347058155160786</v>
      </c>
      <c r="D20" s="20">
        <f>C44</f>
        <v>8.4356957599979996</v>
      </c>
      <c r="E20" s="20">
        <f t="shared" ref="E20:H20" si="3">D44</f>
        <v>7.2560225864710031</v>
      </c>
      <c r="F20" s="20">
        <f t="shared" si="3"/>
        <v>9.4210118331925834</v>
      </c>
      <c r="G20" s="20">
        <f t="shared" si="3"/>
        <v>8.0200599805209976</v>
      </c>
      <c r="H20" s="20">
        <f t="shared" si="3"/>
        <v>9.3748579310170257</v>
      </c>
    </row>
    <row r="21" spans="1:8" x14ac:dyDescent="0.35">
      <c r="A21" t="s">
        <v>167</v>
      </c>
      <c r="B21" t="s">
        <v>262</v>
      </c>
      <c r="C21" s="20">
        <v>0.12871431443282577</v>
      </c>
      <c r="D21" s="73" t="s">
        <v>265</v>
      </c>
      <c r="E21" s="73" t="s">
        <v>265</v>
      </c>
      <c r="F21" s="73" t="s">
        <v>265</v>
      </c>
      <c r="G21" s="73" t="s">
        <v>265</v>
      </c>
      <c r="H21" s="73" t="s">
        <v>265</v>
      </c>
    </row>
    <row r="22" spans="1:8" x14ac:dyDescent="0.35">
      <c r="A22" t="s">
        <v>167</v>
      </c>
      <c r="B22" t="s">
        <v>263</v>
      </c>
      <c r="C22" s="20">
        <v>6.5673308879616217</v>
      </c>
      <c r="D22" s="73" t="s">
        <v>265</v>
      </c>
      <c r="E22" s="73" t="s">
        <v>265</v>
      </c>
      <c r="F22" s="73" t="s">
        <v>265</v>
      </c>
      <c r="G22" s="73" t="s">
        <v>265</v>
      </c>
      <c r="H22" s="73" t="s">
        <v>265</v>
      </c>
    </row>
    <row r="23" spans="1:8" x14ac:dyDescent="0.35">
      <c r="A23" t="s">
        <v>168</v>
      </c>
      <c r="B23" t="s">
        <v>262</v>
      </c>
      <c r="C23" s="20">
        <v>0.11456128573456806</v>
      </c>
      <c r="D23" s="73" t="s">
        <v>265</v>
      </c>
      <c r="E23" s="73" t="s">
        <v>265</v>
      </c>
      <c r="F23" s="73" t="s">
        <v>265</v>
      </c>
      <c r="G23" s="73" t="s">
        <v>265</v>
      </c>
      <c r="H23" s="73" t="s">
        <v>265</v>
      </c>
    </row>
    <row r="24" spans="1:8" x14ac:dyDescent="0.35">
      <c r="A24" t="s">
        <v>168</v>
      </c>
      <c r="B24" t="s">
        <v>263</v>
      </c>
      <c r="C24" s="20">
        <v>5.8452074556313107</v>
      </c>
      <c r="D24" s="73" t="s">
        <v>265</v>
      </c>
      <c r="E24" s="73" t="s">
        <v>265</v>
      </c>
      <c r="F24" s="73" t="s">
        <v>265</v>
      </c>
      <c r="G24" s="73" t="s">
        <v>265</v>
      </c>
      <c r="H24" s="73" t="s">
        <v>265</v>
      </c>
    </row>
    <row r="25" spans="1:8" x14ac:dyDescent="0.35">
      <c r="A25" t="s">
        <v>169</v>
      </c>
      <c r="B25" t="s">
        <v>262</v>
      </c>
      <c r="C25" s="20">
        <v>-1.0574002908872988</v>
      </c>
      <c r="D25" s="73" t="s">
        <v>265</v>
      </c>
      <c r="E25" s="73" t="s">
        <v>265</v>
      </c>
      <c r="F25" s="73" t="s">
        <v>265</v>
      </c>
      <c r="G25" s="73" t="s">
        <v>265</v>
      </c>
      <c r="H25" s="73" t="s">
        <v>265</v>
      </c>
    </row>
    <row r="26" spans="1:8" x14ac:dyDescent="0.35">
      <c r="A26" t="s">
        <v>169</v>
      </c>
      <c r="B26" t="s">
        <v>263</v>
      </c>
      <c r="C26" s="20">
        <v>-53.951245608412073</v>
      </c>
      <c r="D26" s="73" t="s">
        <v>265</v>
      </c>
      <c r="E26" s="73" t="s">
        <v>265</v>
      </c>
      <c r="F26" s="73" t="s">
        <v>265</v>
      </c>
      <c r="G26" s="73" t="s">
        <v>265</v>
      </c>
      <c r="H26" s="73" t="s">
        <v>265</v>
      </c>
    </row>
    <row r="27" spans="1:8" x14ac:dyDescent="0.35">
      <c r="A27" t="s">
        <v>170</v>
      </c>
      <c r="B27" t="s">
        <v>262</v>
      </c>
      <c r="C27" s="20">
        <v>-0.89781017622587111</v>
      </c>
      <c r="D27" s="73" t="s">
        <v>265</v>
      </c>
      <c r="E27" s="73" t="s">
        <v>265</v>
      </c>
      <c r="F27" s="73" t="s">
        <v>265</v>
      </c>
      <c r="G27" s="73" t="s">
        <v>265</v>
      </c>
      <c r="H27" s="73" t="s">
        <v>265</v>
      </c>
    </row>
    <row r="28" spans="1:8" x14ac:dyDescent="0.35">
      <c r="A28" t="s">
        <v>170</v>
      </c>
      <c r="B28" t="s">
        <v>263</v>
      </c>
      <c r="C28" s="20">
        <v>-45.808553056712157</v>
      </c>
      <c r="D28" s="73" t="s">
        <v>265</v>
      </c>
      <c r="E28" s="73" t="s">
        <v>265</v>
      </c>
      <c r="F28" s="73" t="s">
        <v>265</v>
      </c>
      <c r="G28" s="73" t="s">
        <v>265</v>
      </c>
      <c r="H28" s="73" t="s">
        <v>265</v>
      </c>
    </row>
    <row r="29" spans="1:8" x14ac:dyDescent="0.35">
      <c r="A29" t="s">
        <v>171</v>
      </c>
      <c r="B29" t="s">
        <v>262</v>
      </c>
      <c r="C29" s="20">
        <v>-0.79908974061850102</v>
      </c>
      <c r="D29" s="73" t="s">
        <v>265</v>
      </c>
      <c r="E29" s="73" t="s">
        <v>265</v>
      </c>
      <c r="F29" s="73" t="s">
        <v>265</v>
      </c>
      <c r="G29" s="73" t="s">
        <v>265</v>
      </c>
      <c r="H29" s="73" t="s">
        <v>265</v>
      </c>
    </row>
    <row r="30" spans="1:8" x14ac:dyDescent="0.35">
      <c r="A30" t="s">
        <v>171</v>
      </c>
      <c r="B30" t="s">
        <v>263</v>
      </c>
      <c r="C30" s="20">
        <v>-40.771585964946603</v>
      </c>
      <c r="D30" s="73" t="s">
        <v>265</v>
      </c>
      <c r="E30" s="73" t="s">
        <v>265</v>
      </c>
      <c r="F30" s="73" t="s">
        <v>265</v>
      </c>
      <c r="G30" s="73" t="s">
        <v>265</v>
      </c>
      <c r="H30" s="73" t="s">
        <v>265</v>
      </c>
    </row>
    <row r="33" spans="1:9" x14ac:dyDescent="0.35">
      <c r="A33" s="26" t="s">
        <v>241</v>
      </c>
      <c r="B33" s="26" t="s">
        <v>157</v>
      </c>
      <c r="C33" s="26" t="s">
        <v>161</v>
      </c>
      <c r="D33" s="26" t="s">
        <v>162</v>
      </c>
      <c r="E33" s="26" t="s">
        <v>158</v>
      </c>
      <c r="F33" s="26" t="s">
        <v>159</v>
      </c>
      <c r="G33" s="26" t="s">
        <v>160</v>
      </c>
      <c r="H33" s="26" t="s">
        <v>239</v>
      </c>
      <c r="I33" s="26" t="s">
        <v>238</v>
      </c>
    </row>
    <row r="34" spans="1:9" x14ac:dyDescent="0.35">
      <c r="A34" t="s">
        <v>237</v>
      </c>
      <c r="B34" s="75">
        <v>5857000</v>
      </c>
      <c r="C34" s="75">
        <v>10470000</v>
      </c>
      <c r="D34" s="75">
        <v>5400000</v>
      </c>
      <c r="E34" s="75">
        <v>5540000</v>
      </c>
      <c r="F34" s="75">
        <v>17500000</v>
      </c>
      <c r="G34" s="75">
        <v>67026290</v>
      </c>
      <c r="H34" s="75">
        <v>7890000000</v>
      </c>
      <c r="I34" t="s">
        <v>236</v>
      </c>
    </row>
    <row r="35" spans="1:9" ht="52" customHeight="1" x14ac:dyDescent="0.35">
      <c r="A35" s="78" t="s">
        <v>235</v>
      </c>
      <c r="B35" s="79">
        <v>298839000</v>
      </c>
      <c r="C35" s="79">
        <f>C60</f>
        <v>430691523.41498959</v>
      </c>
      <c r="D35" s="79">
        <f>D60</f>
        <v>328745076.10199195</v>
      </c>
      <c r="E35" s="79">
        <f t="shared" ref="E35:F35" si="4">E60</f>
        <v>318330160.47000003</v>
      </c>
      <c r="F35" s="79">
        <f t="shared" si="4"/>
        <v>886000000</v>
      </c>
      <c r="G35" s="79">
        <f>B60</f>
        <v>2329583200</v>
      </c>
      <c r="H35" s="79" t="s">
        <v>231</v>
      </c>
      <c r="I35" s="17" t="s">
        <v>244</v>
      </c>
    </row>
    <row r="36" spans="1:9" x14ac:dyDescent="0.35">
      <c r="A36" t="s">
        <v>234</v>
      </c>
      <c r="B36" s="74">
        <f t="shared" ref="B36:G36" si="5">B34/$H$34</f>
        <v>7.4233206590621035E-4</v>
      </c>
      <c r="C36" s="74">
        <f t="shared" si="5"/>
        <v>1.3269961977186312E-3</v>
      </c>
      <c r="D36" s="74">
        <f t="shared" si="5"/>
        <v>6.8441064638783268E-4</v>
      </c>
      <c r="E36" s="74">
        <f t="shared" si="5"/>
        <v>7.0215462610899871E-4</v>
      </c>
      <c r="F36" s="74">
        <f t="shared" si="5"/>
        <v>2.2179974651457541E-3</v>
      </c>
      <c r="G36" s="74">
        <f t="shared" si="5"/>
        <v>8.4950937896070972E-3</v>
      </c>
      <c r="H36" s="74">
        <f>H34/H34</f>
        <v>1</v>
      </c>
      <c r="I36" t="s">
        <v>230</v>
      </c>
    </row>
    <row r="37" spans="1:9" x14ac:dyDescent="0.35">
      <c r="A37" t="s">
        <v>242</v>
      </c>
      <c r="B37" s="73" t="s">
        <v>231</v>
      </c>
      <c r="C37" s="73" t="s">
        <v>231</v>
      </c>
      <c r="D37" s="73" t="s">
        <v>231</v>
      </c>
      <c r="E37" s="73" t="s">
        <v>231</v>
      </c>
      <c r="F37" s="73" t="s">
        <v>231</v>
      </c>
      <c r="G37" s="73" t="s">
        <v>231</v>
      </c>
      <c r="H37" s="73">
        <v>2510000000</v>
      </c>
      <c r="I37" t="s">
        <v>232</v>
      </c>
    </row>
    <row r="38" spans="1:9" x14ac:dyDescent="0.35">
      <c r="A38" t="s">
        <v>233</v>
      </c>
      <c r="B38" s="32">
        <v>0.188</v>
      </c>
      <c r="C38" s="32">
        <v>0.191</v>
      </c>
      <c r="D38" s="32">
        <v>0.2</v>
      </c>
      <c r="E38" s="32">
        <v>0.193</v>
      </c>
      <c r="F38" s="32">
        <v>0.192</v>
      </c>
      <c r="G38" s="32">
        <v>0.184</v>
      </c>
      <c r="H38" s="32">
        <v>0.188</v>
      </c>
      <c r="I38" t="s">
        <v>232</v>
      </c>
    </row>
    <row r="39" spans="1:9" x14ac:dyDescent="0.35">
      <c r="A39" t="s">
        <v>243</v>
      </c>
      <c r="B39" s="74">
        <f>B36*B38</f>
        <v>1.3955842839036755E-4</v>
      </c>
      <c r="C39" s="74">
        <f t="shared" ref="C39:G39" si="6">C36*C38</f>
        <v>2.5345627376425854E-4</v>
      </c>
      <c r="D39" s="74">
        <f t="shared" si="6"/>
        <v>1.3688212927756655E-4</v>
      </c>
      <c r="E39" s="74">
        <f t="shared" si="6"/>
        <v>1.3551584283903674E-4</v>
      </c>
      <c r="F39" s="74">
        <f t="shared" si="6"/>
        <v>4.2585551330798482E-4</v>
      </c>
      <c r="G39" s="74">
        <f t="shared" si="6"/>
        <v>1.563097257287706E-3</v>
      </c>
      <c r="H39" s="32"/>
      <c r="I39" t="s">
        <v>232</v>
      </c>
    </row>
    <row r="40" spans="1:9" x14ac:dyDescent="0.35">
      <c r="A40" t="s">
        <v>270</v>
      </c>
      <c r="B40" s="74">
        <v>9.7813590761893309E-5</v>
      </c>
      <c r="C40" s="74">
        <v>1.8423006321766143E-4</v>
      </c>
      <c r="D40" s="74">
        <v>7.8052832603472933E-5</v>
      </c>
      <c r="E40" s="74">
        <v>1.0773982939926699E-4</v>
      </c>
      <c r="F40" s="74">
        <v>2.9123308777207304E-4</v>
      </c>
      <c r="G40" s="74">
        <v>1.3605619833560263E-3</v>
      </c>
      <c r="H40" s="32"/>
    </row>
    <row r="41" spans="1:9" x14ac:dyDescent="0.35">
      <c r="A41" s="26" t="s">
        <v>271</v>
      </c>
      <c r="B41" s="72">
        <f>($H$37*B39*1000)/B35</f>
        <v>1.1721751687692119</v>
      </c>
      <c r="C41" s="72">
        <f>($H$37*C39*1000)/C35</f>
        <v>1.4771018526299322</v>
      </c>
      <c r="D41" s="72">
        <f t="shared" ref="D41:G41" si="7">($H$37*D39*1000)/D35</f>
        <v>1.045108107961743</v>
      </c>
      <c r="E41" s="72">
        <f t="shared" si="7"/>
        <v>1.0685282381781669</v>
      </c>
      <c r="F41" s="72">
        <f t="shared" si="7"/>
        <v>1.206430404518106</v>
      </c>
      <c r="G41" s="72">
        <f t="shared" si="7"/>
        <v>1.6841528200375682</v>
      </c>
      <c r="H41" s="72" t="s">
        <v>231</v>
      </c>
      <c r="I41" t="s">
        <v>230</v>
      </c>
    </row>
    <row r="42" spans="1:9" x14ac:dyDescent="0.35">
      <c r="A42" s="26" t="s">
        <v>272</v>
      </c>
      <c r="B42" s="72">
        <f>($H$37*B39*1000)/B34</f>
        <v>59.807351077313051</v>
      </c>
      <c r="C42" s="72">
        <f>($H$37*C39*1000)/C34</f>
        <v>60.761723700887195</v>
      </c>
      <c r="D42" s="72">
        <f t="shared" ref="D42:G42" si="8">($H$37*D39*1000)/D34</f>
        <v>63.624841571609629</v>
      </c>
      <c r="E42" s="72">
        <f t="shared" si="8"/>
        <v>61.397972116603299</v>
      </c>
      <c r="F42" s="72">
        <f t="shared" si="8"/>
        <v>61.079847908745258</v>
      </c>
      <c r="G42" s="72">
        <f t="shared" si="8"/>
        <v>58.534854245880858</v>
      </c>
      <c r="H42" s="72"/>
    </row>
    <row r="43" spans="1:9" x14ac:dyDescent="0.35">
      <c r="A43" s="26" t="s">
        <v>273</v>
      </c>
      <c r="B43" s="20">
        <f>(((B40*B38)*$H$37)/B35)*1000</f>
        <v>0.15445198655035727</v>
      </c>
      <c r="C43" s="20">
        <f t="shared" ref="C43:G43" si="9">(((C40*C38)*$H$37)/C35)*1000</f>
        <v>0.205069591123755</v>
      </c>
      <c r="D43" s="20">
        <f t="shared" si="9"/>
        <v>0.11918816376366709</v>
      </c>
      <c r="E43" s="20">
        <f t="shared" si="9"/>
        <v>0.16395683487492102</v>
      </c>
      <c r="F43" s="20">
        <f t="shared" si="9"/>
        <v>0.15840976259494069</v>
      </c>
      <c r="G43" s="20">
        <f t="shared" si="9"/>
        <v>0.26973148947551956</v>
      </c>
    </row>
    <row r="44" spans="1:9" x14ac:dyDescent="0.35">
      <c r="A44" s="26" t="s">
        <v>274</v>
      </c>
      <c r="B44" s="20">
        <f>(((B40*B38)*$H$37)/B34)*1000</f>
        <v>7.8805322193481668</v>
      </c>
      <c r="C44" s="20">
        <f t="shared" ref="C44:G44" si="10">(((C40*C38)*$H$37)/C34)*1000</f>
        <v>8.4356957599979996</v>
      </c>
      <c r="D44" s="20">
        <f t="shared" si="10"/>
        <v>7.2560225864710031</v>
      </c>
      <c r="E44" s="20">
        <f t="shared" si="10"/>
        <v>9.4210118331925834</v>
      </c>
      <c r="F44" s="20">
        <f t="shared" si="10"/>
        <v>8.0200599805209976</v>
      </c>
      <c r="G44" s="20">
        <f t="shared" si="10"/>
        <v>9.3748579310170257</v>
      </c>
    </row>
    <row r="49" spans="1:9" x14ac:dyDescent="0.35">
      <c r="A49" s="26" t="s">
        <v>241</v>
      </c>
      <c r="B49" s="26" t="s">
        <v>160</v>
      </c>
      <c r="C49" s="26" t="s">
        <v>161</v>
      </c>
      <c r="D49" s="26" t="s">
        <v>162</v>
      </c>
      <c r="E49" s="26" t="s">
        <v>158</v>
      </c>
      <c r="F49" s="26" t="s">
        <v>159</v>
      </c>
      <c r="G49" s="26"/>
      <c r="H49" s="26"/>
      <c r="I49" s="26"/>
    </row>
    <row r="50" spans="1:9" x14ac:dyDescent="0.35">
      <c r="A50" t="s">
        <v>246</v>
      </c>
      <c r="B50">
        <v>94</v>
      </c>
      <c r="C50" s="73" t="s">
        <v>231</v>
      </c>
      <c r="D50" s="73" t="s">
        <v>231</v>
      </c>
      <c r="E50" s="73" t="s">
        <v>231</v>
      </c>
    </row>
    <row r="51" spans="1:9" x14ac:dyDescent="0.35">
      <c r="A51" t="s">
        <v>248</v>
      </c>
      <c r="B51" s="73" t="s">
        <v>231</v>
      </c>
      <c r="C51">
        <v>122</v>
      </c>
      <c r="D51" s="73" t="s">
        <v>231</v>
      </c>
      <c r="E51" s="73" t="s">
        <v>231</v>
      </c>
      <c r="I51" s="80"/>
    </row>
    <row r="52" spans="1:9" x14ac:dyDescent="0.35">
      <c r="A52" t="s">
        <v>249</v>
      </c>
      <c r="B52" s="73" t="s">
        <v>231</v>
      </c>
      <c r="C52">
        <v>68</v>
      </c>
      <c r="D52" s="73" t="s">
        <v>231</v>
      </c>
      <c r="E52" s="73" t="s">
        <v>231</v>
      </c>
    </row>
    <row r="53" spans="1:9" x14ac:dyDescent="0.35">
      <c r="A53" t="s">
        <v>250</v>
      </c>
      <c r="B53" s="73" t="s">
        <v>231</v>
      </c>
      <c r="C53" s="21">
        <f>(130119*39+94418*28)/(239002-14465)</f>
        <v>34.374490618472677</v>
      </c>
      <c r="D53" s="73" t="s">
        <v>231</v>
      </c>
      <c r="E53" s="73" t="s">
        <v>231</v>
      </c>
    </row>
    <row r="54" spans="1:9" x14ac:dyDescent="0.35">
      <c r="A54" t="s">
        <v>251</v>
      </c>
      <c r="B54" s="73" t="s">
        <v>231</v>
      </c>
      <c r="C54" s="21">
        <f>(C51*C55+C52*C56+C53*C57)/SUM(C55:C57)</f>
        <v>89.807535226742857</v>
      </c>
      <c r="D54" s="73" t="s">
        <v>231</v>
      </c>
      <c r="E54" s="73" t="s">
        <v>231</v>
      </c>
    </row>
    <row r="55" spans="1:9" x14ac:dyDescent="0.35">
      <c r="A55" t="s">
        <v>255</v>
      </c>
      <c r="B55" s="73" t="s">
        <v>231</v>
      </c>
      <c r="C55">
        <v>2053665</v>
      </c>
      <c r="D55" s="73" t="s">
        <v>231</v>
      </c>
      <c r="E55" s="73" t="s">
        <v>231</v>
      </c>
    </row>
    <row r="56" spans="1:9" x14ac:dyDescent="0.35">
      <c r="A56" t="s">
        <v>256</v>
      </c>
      <c r="B56" s="73" t="s">
        <v>231</v>
      </c>
      <c r="C56">
        <v>2424113</v>
      </c>
      <c r="D56" s="73" t="s">
        <v>231</v>
      </c>
      <c r="E56" s="73" t="s">
        <v>231</v>
      </c>
    </row>
    <row r="57" spans="1:9" x14ac:dyDescent="0.35">
      <c r="A57" t="s">
        <v>257</v>
      </c>
      <c r="B57" s="73" t="s">
        <v>231</v>
      </c>
      <c r="C57">
        <v>239002</v>
      </c>
      <c r="D57" s="73" t="s">
        <v>231</v>
      </c>
      <c r="E57" s="73" t="s">
        <v>231</v>
      </c>
    </row>
    <row r="58" spans="1:9" x14ac:dyDescent="0.35">
      <c r="A58" t="s">
        <v>258</v>
      </c>
      <c r="B58" s="73" t="s">
        <v>231</v>
      </c>
      <c r="C58">
        <v>78937</v>
      </c>
      <c r="D58" s="73" t="s">
        <v>231</v>
      </c>
      <c r="E58" s="73" t="s">
        <v>231</v>
      </c>
    </row>
    <row r="59" spans="1:9" x14ac:dyDescent="0.35">
      <c r="A59" t="s">
        <v>245</v>
      </c>
      <c r="B59" s="73">
        <v>24782800</v>
      </c>
      <c r="C59" s="73" t="s">
        <v>231</v>
      </c>
      <c r="D59" s="73" t="s">
        <v>231</v>
      </c>
      <c r="E59" s="73" t="s">
        <v>231</v>
      </c>
    </row>
    <row r="60" spans="1:9" x14ac:dyDescent="0.35">
      <c r="A60" s="26" t="s">
        <v>247</v>
      </c>
      <c r="B60" s="26">
        <f>B50*B59</f>
        <v>2329583200</v>
      </c>
      <c r="C60" s="26">
        <f>(C51*C55+C52*C56+C53*C57+C54*C58)</f>
        <v>430691523.41498959</v>
      </c>
      <c r="D60" s="26">
        <v>328745076.10199195</v>
      </c>
      <c r="E60">
        <f>505285969*0.63</f>
        <v>318330160.47000003</v>
      </c>
      <c r="F60">
        <v>886000000</v>
      </c>
    </row>
    <row r="61" spans="1:9" s="78" customFormat="1" ht="130.5" x14ac:dyDescent="0.35">
      <c r="A61" s="78" t="s">
        <v>252</v>
      </c>
      <c r="B61" s="17" t="s">
        <v>253</v>
      </c>
      <c r="C61" s="17" t="s">
        <v>254</v>
      </c>
      <c r="D61" s="17" t="s">
        <v>259</v>
      </c>
      <c r="E61" s="17" t="s">
        <v>260</v>
      </c>
      <c r="F61" s="17" t="s">
        <v>261</v>
      </c>
    </row>
  </sheetData>
  <sheetProtection algorithmName="SHA-512" hashValue="q6lqoXm2911OdHbcgl1AuGD5MuREcaZbG9KMiLQOW1DfurzmTUhmrWiAhgpjkNs4Q3uZ+NZ1jTpJUruWjWdV1w==" saltValue="6RPookL4BbUhDzS2QEeFaQ==" spinCount="100000" sheet="1" objects="1" scenarios="1" selectLockedCells="1"/>
  <phoneticPr fontId="30"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D4C50-986E-4A54-93A3-F24172531AB3}">
  <sheetPr>
    <outlinePr summaryBelow="0"/>
  </sheetPr>
  <dimension ref="A1:B19"/>
  <sheetViews>
    <sheetView workbookViewId="0">
      <selection activeCell="E9" sqref="E9"/>
    </sheetView>
  </sheetViews>
  <sheetFormatPr defaultRowHeight="14.5" x14ac:dyDescent="0.35"/>
  <cols>
    <col min="1" max="7" width="20.7265625" customWidth="1"/>
  </cols>
  <sheetData>
    <row r="1" spans="1:2" x14ac:dyDescent="0.35">
      <c r="A1" s="19" t="s">
        <v>204</v>
      </c>
      <c r="B1" s="17" t="s">
        <v>276</v>
      </c>
    </row>
    <row r="2" spans="1:2" x14ac:dyDescent="0.35">
      <c r="A2" s="19" t="s">
        <v>125</v>
      </c>
      <c r="B2" s="17"/>
    </row>
    <row r="3" spans="1:2" x14ac:dyDescent="0.35">
      <c r="A3" s="19" t="s">
        <v>126</v>
      </c>
      <c r="B3" s="17"/>
    </row>
    <row r="4" spans="1:2" x14ac:dyDescent="0.35">
      <c r="A4" s="19" t="s">
        <v>127</v>
      </c>
      <c r="B4" s="17" t="s">
        <v>128</v>
      </c>
    </row>
    <row r="6" spans="1:2" x14ac:dyDescent="0.35">
      <c r="A6" s="19" t="s">
        <v>129</v>
      </c>
      <c r="B6" s="20">
        <v>880</v>
      </c>
    </row>
    <row r="7" spans="1:2" x14ac:dyDescent="0.35">
      <c r="A7" s="19" t="s">
        <v>130</v>
      </c>
      <c r="B7" s="20">
        <v>903</v>
      </c>
    </row>
    <row r="8" spans="1:2" x14ac:dyDescent="0.35">
      <c r="A8" s="19" t="s">
        <v>131</v>
      </c>
      <c r="B8" s="20">
        <v>0</v>
      </c>
    </row>
    <row r="9" spans="1:2" x14ac:dyDescent="0.35">
      <c r="A9" s="19" t="s">
        <v>132</v>
      </c>
      <c r="B9" s="20">
        <v>0</v>
      </c>
    </row>
    <row r="10" spans="1:2" x14ac:dyDescent="0.35">
      <c r="A10" s="19" t="s">
        <v>133</v>
      </c>
      <c r="B10" s="20">
        <v>903</v>
      </c>
    </row>
    <row r="11" spans="1:2" x14ac:dyDescent="0.35">
      <c r="A11" s="19" t="s">
        <v>134</v>
      </c>
      <c r="B11" s="21">
        <v>2022</v>
      </c>
    </row>
    <row r="12" spans="1:2" x14ac:dyDescent="0.35">
      <c r="A12" s="19" t="s">
        <v>135</v>
      </c>
      <c r="B12" s="21">
        <v>50</v>
      </c>
    </row>
    <row r="13" spans="1:2" x14ac:dyDescent="0.35">
      <c r="A13" s="19" t="s">
        <v>136</v>
      </c>
      <c r="B13" s="17" t="s">
        <v>137</v>
      </c>
    </row>
    <row r="15" spans="1:2" x14ac:dyDescent="0.35">
      <c r="A15" s="19" t="s">
        <v>41</v>
      </c>
      <c r="B15" s="20">
        <v>2.2000000000000002</v>
      </c>
    </row>
    <row r="16" spans="1:2" x14ac:dyDescent="0.35">
      <c r="A16" s="19" t="s">
        <v>43</v>
      </c>
      <c r="B16" s="20">
        <v>31.3</v>
      </c>
    </row>
    <row r="17" spans="1:2" x14ac:dyDescent="0.35">
      <c r="A17" s="19" t="s">
        <v>138</v>
      </c>
      <c r="B17" s="20">
        <v>0</v>
      </c>
    </row>
    <row r="18" spans="1:2" x14ac:dyDescent="0.35">
      <c r="A18" s="19" t="s">
        <v>139</v>
      </c>
      <c r="B18" s="17" t="s">
        <v>140</v>
      </c>
    </row>
    <row r="19" spans="1:2" ht="29" x14ac:dyDescent="0.35">
      <c r="A19" s="19" t="s">
        <v>141</v>
      </c>
      <c r="B19" s="17" t="s">
        <v>142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FAC4C-6F45-40C4-A714-C6B907092E1C}">
  <sheetPr>
    <outlinePr summaryBelow="0"/>
  </sheetPr>
  <dimension ref="A1:EE340"/>
  <sheetViews>
    <sheetView workbookViewId="0"/>
  </sheetViews>
  <sheetFormatPr defaultRowHeight="14.5" outlineLevelRow="6" x14ac:dyDescent="0.35"/>
  <cols>
    <col min="1" max="1" width="25.7265625" customWidth="1"/>
    <col min="2" max="2" width="40.7265625" customWidth="1"/>
    <col min="3" max="3" width="15.7265625" customWidth="1"/>
    <col min="4" max="136" width="10.7265625" customWidth="1"/>
  </cols>
  <sheetData>
    <row r="1" spans="1:135" x14ac:dyDescent="0.35">
      <c r="A1" s="16" t="s">
        <v>5</v>
      </c>
      <c r="B1" s="16" t="s">
        <v>6</v>
      </c>
      <c r="C1" s="16" t="s">
        <v>7</v>
      </c>
      <c r="D1" s="16" t="s">
        <v>8</v>
      </c>
      <c r="E1" s="16" t="s">
        <v>8</v>
      </c>
      <c r="F1" s="16" t="s">
        <v>8</v>
      </c>
      <c r="G1" s="16" t="s">
        <v>8</v>
      </c>
      <c r="H1" s="16" t="s">
        <v>8</v>
      </c>
      <c r="I1" s="16" t="s">
        <v>8</v>
      </c>
      <c r="J1" s="16" t="s">
        <v>8</v>
      </c>
      <c r="K1" s="16" t="s">
        <v>8</v>
      </c>
      <c r="L1" s="16" t="s">
        <v>8</v>
      </c>
      <c r="M1" s="16" t="s">
        <v>8</v>
      </c>
      <c r="N1" s="16" t="s">
        <v>8</v>
      </c>
      <c r="O1" s="16" t="s">
        <v>8</v>
      </c>
      <c r="P1" s="16" t="s">
        <v>9</v>
      </c>
      <c r="Q1" s="16" t="s">
        <v>9</v>
      </c>
      <c r="R1" s="16" t="s">
        <v>9</v>
      </c>
      <c r="S1" s="16" t="s">
        <v>9</v>
      </c>
      <c r="T1" s="16" t="s">
        <v>9</v>
      </c>
      <c r="U1" s="16" t="s">
        <v>9</v>
      </c>
      <c r="V1" s="16" t="s">
        <v>9</v>
      </c>
      <c r="W1" s="16" t="s">
        <v>9</v>
      </c>
      <c r="X1" s="16" t="s">
        <v>9</v>
      </c>
      <c r="Y1" s="16" t="s">
        <v>9</v>
      </c>
      <c r="Z1" s="16" t="s">
        <v>9</v>
      </c>
      <c r="AA1" s="16" t="s">
        <v>9</v>
      </c>
      <c r="AB1" s="16" t="s">
        <v>10</v>
      </c>
      <c r="AC1" s="16" t="s">
        <v>10</v>
      </c>
      <c r="AD1" s="16" t="s">
        <v>10</v>
      </c>
      <c r="AE1" s="16" t="s">
        <v>10</v>
      </c>
      <c r="AF1" s="16" t="s">
        <v>10</v>
      </c>
      <c r="AG1" s="16" t="s">
        <v>10</v>
      </c>
      <c r="AH1" s="16" t="s">
        <v>10</v>
      </c>
      <c r="AI1" s="16" t="s">
        <v>10</v>
      </c>
      <c r="AJ1" s="16" t="s">
        <v>10</v>
      </c>
      <c r="AK1" s="16" t="s">
        <v>10</v>
      </c>
      <c r="AL1" s="16" t="s">
        <v>10</v>
      </c>
      <c r="AM1" s="16" t="s">
        <v>10</v>
      </c>
      <c r="AN1" s="16" t="s">
        <v>11</v>
      </c>
      <c r="AO1" s="16" t="s">
        <v>11</v>
      </c>
      <c r="AP1" s="16" t="s">
        <v>11</v>
      </c>
      <c r="AQ1" s="16" t="s">
        <v>11</v>
      </c>
      <c r="AR1" s="16" t="s">
        <v>11</v>
      </c>
      <c r="AS1" s="16" t="s">
        <v>11</v>
      </c>
      <c r="AT1" s="16" t="s">
        <v>11</v>
      </c>
      <c r="AU1" s="16" t="s">
        <v>11</v>
      </c>
      <c r="AV1" s="16" t="s">
        <v>11</v>
      </c>
      <c r="AW1" s="16" t="s">
        <v>11</v>
      </c>
      <c r="AX1" s="16" t="s">
        <v>11</v>
      </c>
      <c r="AY1" s="16" t="s">
        <v>11</v>
      </c>
      <c r="AZ1" s="16" t="s">
        <v>12</v>
      </c>
      <c r="BA1" s="16" t="s">
        <v>12</v>
      </c>
      <c r="BB1" s="16" t="s">
        <v>12</v>
      </c>
      <c r="BC1" s="16" t="s">
        <v>12</v>
      </c>
      <c r="BD1" s="16" t="s">
        <v>12</v>
      </c>
      <c r="BE1" s="16" t="s">
        <v>12</v>
      </c>
      <c r="BF1" s="16" t="s">
        <v>12</v>
      </c>
      <c r="BG1" s="16" t="s">
        <v>12</v>
      </c>
      <c r="BH1" s="16" t="s">
        <v>12</v>
      </c>
      <c r="BI1" s="16" t="s">
        <v>12</v>
      </c>
      <c r="BJ1" s="16" t="s">
        <v>12</v>
      </c>
      <c r="BK1" s="16" t="s">
        <v>12</v>
      </c>
      <c r="BL1" s="16" t="s">
        <v>13</v>
      </c>
      <c r="BM1" s="16" t="s">
        <v>13</v>
      </c>
      <c r="BN1" s="16" t="s">
        <v>13</v>
      </c>
      <c r="BO1" s="16" t="s">
        <v>13</v>
      </c>
      <c r="BP1" s="16" t="s">
        <v>13</v>
      </c>
      <c r="BQ1" s="16" t="s">
        <v>13</v>
      </c>
      <c r="BR1" s="16" t="s">
        <v>13</v>
      </c>
      <c r="BS1" s="16" t="s">
        <v>13</v>
      </c>
      <c r="BT1" s="16" t="s">
        <v>13</v>
      </c>
      <c r="BU1" s="16" t="s">
        <v>13</v>
      </c>
      <c r="BV1" s="16" t="s">
        <v>13</v>
      </c>
      <c r="BW1" s="16" t="s">
        <v>13</v>
      </c>
      <c r="BX1" s="16" t="s">
        <v>14</v>
      </c>
      <c r="BY1" s="16" t="s">
        <v>14</v>
      </c>
      <c r="BZ1" s="16" t="s">
        <v>14</v>
      </c>
      <c r="CA1" s="16" t="s">
        <v>14</v>
      </c>
      <c r="CB1" s="16" t="s">
        <v>14</v>
      </c>
      <c r="CC1" s="16" t="s">
        <v>14</v>
      </c>
      <c r="CD1" s="16" t="s">
        <v>14</v>
      </c>
      <c r="CE1" s="16" t="s">
        <v>14</v>
      </c>
      <c r="CF1" s="16" t="s">
        <v>14</v>
      </c>
      <c r="CG1" s="16" t="s">
        <v>14</v>
      </c>
      <c r="CH1" s="16" t="s">
        <v>14</v>
      </c>
      <c r="CI1" s="16" t="s">
        <v>14</v>
      </c>
      <c r="CJ1" s="16" t="s">
        <v>15</v>
      </c>
      <c r="CK1" s="16" t="s">
        <v>15</v>
      </c>
      <c r="CL1" s="16" t="s">
        <v>15</v>
      </c>
      <c r="CM1" s="16" t="s">
        <v>15</v>
      </c>
      <c r="CN1" s="16" t="s">
        <v>15</v>
      </c>
      <c r="CO1" s="16" t="s">
        <v>15</v>
      </c>
      <c r="CP1" s="16" t="s">
        <v>15</v>
      </c>
      <c r="CQ1" s="16" t="s">
        <v>15</v>
      </c>
      <c r="CR1" s="16" t="s">
        <v>15</v>
      </c>
      <c r="CS1" s="16" t="s">
        <v>15</v>
      </c>
      <c r="CT1" s="16" t="s">
        <v>15</v>
      </c>
      <c r="CU1" s="16" t="s">
        <v>15</v>
      </c>
      <c r="CV1" s="16" t="s">
        <v>16</v>
      </c>
      <c r="CW1" s="16" t="s">
        <v>16</v>
      </c>
      <c r="CX1" s="16" t="s">
        <v>16</v>
      </c>
      <c r="CY1" s="16" t="s">
        <v>16</v>
      </c>
      <c r="CZ1" s="16" t="s">
        <v>16</v>
      </c>
      <c r="DA1" s="16" t="s">
        <v>16</v>
      </c>
      <c r="DB1" s="16" t="s">
        <v>16</v>
      </c>
      <c r="DC1" s="16" t="s">
        <v>16</v>
      </c>
      <c r="DD1" s="16" t="s">
        <v>16</v>
      </c>
      <c r="DE1" s="16" t="s">
        <v>16</v>
      </c>
      <c r="DF1" s="16" t="s">
        <v>16</v>
      </c>
      <c r="DG1" s="16" t="s">
        <v>16</v>
      </c>
      <c r="DH1" s="16" t="s">
        <v>17</v>
      </c>
      <c r="DI1" s="16" t="s">
        <v>17</v>
      </c>
      <c r="DJ1" s="16" t="s">
        <v>17</v>
      </c>
      <c r="DK1" s="16" t="s">
        <v>17</v>
      </c>
      <c r="DL1" s="16" t="s">
        <v>17</v>
      </c>
      <c r="DM1" s="16" t="s">
        <v>17</v>
      </c>
      <c r="DN1" s="16" t="s">
        <v>17</v>
      </c>
      <c r="DO1" s="16" t="s">
        <v>17</v>
      </c>
      <c r="DP1" s="16" t="s">
        <v>17</v>
      </c>
      <c r="DQ1" s="16" t="s">
        <v>17</v>
      </c>
      <c r="DR1" s="16" t="s">
        <v>17</v>
      </c>
      <c r="DS1" s="16" t="s">
        <v>17</v>
      </c>
      <c r="DT1" s="16" t="s">
        <v>18</v>
      </c>
      <c r="DU1" s="16" t="s">
        <v>18</v>
      </c>
      <c r="DV1" s="16" t="s">
        <v>18</v>
      </c>
      <c r="DW1" s="16" t="s">
        <v>18</v>
      </c>
      <c r="DX1" s="16" t="s">
        <v>18</v>
      </c>
      <c r="DY1" s="16" t="s">
        <v>18</v>
      </c>
      <c r="DZ1" s="16" t="s">
        <v>18</v>
      </c>
      <c r="EA1" s="16" t="s">
        <v>18</v>
      </c>
      <c r="EB1" s="16" t="s">
        <v>18</v>
      </c>
      <c r="EC1" s="16" t="s">
        <v>18</v>
      </c>
      <c r="ED1" s="16" t="s">
        <v>18</v>
      </c>
      <c r="EE1" s="16" t="s">
        <v>18</v>
      </c>
    </row>
    <row r="2" spans="1:135" x14ac:dyDescent="0.35">
      <c r="D2" s="16" t="s">
        <v>19</v>
      </c>
      <c r="E2" s="16" t="s">
        <v>20</v>
      </c>
      <c r="F2" s="16" t="s">
        <v>21</v>
      </c>
      <c r="G2" s="16" t="s">
        <v>22</v>
      </c>
      <c r="H2" s="16" t="s">
        <v>23</v>
      </c>
      <c r="I2" s="16" t="s">
        <v>24</v>
      </c>
      <c r="J2" s="16" t="s">
        <v>25</v>
      </c>
      <c r="K2" s="16" t="s">
        <v>26</v>
      </c>
      <c r="L2" s="16" t="s">
        <v>27</v>
      </c>
      <c r="M2" s="16" t="s">
        <v>28</v>
      </c>
      <c r="N2" s="16" t="s">
        <v>29</v>
      </c>
      <c r="O2" s="16" t="s">
        <v>30</v>
      </c>
      <c r="P2" s="16" t="s">
        <v>19</v>
      </c>
      <c r="Q2" s="16" t="s">
        <v>20</v>
      </c>
      <c r="R2" s="16" t="s">
        <v>21</v>
      </c>
      <c r="S2" s="16" t="s">
        <v>22</v>
      </c>
      <c r="T2" s="16" t="s">
        <v>23</v>
      </c>
      <c r="U2" s="16" t="s">
        <v>24</v>
      </c>
      <c r="V2" s="16" t="s">
        <v>25</v>
      </c>
      <c r="W2" s="16" t="s">
        <v>26</v>
      </c>
      <c r="X2" s="16" t="s">
        <v>27</v>
      </c>
      <c r="Y2" s="16" t="s">
        <v>28</v>
      </c>
      <c r="Z2" s="16" t="s">
        <v>29</v>
      </c>
      <c r="AA2" s="16" t="s">
        <v>30</v>
      </c>
      <c r="AB2" s="16" t="s">
        <v>19</v>
      </c>
      <c r="AC2" s="16" t="s">
        <v>20</v>
      </c>
      <c r="AD2" s="16" t="s">
        <v>21</v>
      </c>
      <c r="AE2" s="16" t="s">
        <v>22</v>
      </c>
      <c r="AF2" s="16" t="s">
        <v>23</v>
      </c>
      <c r="AG2" s="16" t="s">
        <v>24</v>
      </c>
      <c r="AH2" s="16" t="s">
        <v>25</v>
      </c>
      <c r="AI2" s="16" t="s">
        <v>26</v>
      </c>
      <c r="AJ2" s="16" t="s">
        <v>27</v>
      </c>
      <c r="AK2" s="16" t="s">
        <v>28</v>
      </c>
      <c r="AL2" s="16" t="s">
        <v>29</v>
      </c>
      <c r="AM2" s="16" t="s">
        <v>30</v>
      </c>
      <c r="AN2" s="16" t="s">
        <v>19</v>
      </c>
      <c r="AO2" s="16" t="s">
        <v>20</v>
      </c>
      <c r="AP2" s="16" t="s">
        <v>21</v>
      </c>
      <c r="AQ2" s="16" t="s">
        <v>22</v>
      </c>
      <c r="AR2" s="16" t="s">
        <v>23</v>
      </c>
      <c r="AS2" s="16" t="s">
        <v>24</v>
      </c>
      <c r="AT2" s="16" t="s">
        <v>25</v>
      </c>
      <c r="AU2" s="16" t="s">
        <v>26</v>
      </c>
      <c r="AV2" s="16" t="s">
        <v>27</v>
      </c>
      <c r="AW2" s="16" t="s">
        <v>28</v>
      </c>
      <c r="AX2" s="16" t="s">
        <v>29</v>
      </c>
      <c r="AY2" s="16" t="s">
        <v>30</v>
      </c>
      <c r="AZ2" s="16" t="s">
        <v>19</v>
      </c>
      <c r="BA2" s="16" t="s">
        <v>20</v>
      </c>
      <c r="BB2" s="16" t="s">
        <v>21</v>
      </c>
      <c r="BC2" s="16" t="s">
        <v>22</v>
      </c>
      <c r="BD2" s="16" t="s">
        <v>23</v>
      </c>
      <c r="BE2" s="16" t="s">
        <v>24</v>
      </c>
      <c r="BF2" s="16" t="s">
        <v>25</v>
      </c>
      <c r="BG2" s="16" t="s">
        <v>26</v>
      </c>
      <c r="BH2" s="16" t="s">
        <v>27</v>
      </c>
      <c r="BI2" s="16" t="s">
        <v>28</v>
      </c>
      <c r="BJ2" s="16" t="s">
        <v>29</v>
      </c>
      <c r="BK2" s="16" t="s">
        <v>30</v>
      </c>
      <c r="BL2" s="16" t="s">
        <v>19</v>
      </c>
      <c r="BM2" s="16" t="s">
        <v>20</v>
      </c>
      <c r="BN2" s="16" t="s">
        <v>21</v>
      </c>
      <c r="BO2" s="16" t="s">
        <v>22</v>
      </c>
      <c r="BP2" s="16" t="s">
        <v>23</v>
      </c>
      <c r="BQ2" s="16" t="s">
        <v>24</v>
      </c>
      <c r="BR2" s="16" t="s">
        <v>25</v>
      </c>
      <c r="BS2" s="16" t="s">
        <v>26</v>
      </c>
      <c r="BT2" s="16" t="s">
        <v>27</v>
      </c>
      <c r="BU2" s="16" t="s">
        <v>28</v>
      </c>
      <c r="BV2" s="16" t="s">
        <v>29</v>
      </c>
      <c r="BW2" s="16" t="s">
        <v>30</v>
      </c>
      <c r="BX2" s="16" t="s">
        <v>19</v>
      </c>
      <c r="BY2" s="16" t="s">
        <v>20</v>
      </c>
      <c r="BZ2" s="16" t="s">
        <v>21</v>
      </c>
      <c r="CA2" s="16" t="s">
        <v>22</v>
      </c>
      <c r="CB2" s="16" t="s">
        <v>23</v>
      </c>
      <c r="CC2" s="16" t="s">
        <v>24</v>
      </c>
      <c r="CD2" s="16" t="s">
        <v>25</v>
      </c>
      <c r="CE2" s="16" t="s">
        <v>26</v>
      </c>
      <c r="CF2" s="16" t="s">
        <v>27</v>
      </c>
      <c r="CG2" s="16" t="s">
        <v>28</v>
      </c>
      <c r="CH2" s="16" t="s">
        <v>29</v>
      </c>
      <c r="CI2" s="16" t="s">
        <v>30</v>
      </c>
      <c r="CJ2" s="16" t="s">
        <v>19</v>
      </c>
      <c r="CK2" s="16" t="s">
        <v>20</v>
      </c>
      <c r="CL2" s="16" t="s">
        <v>21</v>
      </c>
      <c r="CM2" s="16" t="s">
        <v>22</v>
      </c>
      <c r="CN2" s="16" t="s">
        <v>23</v>
      </c>
      <c r="CO2" s="16" t="s">
        <v>24</v>
      </c>
      <c r="CP2" s="16" t="s">
        <v>25</v>
      </c>
      <c r="CQ2" s="16" t="s">
        <v>26</v>
      </c>
      <c r="CR2" s="16" t="s">
        <v>27</v>
      </c>
      <c r="CS2" s="16" t="s">
        <v>28</v>
      </c>
      <c r="CT2" s="16" t="s">
        <v>29</v>
      </c>
      <c r="CU2" s="16" t="s">
        <v>30</v>
      </c>
      <c r="CV2" s="16" t="s">
        <v>19</v>
      </c>
      <c r="CW2" s="16" t="s">
        <v>20</v>
      </c>
      <c r="CX2" s="16" t="s">
        <v>21</v>
      </c>
      <c r="CY2" s="16" t="s">
        <v>22</v>
      </c>
      <c r="CZ2" s="16" t="s">
        <v>23</v>
      </c>
      <c r="DA2" s="16" t="s">
        <v>24</v>
      </c>
      <c r="DB2" s="16" t="s">
        <v>25</v>
      </c>
      <c r="DC2" s="16" t="s">
        <v>26</v>
      </c>
      <c r="DD2" s="16" t="s">
        <v>27</v>
      </c>
      <c r="DE2" s="16" t="s">
        <v>28</v>
      </c>
      <c r="DF2" s="16" t="s">
        <v>29</v>
      </c>
      <c r="DG2" s="16" t="s">
        <v>30</v>
      </c>
      <c r="DH2" s="16" t="s">
        <v>19</v>
      </c>
      <c r="DI2" s="16" t="s">
        <v>20</v>
      </c>
      <c r="DJ2" s="16" t="s">
        <v>21</v>
      </c>
      <c r="DK2" s="16" t="s">
        <v>22</v>
      </c>
      <c r="DL2" s="16" t="s">
        <v>23</v>
      </c>
      <c r="DM2" s="16" t="s">
        <v>24</v>
      </c>
      <c r="DN2" s="16" t="s">
        <v>25</v>
      </c>
      <c r="DO2" s="16" t="s">
        <v>26</v>
      </c>
      <c r="DP2" s="16" t="s">
        <v>27</v>
      </c>
      <c r="DQ2" s="16" t="s">
        <v>28</v>
      </c>
      <c r="DR2" s="16" t="s">
        <v>29</v>
      </c>
      <c r="DS2" s="16" t="s">
        <v>30</v>
      </c>
      <c r="DT2" s="16" t="s">
        <v>19</v>
      </c>
      <c r="DU2" s="16" t="s">
        <v>20</v>
      </c>
      <c r="DV2" s="16" t="s">
        <v>21</v>
      </c>
      <c r="DW2" s="16" t="s">
        <v>22</v>
      </c>
      <c r="DX2" s="16" t="s">
        <v>23</v>
      </c>
      <c r="DY2" s="16" t="s">
        <v>24</v>
      </c>
      <c r="DZ2" s="16" t="s">
        <v>25</v>
      </c>
      <c r="EA2" s="16" t="s">
        <v>26</v>
      </c>
      <c r="EB2" s="16" t="s">
        <v>27</v>
      </c>
      <c r="EC2" s="16" t="s">
        <v>28</v>
      </c>
      <c r="ED2" s="16" t="s">
        <v>29</v>
      </c>
      <c r="EE2" s="16" t="s">
        <v>30</v>
      </c>
    </row>
    <row r="3" spans="1:135" x14ac:dyDescent="0.35">
      <c r="D3" s="16" t="s">
        <v>31</v>
      </c>
      <c r="E3" s="16" t="s">
        <v>31</v>
      </c>
      <c r="F3" s="16" t="s">
        <v>31</v>
      </c>
      <c r="G3" s="16" t="s">
        <v>31</v>
      </c>
      <c r="H3" s="16" t="s">
        <v>31</v>
      </c>
      <c r="I3" s="16" t="s">
        <v>31</v>
      </c>
      <c r="J3" s="16" t="s">
        <v>31</v>
      </c>
      <c r="K3" s="16" t="s">
        <v>31</v>
      </c>
      <c r="L3" s="16" t="s">
        <v>31</v>
      </c>
      <c r="M3" s="16" t="s">
        <v>31</v>
      </c>
      <c r="N3" s="16" t="s">
        <v>31</v>
      </c>
      <c r="O3" s="16" t="s">
        <v>31</v>
      </c>
      <c r="P3" s="16" t="s">
        <v>32</v>
      </c>
      <c r="Q3" s="16" t="s">
        <v>32</v>
      </c>
      <c r="R3" s="16" t="s">
        <v>32</v>
      </c>
      <c r="S3" s="16" t="s">
        <v>32</v>
      </c>
      <c r="T3" s="16" t="s">
        <v>32</v>
      </c>
      <c r="U3" s="16" t="s">
        <v>32</v>
      </c>
      <c r="V3" s="16" t="s">
        <v>32</v>
      </c>
      <c r="W3" s="16" t="s">
        <v>32</v>
      </c>
      <c r="X3" s="16" t="s">
        <v>32</v>
      </c>
      <c r="Y3" s="16" t="s">
        <v>32</v>
      </c>
      <c r="Z3" s="16" t="s">
        <v>32</v>
      </c>
      <c r="AA3" s="16" t="s">
        <v>32</v>
      </c>
      <c r="AB3" s="16" t="s">
        <v>33</v>
      </c>
      <c r="AC3" s="16" t="s">
        <v>33</v>
      </c>
      <c r="AD3" s="16" t="s">
        <v>33</v>
      </c>
      <c r="AE3" s="16" t="s">
        <v>33</v>
      </c>
      <c r="AF3" s="16" t="s">
        <v>33</v>
      </c>
      <c r="AG3" s="16" t="s">
        <v>33</v>
      </c>
      <c r="AH3" s="16" t="s">
        <v>33</v>
      </c>
      <c r="AI3" s="16" t="s">
        <v>33</v>
      </c>
      <c r="AJ3" s="16" t="s">
        <v>33</v>
      </c>
      <c r="AK3" s="16" t="s">
        <v>33</v>
      </c>
      <c r="AL3" s="16" t="s">
        <v>33</v>
      </c>
      <c r="AM3" s="16" t="s">
        <v>33</v>
      </c>
      <c r="AN3" s="16" t="s">
        <v>34</v>
      </c>
      <c r="AO3" s="16" t="s">
        <v>34</v>
      </c>
      <c r="AP3" s="16" t="s">
        <v>34</v>
      </c>
      <c r="AQ3" s="16" t="s">
        <v>34</v>
      </c>
      <c r="AR3" s="16" t="s">
        <v>34</v>
      </c>
      <c r="AS3" s="16" t="s">
        <v>34</v>
      </c>
      <c r="AT3" s="16" t="s">
        <v>34</v>
      </c>
      <c r="AU3" s="16" t="s">
        <v>34</v>
      </c>
      <c r="AV3" s="16" t="s">
        <v>34</v>
      </c>
      <c r="AW3" s="16" t="s">
        <v>34</v>
      </c>
      <c r="AX3" s="16" t="s">
        <v>34</v>
      </c>
      <c r="AY3" s="16" t="s">
        <v>34</v>
      </c>
      <c r="AZ3" s="16" t="s">
        <v>35</v>
      </c>
      <c r="BA3" s="16" t="s">
        <v>35</v>
      </c>
      <c r="BB3" s="16" t="s">
        <v>35</v>
      </c>
      <c r="BC3" s="16" t="s">
        <v>35</v>
      </c>
      <c r="BD3" s="16" t="s">
        <v>35</v>
      </c>
      <c r="BE3" s="16" t="s">
        <v>35</v>
      </c>
      <c r="BF3" s="16" t="s">
        <v>35</v>
      </c>
      <c r="BG3" s="16" t="s">
        <v>35</v>
      </c>
      <c r="BH3" s="16" t="s">
        <v>35</v>
      </c>
      <c r="BI3" s="16" t="s">
        <v>35</v>
      </c>
      <c r="BJ3" s="16" t="s">
        <v>35</v>
      </c>
      <c r="BK3" s="16" t="s">
        <v>35</v>
      </c>
      <c r="BL3" s="16" t="s">
        <v>36</v>
      </c>
      <c r="BM3" s="16" t="s">
        <v>36</v>
      </c>
      <c r="BN3" s="16" t="s">
        <v>36</v>
      </c>
      <c r="BO3" s="16" t="s">
        <v>36</v>
      </c>
      <c r="BP3" s="16" t="s">
        <v>36</v>
      </c>
      <c r="BQ3" s="16" t="s">
        <v>36</v>
      </c>
      <c r="BR3" s="16" t="s">
        <v>36</v>
      </c>
      <c r="BS3" s="16" t="s">
        <v>36</v>
      </c>
      <c r="BT3" s="16" t="s">
        <v>36</v>
      </c>
      <c r="BU3" s="16" t="s">
        <v>36</v>
      </c>
      <c r="BV3" s="16" t="s">
        <v>36</v>
      </c>
      <c r="BW3" s="16" t="s">
        <v>36</v>
      </c>
      <c r="BX3" s="16" t="s">
        <v>37</v>
      </c>
      <c r="BY3" s="16" t="s">
        <v>37</v>
      </c>
      <c r="BZ3" s="16" t="s">
        <v>37</v>
      </c>
      <c r="CA3" s="16" t="s">
        <v>37</v>
      </c>
      <c r="CB3" s="16" t="s">
        <v>37</v>
      </c>
      <c r="CC3" s="16" t="s">
        <v>37</v>
      </c>
      <c r="CD3" s="16" t="s">
        <v>37</v>
      </c>
      <c r="CE3" s="16" t="s">
        <v>37</v>
      </c>
      <c r="CF3" s="16" t="s">
        <v>37</v>
      </c>
      <c r="CG3" s="16" t="s">
        <v>37</v>
      </c>
      <c r="CH3" s="16" t="s">
        <v>37</v>
      </c>
      <c r="CI3" s="16" t="s">
        <v>37</v>
      </c>
      <c r="CJ3" s="16" t="s">
        <v>37</v>
      </c>
      <c r="CK3" s="16" t="s">
        <v>37</v>
      </c>
      <c r="CL3" s="16" t="s">
        <v>37</v>
      </c>
      <c r="CM3" s="16" t="s">
        <v>37</v>
      </c>
      <c r="CN3" s="16" t="s">
        <v>37</v>
      </c>
      <c r="CO3" s="16" t="s">
        <v>37</v>
      </c>
      <c r="CP3" s="16" t="s">
        <v>37</v>
      </c>
      <c r="CQ3" s="16" t="s">
        <v>37</v>
      </c>
      <c r="CR3" s="16" t="s">
        <v>37</v>
      </c>
      <c r="CS3" s="16" t="s">
        <v>37</v>
      </c>
      <c r="CT3" s="16" t="s">
        <v>37</v>
      </c>
      <c r="CU3" s="16" t="s">
        <v>37</v>
      </c>
      <c r="CV3" s="16" t="s">
        <v>37</v>
      </c>
      <c r="CW3" s="16" t="s">
        <v>37</v>
      </c>
      <c r="CX3" s="16" t="s">
        <v>37</v>
      </c>
      <c r="CY3" s="16" t="s">
        <v>37</v>
      </c>
      <c r="CZ3" s="16" t="s">
        <v>37</v>
      </c>
      <c r="DA3" s="16" t="s">
        <v>37</v>
      </c>
      <c r="DB3" s="16" t="s">
        <v>37</v>
      </c>
      <c r="DC3" s="16" t="s">
        <v>37</v>
      </c>
      <c r="DD3" s="16" t="s">
        <v>37</v>
      </c>
      <c r="DE3" s="16" t="s">
        <v>37</v>
      </c>
      <c r="DF3" s="16" t="s">
        <v>37</v>
      </c>
      <c r="DG3" s="16" t="s">
        <v>37</v>
      </c>
      <c r="DH3" s="16" t="s">
        <v>37</v>
      </c>
      <c r="DI3" s="16" t="s">
        <v>37</v>
      </c>
      <c r="DJ3" s="16" t="s">
        <v>37</v>
      </c>
      <c r="DK3" s="16" t="s">
        <v>37</v>
      </c>
      <c r="DL3" s="16" t="s">
        <v>37</v>
      </c>
      <c r="DM3" s="16" t="s">
        <v>37</v>
      </c>
      <c r="DN3" s="16" t="s">
        <v>37</v>
      </c>
      <c r="DO3" s="16" t="s">
        <v>37</v>
      </c>
      <c r="DP3" s="16" t="s">
        <v>37</v>
      </c>
      <c r="DQ3" s="16" t="s">
        <v>37</v>
      </c>
      <c r="DR3" s="16" t="s">
        <v>37</v>
      </c>
      <c r="DS3" s="16" t="s">
        <v>37</v>
      </c>
      <c r="DT3" s="16" t="s">
        <v>37</v>
      </c>
      <c r="DU3" s="16" t="s">
        <v>37</v>
      </c>
      <c r="DV3" s="16" t="s">
        <v>37</v>
      </c>
      <c r="DW3" s="16" t="s">
        <v>37</v>
      </c>
      <c r="DX3" s="16" t="s">
        <v>37</v>
      </c>
      <c r="DY3" s="16" t="s">
        <v>37</v>
      </c>
      <c r="DZ3" s="16" t="s">
        <v>37</v>
      </c>
      <c r="EA3" s="16" t="s">
        <v>37</v>
      </c>
      <c r="EB3" s="16" t="s">
        <v>37</v>
      </c>
      <c r="EC3" s="16" t="s">
        <v>37</v>
      </c>
      <c r="ED3" s="16" t="s">
        <v>37</v>
      </c>
      <c r="EE3" s="16" t="s">
        <v>37</v>
      </c>
    </row>
    <row r="4" spans="1:135" ht="20.149999999999999" customHeight="1" x14ac:dyDescent="0.35">
      <c r="A4" s="17" t="s">
        <v>38</v>
      </c>
      <c r="B4" s="17" t="s">
        <v>39</v>
      </c>
      <c r="D4" s="18">
        <v>10.679450869608761</v>
      </c>
      <c r="E4" s="18">
        <v>6.0586084023813305</v>
      </c>
      <c r="F4" s="18">
        <v>0</v>
      </c>
      <c r="G4" s="18">
        <v>0</v>
      </c>
      <c r="H4" s="18">
        <v>0.95779933832321829</v>
      </c>
      <c r="I4" s="18">
        <v>2.3713258720000012</v>
      </c>
      <c r="J4" s="18">
        <v>0.97241178996043931</v>
      </c>
      <c r="K4" s="18">
        <v>0.31930546694376094</v>
      </c>
      <c r="L4" s="18">
        <v>-1.3826102032021914</v>
      </c>
      <c r="M4" s="18">
        <v>0</v>
      </c>
      <c r="N4" s="18">
        <v>0</v>
      </c>
      <c r="O4" s="18">
        <v>0</v>
      </c>
      <c r="P4" s="18">
        <v>3.0907390394783288E-8</v>
      </c>
      <c r="Q4" s="18">
        <v>3.0853203801243399E-8</v>
      </c>
      <c r="R4" s="18">
        <v>0</v>
      </c>
      <c r="S4" s="18">
        <v>0</v>
      </c>
      <c r="T4" s="18">
        <v>4.8880376557039239E-11</v>
      </c>
      <c r="U4" s="18">
        <v>3.3944359200000009E-12</v>
      </c>
      <c r="V4" s="18">
        <v>1.3506313138818454E-12</v>
      </c>
      <c r="W4" s="18">
        <v>5.6114974903920492E-13</v>
      </c>
      <c r="X4" s="18">
        <v>-2.6301177990008124E-11</v>
      </c>
      <c r="Y4" s="18">
        <v>0</v>
      </c>
      <c r="Z4" s="18">
        <v>0</v>
      </c>
      <c r="AA4" s="18">
        <v>0</v>
      </c>
      <c r="AB4" s="18">
        <v>4.8683537271366614E-3</v>
      </c>
      <c r="AC4" s="18">
        <v>2.7862325720982273E-3</v>
      </c>
      <c r="AD4" s="18">
        <v>0</v>
      </c>
      <c r="AE4" s="18">
        <v>0</v>
      </c>
      <c r="AF4" s="18">
        <v>5.2450295539561672E-4</v>
      </c>
      <c r="AG4" s="18">
        <v>1.5168175520000003E-3</v>
      </c>
      <c r="AH4" s="18">
        <v>3.6204302043824374E-5</v>
      </c>
      <c r="AI4" s="18">
        <v>4.596345598992438E-6</v>
      </c>
      <c r="AJ4" s="18">
        <v>-2.8336752973092116E-4</v>
      </c>
      <c r="AK4" s="18">
        <v>0</v>
      </c>
      <c r="AL4" s="18">
        <v>0</v>
      </c>
      <c r="AM4" s="18">
        <v>0</v>
      </c>
      <c r="AN4" s="18">
        <v>3.3680867244254946E-2</v>
      </c>
      <c r="AO4" s="18">
        <v>1.5130840263202895E-2</v>
      </c>
      <c r="AP4" s="18">
        <v>0</v>
      </c>
      <c r="AQ4" s="18">
        <v>0</v>
      </c>
      <c r="AR4" s="18">
        <v>2.6442834461988082E-3</v>
      </c>
      <c r="AS4" s="18">
        <v>1.5107120480000005E-2</v>
      </c>
      <c r="AT4" s="18">
        <v>3.9131261521781148E-4</v>
      </c>
      <c r="AU4" s="18">
        <v>4.0731043963541751E-4</v>
      </c>
      <c r="AV4" s="18">
        <v>-3.0220660181525237E-3</v>
      </c>
      <c r="AW4" s="18">
        <v>0</v>
      </c>
      <c r="AX4" s="18">
        <v>0</v>
      </c>
      <c r="AY4" s="18">
        <v>0</v>
      </c>
      <c r="AZ4" s="18">
        <v>6.5602893878694999E-3</v>
      </c>
      <c r="BA4" s="18">
        <v>2.7554655534909904E-3</v>
      </c>
      <c r="BB4" s="18">
        <v>0</v>
      </c>
      <c r="BC4" s="18">
        <v>0</v>
      </c>
      <c r="BD4" s="18">
        <v>4.156942654367799E-4</v>
      </c>
      <c r="BE4" s="18">
        <v>3.2055224799999995E-3</v>
      </c>
      <c r="BF4" s="18">
        <v>1.1174805138513152E-4</v>
      </c>
      <c r="BG4" s="18">
        <v>7.1859037556610102E-5</v>
      </c>
      <c r="BH4" s="18">
        <v>-2.7784181647164932E-4</v>
      </c>
      <c r="BI4" s="18">
        <v>0</v>
      </c>
      <c r="BJ4" s="18">
        <v>0</v>
      </c>
      <c r="BK4" s="18">
        <v>0</v>
      </c>
      <c r="BL4" s="18">
        <v>1.8023877990878964E-4</v>
      </c>
      <c r="BM4" s="18">
        <v>1.3607309063825982E-4</v>
      </c>
      <c r="BN4" s="18">
        <v>0</v>
      </c>
      <c r="BO4" s="18">
        <v>0</v>
      </c>
      <c r="BP4" s="18">
        <v>4.3052830703091168E-5</v>
      </c>
      <c r="BQ4" s="18">
        <v>1.0839280095999994E-6</v>
      </c>
      <c r="BR4" s="18">
        <v>1.8529060300888314E-8</v>
      </c>
      <c r="BS4" s="18">
        <v>1.0401497537628176E-8</v>
      </c>
      <c r="BT4" s="18">
        <v>-2.6491167688957878E-6</v>
      </c>
      <c r="BU4" s="18">
        <v>0</v>
      </c>
      <c r="BV4" s="18">
        <v>0</v>
      </c>
      <c r="BW4" s="18">
        <v>0</v>
      </c>
      <c r="BX4" s="18">
        <v>104.7375449951808</v>
      </c>
      <c r="BY4" s="18">
        <v>64.034769029808061</v>
      </c>
      <c r="BZ4" s="18">
        <v>0</v>
      </c>
      <c r="CA4" s="18">
        <v>0</v>
      </c>
      <c r="CB4" s="18">
        <v>16.277369599367329</v>
      </c>
      <c r="CC4" s="18">
        <v>22.156154720000025</v>
      </c>
      <c r="CD4" s="18">
        <v>1.061812922945236</v>
      </c>
      <c r="CE4" s="18">
        <v>1.2074387230599684</v>
      </c>
      <c r="CF4" s="18">
        <v>-15.723980275098441</v>
      </c>
      <c r="CG4" s="18">
        <v>0</v>
      </c>
      <c r="CH4" s="18">
        <v>0</v>
      </c>
      <c r="CI4" s="18">
        <v>0</v>
      </c>
      <c r="CJ4" s="18">
        <v>119.41483869247621</v>
      </c>
      <c r="CK4" s="18">
        <v>73.386733742615377</v>
      </c>
      <c r="CL4" s="18">
        <v>0</v>
      </c>
      <c r="CM4" s="18">
        <v>0</v>
      </c>
      <c r="CN4" s="18">
        <v>15.984302344250759</v>
      </c>
      <c r="CO4" s="18">
        <v>27.721894400000011</v>
      </c>
      <c r="CP4" s="18">
        <v>1.0853656372100815</v>
      </c>
      <c r="CQ4" s="18">
        <v>1.2365425683999394</v>
      </c>
      <c r="CR4" s="18">
        <v>-16.303038389541712</v>
      </c>
      <c r="CS4" s="18">
        <v>0</v>
      </c>
      <c r="CT4" s="18">
        <v>0</v>
      </c>
      <c r="CU4" s="18">
        <v>0</v>
      </c>
      <c r="CV4" s="18">
        <v>159.53350715423122</v>
      </c>
      <c r="CW4" s="18">
        <v>28.005154506671268</v>
      </c>
      <c r="CX4" s="18">
        <v>0</v>
      </c>
      <c r="CY4" s="18">
        <v>0</v>
      </c>
      <c r="CZ4" s="18">
        <v>2.0512886346211809</v>
      </c>
      <c r="DA4" s="18">
        <v>130.48823840000006</v>
      </c>
      <c r="DB4" s="18">
        <v>-1.1376421994896952</v>
      </c>
      <c r="DC4" s="18">
        <v>0.12646781242860569</v>
      </c>
      <c r="DD4" s="18">
        <v>-3.0503636311306246</v>
      </c>
      <c r="DE4" s="18">
        <v>0</v>
      </c>
      <c r="DF4" s="18">
        <v>0</v>
      </c>
      <c r="DG4" s="18">
        <v>0</v>
      </c>
      <c r="DH4" s="18">
        <v>1.9672748765914301</v>
      </c>
      <c r="DI4" s="18">
        <v>1.9264324083297895</v>
      </c>
      <c r="DJ4" s="18">
        <v>0</v>
      </c>
      <c r="DK4" s="18">
        <v>0</v>
      </c>
      <c r="DL4" s="18">
        <v>0</v>
      </c>
      <c r="DM4" s="18">
        <v>4.0842468261640029E-2</v>
      </c>
      <c r="DN4" s="18">
        <v>0</v>
      </c>
      <c r="DO4" s="18">
        <v>0</v>
      </c>
      <c r="DP4" s="18">
        <v>0</v>
      </c>
      <c r="DQ4" s="18">
        <v>0</v>
      </c>
      <c r="DR4" s="18">
        <v>0</v>
      </c>
      <c r="DS4" s="18">
        <v>0</v>
      </c>
      <c r="DT4" s="18">
        <v>1.3316938190643552</v>
      </c>
      <c r="DU4" s="18">
        <v>1.3291067065587066</v>
      </c>
      <c r="DV4" s="18">
        <v>0</v>
      </c>
      <c r="DW4" s="18">
        <v>0</v>
      </c>
      <c r="DX4" s="18">
        <v>5.2911364784053144E-7</v>
      </c>
      <c r="DY4" s="18">
        <v>2.586583392000001E-3</v>
      </c>
      <c r="DZ4" s="18">
        <v>0</v>
      </c>
      <c r="EA4" s="18">
        <v>0</v>
      </c>
      <c r="EB4" s="18">
        <v>0</v>
      </c>
      <c r="EC4" s="18">
        <v>0</v>
      </c>
      <c r="ED4" s="18">
        <v>0</v>
      </c>
      <c r="EE4" s="18">
        <v>0</v>
      </c>
    </row>
    <row r="5" spans="1:135" ht="20.149999999999999" customHeight="1" outlineLevel="1" x14ac:dyDescent="0.35">
      <c r="A5" s="17" t="s">
        <v>38</v>
      </c>
      <c r="B5" s="17" t="s">
        <v>40</v>
      </c>
      <c r="D5" s="18">
        <v>2.3713258720000003</v>
      </c>
      <c r="E5" s="18">
        <v>0</v>
      </c>
      <c r="F5" s="18">
        <v>0</v>
      </c>
      <c r="G5" s="18">
        <v>0</v>
      </c>
      <c r="H5" s="18">
        <v>0</v>
      </c>
      <c r="I5" s="18">
        <v>2.3713258720000026</v>
      </c>
      <c r="J5" s="18">
        <v>0</v>
      </c>
      <c r="K5" s="18">
        <v>0</v>
      </c>
      <c r="L5" s="18">
        <v>0</v>
      </c>
      <c r="M5" s="18">
        <v>0</v>
      </c>
      <c r="N5" s="18">
        <v>0</v>
      </c>
      <c r="O5" s="18">
        <v>0</v>
      </c>
      <c r="P5" s="18">
        <v>3.3944359199999976E-12</v>
      </c>
      <c r="Q5" s="18">
        <v>0</v>
      </c>
      <c r="R5" s="18">
        <v>0</v>
      </c>
      <c r="S5" s="18">
        <v>0</v>
      </c>
      <c r="T5" s="18">
        <v>0</v>
      </c>
      <c r="U5" s="18">
        <v>3.3944359200000017E-12</v>
      </c>
      <c r="V5" s="18">
        <v>0</v>
      </c>
      <c r="W5" s="18">
        <v>0</v>
      </c>
      <c r="X5" s="18">
        <v>0</v>
      </c>
      <c r="Y5" s="18">
        <v>0</v>
      </c>
      <c r="Z5" s="18">
        <v>0</v>
      </c>
      <c r="AA5" s="18">
        <v>0</v>
      </c>
      <c r="AB5" s="18">
        <v>1.5168175519999995E-3</v>
      </c>
      <c r="AC5" s="18">
        <v>0</v>
      </c>
      <c r="AD5" s="18">
        <v>0</v>
      </c>
      <c r="AE5" s="18">
        <v>0</v>
      </c>
      <c r="AF5" s="18">
        <v>0</v>
      </c>
      <c r="AG5" s="18">
        <v>1.5168175520000016E-3</v>
      </c>
      <c r="AH5" s="18">
        <v>0</v>
      </c>
      <c r="AI5" s="18">
        <v>0</v>
      </c>
      <c r="AJ5" s="18">
        <v>0</v>
      </c>
      <c r="AK5" s="18">
        <v>0</v>
      </c>
      <c r="AL5" s="18">
        <v>0</v>
      </c>
      <c r="AM5" s="18">
        <v>0</v>
      </c>
      <c r="AN5" s="18">
        <v>1.5107120479999986E-2</v>
      </c>
      <c r="AO5" s="18">
        <v>0</v>
      </c>
      <c r="AP5" s="18">
        <v>0</v>
      </c>
      <c r="AQ5" s="18">
        <v>0</v>
      </c>
      <c r="AR5" s="18">
        <v>0</v>
      </c>
      <c r="AS5" s="18">
        <v>1.510712048E-2</v>
      </c>
      <c r="AT5" s="18">
        <v>0</v>
      </c>
      <c r="AU5" s="18">
        <v>0</v>
      </c>
      <c r="AV5" s="18">
        <v>0</v>
      </c>
      <c r="AW5" s="18">
        <v>0</v>
      </c>
      <c r="AX5" s="18">
        <v>0</v>
      </c>
      <c r="AY5" s="18">
        <v>0</v>
      </c>
      <c r="AZ5" s="18">
        <v>3.2055224800000021E-3</v>
      </c>
      <c r="BA5" s="18">
        <v>0</v>
      </c>
      <c r="BB5" s="18">
        <v>0</v>
      </c>
      <c r="BC5" s="18">
        <v>0</v>
      </c>
      <c r="BD5" s="18">
        <v>0</v>
      </c>
      <c r="BE5" s="18">
        <v>3.2055224799999969E-3</v>
      </c>
      <c r="BF5" s="18">
        <v>0</v>
      </c>
      <c r="BG5" s="18">
        <v>0</v>
      </c>
      <c r="BH5" s="18">
        <v>0</v>
      </c>
      <c r="BI5" s="18">
        <v>0</v>
      </c>
      <c r="BJ5" s="18">
        <v>0</v>
      </c>
      <c r="BK5" s="18">
        <v>0</v>
      </c>
      <c r="BL5" s="18">
        <v>1.0839280096E-6</v>
      </c>
      <c r="BM5" s="18">
        <v>0</v>
      </c>
      <c r="BN5" s="18">
        <v>0</v>
      </c>
      <c r="BO5" s="18">
        <v>0</v>
      </c>
      <c r="BP5" s="18">
        <v>0</v>
      </c>
      <c r="BQ5" s="18">
        <v>1.0839280096000011E-6</v>
      </c>
      <c r="BR5" s="18">
        <v>0</v>
      </c>
      <c r="BS5" s="18">
        <v>0</v>
      </c>
      <c r="BT5" s="18">
        <v>0</v>
      </c>
      <c r="BU5" s="18">
        <v>0</v>
      </c>
      <c r="BV5" s="18">
        <v>0</v>
      </c>
      <c r="BW5" s="18">
        <v>0</v>
      </c>
      <c r="BX5" s="18">
        <v>22.15615472</v>
      </c>
      <c r="BY5" s="18">
        <v>0</v>
      </c>
      <c r="BZ5" s="18">
        <v>0</v>
      </c>
      <c r="CA5" s="18">
        <v>0</v>
      </c>
      <c r="CB5" s="18">
        <v>0</v>
      </c>
      <c r="CC5" s="18">
        <v>22.156154719999993</v>
      </c>
      <c r="CD5" s="18">
        <v>0</v>
      </c>
      <c r="CE5" s="18">
        <v>0</v>
      </c>
      <c r="CF5" s="18">
        <v>0</v>
      </c>
      <c r="CG5" s="18">
        <v>0</v>
      </c>
      <c r="CH5" s="18">
        <v>0</v>
      </c>
      <c r="CI5" s="18">
        <v>0</v>
      </c>
      <c r="CJ5" s="18">
        <v>27.721894400000025</v>
      </c>
      <c r="CK5" s="18">
        <v>0</v>
      </c>
      <c r="CL5" s="18">
        <v>0</v>
      </c>
      <c r="CM5" s="18">
        <v>0</v>
      </c>
      <c r="CN5" s="18">
        <v>0</v>
      </c>
      <c r="CO5" s="18">
        <v>27.721894399999989</v>
      </c>
      <c r="CP5" s="18">
        <v>0</v>
      </c>
      <c r="CQ5" s="18">
        <v>0</v>
      </c>
      <c r="CR5" s="18">
        <v>0</v>
      </c>
      <c r="CS5" s="18">
        <v>0</v>
      </c>
      <c r="CT5" s="18">
        <v>0</v>
      </c>
      <c r="CU5" s="18">
        <v>0</v>
      </c>
      <c r="CV5" s="18">
        <v>130.48823840000006</v>
      </c>
      <c r="CW5" s="18">
        <v>0</v>
      </c>
      <c r="CX5" s="18">
        <v>0</v>
      </c>
      <c r="CY5" s="18">
        <v>0</v>
      </c>
      <c r="CZ5" s="18">
        <v>0</v>
      </c>
      <c r="DA5" s="18">
        <v>130.48823839999989</v>
      </c>
      <c r="DB5" s="18">
        <v>0</v>
      </c>
      <c r="DC5" s="18">
        <v>0</v>
      </c>
      <c r="DD5" s="18">
        <v>0</v>
      </c>
      <c r="DE5" s="18">
        <v>0</v>
      </c>
      <c r="DF5" s="18">
        <v>0</v>
      </c>
      <c r="DG5" s="18">
        <v>0</v>
      </c>
      <c r="DH5" s="18">
        <v>4.0842468261639973E-2</v>
      </c>
      <c r="DI5" s="18">
        <v>0</v>
      </c>
      <c r="DJ5" s="18">
        <v>0</v>
      </c>
      <c r="DK5" s="18">
        <v>0</v>
      </c>
      <c r="DL5" s="18">
        <v>0</v>
      </c>
      <c r="DM5" s="18">
        <v>4.0842468261639973E-2</v>
      </c>
      <c r="DN5" s="18">
        <v>0</v>
      </c>
      <c r="DO5" s="18">
        <v>0</v>
      </c>
      <c r="DP5" s="18">
        <v>0</v>
      </c>
      <c r="DQ5" s="18">
        <v>0</v>
      </c>
      <c r="DR5" s="18">
        <v>0</v>
      </c>
      <c r="DS5" s="18">
        <v>0</v>
      </c>
      <c r="DT5" s="18">
        <v>2.5865833920000001E-3</v>
      </c>
      <c r="DU5" s="18">
        <v>0</v>
      </c>
      <c r="DV5" s="18">
        <v>0</v>
      </c>
      <c r="DW5" s="18">
        <v>0</v>
      </c>
      <c r="DX5" s="18">
        <v>0</v>
      </c>
      <c r="DY5" s="18">
        <v>2.586583392000001E-3</v>
      </c>
      <c r="DZ5" s="18">
        <v>0</v>
      </c>
      <c r="EA5" s="18">
        <v>0</v>
      </c>
      <c r="EB5" s="18">
        <v>0</v>
      </c>
      <c r="EC5" s="18">
        <v>0</v>
      </c>
      <c r="ED5" s="18">
        <v>0</v>
      </c>
      <c r="EE5" s="18">
        <v>0</v>
      </c>
    </row>
    <row r="6" spans="1:135" ht="20.149999999999999" customHeight="1" outlineLevel="2" x14ac:dyDescent="0.35">
      <c r="A6" s="17" t="s">
        <v>41</v>
      </c>
      <c r="B6" s="17" t="s">
        <v>42</v>
      </c>
      <c r="D6" s="18">
        <v>0.1221880000000001</v>
      </c>
      <c r="E6" s="18">
        <v>0</v>
      </c>
      <c r="F6" s="18">
        <v>0</v>
      </c>
      <c r="G6" s="18">
        <v>0</v>
      </c>
      <c r="H6" s="18">
        <v>0</v>
      </c>
      <c r="I6" s="18">
        <v>0.12218800000000019</v>
      </c>
      <c r="J6" s="18">
        <v>0</v>
      </c>
      <c r="K6" s="18">
        <v>0</v>
      </c>
      <c r="L6" s="18">
        <v>0</v>
      </c>
      <c r="M6" s="18">
        <v>0</v>
      </c>
      <c r="N6" s="18">
        <v>0</v>
      </c>
      <c r="O6" s="18">
        <v>0</v>
      </c>
      <c r="P6" s="18">
        <v>8.367215999999995E-14</v>
      </c>
      <c r="Q6" s="18">
        <v>0</v>
      </c>
      <c r="R6" s="18">
        <v>0</v>
      </c>
      <c r="S6" s="18">
        <v>0</v>
      </c>
      <c r="T6" s="18">
        <v>0</v>
      </c>
      <c r="U6" s="18">
        <v>8.3672159999999925E-14</v>
      </c>
      <c r="V6" s="18">
        <v>0</v>
      </c>
      <c r="W6" s="18">
        <v>0</v>
      </c>
      <c r="X6" s="18">
        <v>0</v>
      </c>
      <c r="Y6" s="18">
        <v>0</v>
      </c>
      <c r="Z6" s="18">
        <v>0</v>
      </c>
      <c r="AA6" s="18">
        <v>0</v>
      </c>
      <c r="AB6" s="18">
        <v>6.8834479999999978E-5</v>
      </c>
      <c r="AC6" s="18">
        <v>0</v>
      </c>
      <c r="AD6" s="18">
        <v>0</v>
      </c>
      <c r="AE6" s="18">
        <v>0</v>
      </c>
      <c r="AF6" s="18">
        <v>0</v>
      </c>
      <c r="AG6" s="18">
        <v>6.8834480000000046E-5</v>
      </c>
      <c r="AH6" s="18">
        <v>0</v>
      </c>
      <c r="AI6" s="18">
        <v>0</v>
      </c>
      <c r="AJ6" s="18">
        <v>0</v>
      </c>
      <c r="AK6" s="18">
        <v>0</v>
      </c>
      <c r="AL6" s="18">
        <v>0</v>
      </c>
      <c r="AM6" s="18">
        <v>0</v>
      </c>
      <c r="AN6" s="18">
        <v>6.6875600000000082E-4</v>
      </c>
      <c r="AO6" s="18">
        <v>0</v>
      </c>
      <c r="AP6" s="18">
        <v>0</v>
      </c>
      <c r="AQ6" s="18">
        <v>0</v>
      </c>
      <c r="AR6" s="18">
        <v>0</v>
      </c>
      <c r="AS6" s="18">
        <v>6.6875599999999919E-4</v>
      </c>
      <c r="AT6" s="18">
        <v>0</v>
      </c>
      <c r="AU6" s="18">
        <v>0</v>
      </c>
      <c r="AV6" s="18">
        <v>0</v>
      </c>
      <c r="AW6" s="18">
        <v>0</v>
      </c>
      <c r="AX6" s="18">
        <v>0</v>
      </c>
      <c r="AY6" s="18">
        <v>0</v>
      </c>
      <c r="AZ6" s="18">
        <v>1.4934039999999998E-4</v>
      </c>
      <c r="BA6" s="18">
        <v>0</v>
      </c>
      <c r="BB6" s="18">
        <v>0</v>
      </c>
      <c r="BC6" s="18">
        <v>0</v>
      </c>
      <c r="BD6" s="18">
        <v>0</v>
      </c>
      <c r="BE6" s="18">
        <v>1.4934039999999984E-4</v>
      </c>
      <c r="BF6" s="18">
        <v>0</v>
      </c>
      <c r="BG6" s="18">
        <v>0</v>
      </c>
      <c r="BH6" s="18">
        <v>0</v>
      </c>
      <c r="BI6" s="18">
        <v>0</v>
      </c>
      <c r="BJ6" s="18">
        <v>0</v>
      </c>
      <c r="BK6" s="18">
        <v>0</v>
      </c>
      <c r="BL6" s="18">
        <v>2.884763200000002E-7</v>
      </c>
      <c r="BM6" s="18">
        <v>0</v>
      </c>
      <c r="BN6" s="18">
        <v>0</v>
      </c>
      <c r="BO6" s="18">
        <v>0</v>
      </c>
      <c r="BP6" s="18">
        <v>0</v>
      </c>
      <c r="BQ6" s="18">
        <v>2.884763200000002E-7</v>
      </c>
      <c r="BR6" s="18">
        <v>0</v>
      </c>
      <c r="BS6" s="18">
        <v>0</v>
      </c>
      <c r="BT6" s="18">
        <v>0</v>
      </c>
      <c r="BU6" s="18">
        <v>0</v>
      </c>
      <c r="BV6" s="18">
        <v>0</v>
      </c>
      <c r="BW6" s="18">
        <v>0</v>
      </c>
      <c r="BX6" s="18">
        <v>1.2422960000000014</v>
      </c>
      <c r="BY6" s="18">
        <v>0</v>
      </c>
      <c r="BZ6" s="18">
        <v>0</v>
      </c>
      <c r="CA6" s="18">
        <v>0</v>
      </c>
      <c r="CB6" s="18">
        <v>0</v>
      </c>
      <c r="CC6" s="18">
        <v>1.2422960000000021</v>
      </c>
      <c r="CD6" s="18">
        <v>0</v>
      </c>
      <c r="CE6" s="18">
        <v>0</v>
      </c>
      <c r="CF6" s="18">
        <v>0</v>
      </c>
      <c r="CG6" s="18">
        <v>0</v>
      </c>
      <c r="CH6" s="18">
        <v>0</v>
      </c>
      <c r="CI6" s="18">
        <v>0</v>
      </c>
      <c r="CJ6" s="18">
        <v>1.3720519999999992</v>
      </c>
      <c r="CK6" s="18">
        <v>0</v>
      </c>
      <c r="CL6" s="18">
        <v>0</v>
      </c>
      <c r="CM6" s="18">
        <v>0</v>
      </c>
      <c r="CN6" s="18">
        <v>0</v>
      </c>
      <c r="CO6" s="18">
        <v>1.3720519999999996</v>
      </c>
      <c r="CP6" s="18">
        <v>0</v>
      </c>
      <c r="CQ6" s="18">
        <v>0</v>
      </c>
      <c r="CR6" s="18">
        <v>0</v>
      </c>
      <c r="CS6" s="18">
        <v>0</v>
      </c>
      <c r="CT6" s="18">
        <v>0</v>
      </c>
      <c r="CU6" s="18">
        <v>0</v>
      </c>
      <c r="CV6" s="18">
        <v>12.863840000000009</v>
      </c>
      <c r="CW6" s="18">
        <v>0</v>
      </c>
      <c r="CX6" s="18">
        <v>0</v>
      </c>
      <c r="CY6" s="18">
        <v>0</v>
      </c>
      <c r="CZ6" s="18">
        <v>0</v>
      </c>
      <c r="DA6" s="18">
        <v>12.863840000000012</v>
      </c>
      <c r="DB6" s="18">
        <v>0</v>
      </c>
      <c r="DC6" s="18">
        <v>0</v>
      </c>
      <c r="DD6" s="18">
        <v>0</v>
      </c>
      <c r="DE6" s="18">
        <v>0</v>
      </c>
      <c r="DF6" s="18">
        <v>0</v>
      </c>
      <c r="DG6" s="18">
        <v>0</v>
      </c>
      <c r="DH6" s="18">
        <v>2.4741639999999975E-8</v>
      </c>
      <c r="DI6" s="18">
        <v>0</v>
      </c>
      <c r="DJ6" s="18">
        <v>0</v>
      </c>
      <c r="DK6" s="18">
        <v>0</v>
      </c>
      <c r="DL6" s="18">
        <v>0</v>
      </c>
      <c r="DM6" s="18">
        <v>2.4741640000000008E-8</v>
      </c>
      <c r="DN6" s="18">
        <v>0</v>
      </c>
      <c r="DO6" s="18">
        <v>0</v>
      </c>
      <c r="DP6" s="18">
        <v>0</v>
      </c>
      <c r="DQ6" s="18">
        <v>0</v>
      </c>
      <c r="DR6" s="18">
        <v>0</v>
      </c>
      <c r="DS6" s="18">
        <v>0</v>
      </c>
      <c r="DT6" s="18">
        <v>8.3616719999999917E-4</v>
      </c>
      <c r="DU6" s="18">
        <v>0</v>
      </c>
      <c r="DV6" s="18">
        <v>0</v>
      </c>
      <c r="DW6" s="18">
        <v>0</v>
      </c>
      <c r="DX6" s="18">
        <v>0</v>
      </c>
      <c r="DY6" s="18">
        <v>8.3616720000000003E-4</v>
      </c>
      <c r="DZ6" s="18">
        <v>0</v>
      </c>
      <c r="EA6" s="18">
        <v>0</v>
      </c>
      <c r="EB6" s="18">
        <v>0</v>
      </c>
      <c r="EC6" s="18">
        <v>0</v>
      </c>
      <c r="ED6" s="18">
        <v>0</v>
      </c>
      <c r="EE6" s="18">
        <v>0</v>
      </c>
    </row>
    <row r="7" spans="1:135" ht="20.149999999999999" customHeight="1" outlineLevel="2" x14ac:dyDescent="0.35">
      <c r="A7" s="17" t="s">
        <v>43</v>
      </c>
      <c r="B7" s="17" t="s">
        <v>44</v>
      </c>
      <c r="D7" s="18">
        <v>2.2491378720000013</v>
      </c>
      <c r="E7" s="18">
        <v>0</v>
      </c>
      <c r="F7" s="18">
        <v>0</v>
      </c>
      <c r="G7" s="18">
        <v>0</v>
      </c>
      <c r="H7" s="18">
        <v>0</v>
      </c>
      <c r="I7" s="18">
        <v>2.2491378720000021</v>
      </c>
      <c r="J7" s="18">
        <v>0</v>
      </c>
      <c r="K7" s="18">
        <v>0</v>
      </c>
      <c r="L7" s="18">
        <v>0</v>
      </c>
      <c r="M7" s="18">
        <v>0</v>
      </c>
      <c r="N7" s="18">
        <v>0</v>
      </c>
      <c r="O7" s="18">
        <v>0</v>
      </c>
      <c r="P7" s="18">
        <v>3.3107637599999981E-12</v>
      </c>
      <c r="Q7" s="18">
        <v>0</v>
      </c>
      <c r="R7" s="18">
        <v>0</v>
      </c>
      <c r="S7" s="18">
        <v>0</v>
      </c>
      <c r="T7" s="18">
        <v>0</v>
      </c>
      <c r="U7" s="18">
        <v>3.3107637600000014E-12</v>
      </c>
      <c r="V7" s="18">
        <v>0</v>
      </c>
      <c r="W7" s="18">
        <v>0</v>
      </c>
      <c r="X7" s="18">
        <v>0</v>
      </c>
      <c r="Y7" s="18">
        <v>0</v>
      </c>
      <c r="Z7" s="18">
        <v>0</v>
      </c>
      <c r="AA7" s="18">
        <v>0</v>
      </c>
      <c r="AB7" s="18">
        <v>1.4479830719999992E-3</v>
      </c>
      <c r="AC7" s="18">
        <v>0</v>
      </c>
      <c r="AD7" s="18">
        <v>0</v>
      </c>
      <c r="AE7" s="18">
        <v>0</v>
      </c>
      <c r="AF7" s="18">
        <v>0</v>
      </c>
      <c r="AG7" s="18">
        <v>1.447983072000002E-3</v>
      </c>
      <c r="AH7" s="18">
        <v>0</v>
      </c>
      <c r="AI7" s="18">
        <v>0</v>
      </c>
      <c r="AJ7" s="18">
        <v>0</v>
      </c>
      <c r="AK7" s="18">
        <v>0</v>
      </c>
      <c r="AL7" s="18">
        <v>0</v>
      </c>
      <c r="AM7" s="18">
        <v>0</v>
      </c>
      <c r="AN7" s="18">
        <v>1.4438364479999986E-2</v>
      </c>
      <c r="AO7" s="18">
        <v>0</v>
      </c>
      <c r="AP7" s="18">
        <v>0</v>
      </c>
      <c r="AQ7" s="18">
        <v>0</v>
      </c>
      <c r="AR7" s="18">
        <v>0</v>
      </c>
      <c r="AS7" s="18">
        <v>1.443836448E-2</v>
      </c>
      <c r="AT7" s="18">
        <v>0</v>
      </c>
      <c r="AU7" s="18">
        <v>0</v>
      </c>
      <c r="AV7" s="18">
        <v>0</v>
      </c>
      <c r="AW7" s="18">
        <v>0</v>
      </c>
      <c r="AX7" s="18">
        <v>0</v>
      </c>
      <c r="AY7" s="18">
        <v>0</v>
      </c>
      <c r="AZ7" s="18">
        <v>3.0561820799999994E-3</v>
      </c>
      <c r="BA7" s="18">
        <v>0</v>
      </c>
      <c r="BB7" s="18">
        <v>0</v>
      </c>
      <c r="BC7" s="18">
        <v>0</v>
      </c>
      <c r="BD7" s="18">
        <v>0</v>
      </c>
      <c r="BE7" s="18">
        <v>3.0561820799999972E-3</v>
      </c>
      <c r="BF7" s="18">
        <v>0</v>
      </c>
      <c r="BG7" s="18">
        <v>0</v>
      </c>
      <c r="BH7" s="18">
        <v>0</v>
      </c>
      <c r="BI7" s="18">
        <v>0</v>
      </c>
      <c r="BJ7" s="18">
        <v>0</v>
      </c>
      <c r="BK7" s="18">
        <v>0</v>
      </c>
      <c r="BL7" s="18">
        <v>7.954516896000008E-7</v>
      </c>
      <c r="BM7" s="18">
        <v>0</v>
      </c>
      <c r="BN7" s="18">
        <v>0</v>
      </c>
      <c r="BO7" s="18">
        <v>0</v>
      </c>
      <c r="BP7" s="18">
        <v>0</v>
      </c>
      <c r="BQ7" s="18">
        <v>7.9545168959999942E-7</v>
      </c>
      <c r="BR7" s="18">
        <v>0</v>
      </c>
      <c r="BS7" s="18">
        <v>0</v>
      </c>
      <c r="BT7" s="18">
        <v>0</v>
      </c>
      <c r="BU7" s="18">
        <v>0</v>
      </c>
      <c r="BV7" s="18">
        <v>0</v>
      </c>
      <c r="BW7" s="18">
        <v>0</v>
      </c>
      <c r="BX7" s="18">
        <v>20.91385871999999</v>
      </c>
      <c r="BY7" s="18">
        <v>0</v>
      </c>
      <c r="BZ7" s="18">
        <v>0</v>
      </c>
      <c r="CA7" s="18">
        <v>0</v>
      </c>
      <c r="CB7" s="18">
        <v>0</v>
      </c>
      <c r="CC7" s="18">
        <v>20.91385871999999</v>
      </c>
      <c r="CD7" s="18">
        <v>0</v>
      </c>
      <c r="CE7" s="18">
        <v>0</v>
      </c>
      <c r="CF7" s="18">
        <v>0</v>
      </c>
      <c r="CG7" s="18">
        <v>0</v>
      </c>
      <c r="CH7" s="18">
        <v>0</v>
      </c>
      <c r="CI7" s="18">
        <v>0</v>
      </c>
      <c r="CJ7" s="18">
        <v>26.349842400000018</v>
      </c>
      <c r="CK7" s="18">
        <v>0</v>
      </c>
      <c r="CL7" s="18">
        <v>0</v>
      </c>
      <c r="CM7" s="18">
        <v>0</v>
      </c>
      <c r="CN7" s="18">
        <v>0</v>
      </c>
      <c r="CO7" s="18">
        <v>26.349842399999986</v>
      </c>
      <c r="CP7" s="18">
        <v>0</v>
      </c>
      <c r="CQ7" s="18">
        <v>0</v>
      </c>
      <c r="CR7" s="18">
        <v>0</v>
      </c>
      <c r="CS7" s="18">
        <v>0</v>
      </c>
      <c r="CT7" s="18">
        <v>0</v>
      </c>
      <c r="CU7" s="18">
        <v>0</v>
      </c>
      <c r="CV7" s="18">
        <v>117.62439840000002</v>
      </c>
      <c r="CW7" s="18">
        <v>0</v>
      </c>
      <c r="CX7" s="18">
        <v>0</v>
      </c>
      <c r="CY7" s="18">
        <v>0</v>
      </c>
      <c r="CZ7" s="18">
        <v>0</v>
      </c>
      <c r="DA7" s="18">
        <v>117.62439839999992</v>
      </c>
      <c r="DB7" s="18">
        <v>0</v>
      </c>
      <c r="DC7" s="18">
        <v>0</v>
      </c>
      <c r="DD7" s="18">
        <v>0</v>
      </c>
      <c r="DE7" s="18">
        <v>0</v>
      </c>
      <c r="DF7" s="18">
        <v>0</v>
      </c>
      <c r="DG7" s="18">
        <v>0</v>
      </c>
      <c r="DH7" s="18">
        <v>4.0842443520000028E-2</v>
      </c>
      <c r="DI7" s="18">
        <v>0</v>
      </c>
      <c r="DJ7" s="18">
        <v>0</v>
      </c>
      <c r="DK7" s="18">
        <v>0</v>
      </c>
      <c r="DL7" s="18">
        <v>0</v>
      </c>
      <c r="DM7" s="18">
        <v>4.0842443519999973E-2</v>
      </c>
      <c r="DN7" s="18">
        <v>0</v>
      </c>
      <c r="DO7" s="18">
        <v>0</v>
      </c>
      <c r="DP7" s="18">
        <v>0</v>
      </c>
      <c r="DQ7" s="18">
        <v>0</v>
      </c>
      <c r="DR7" s="18">
        <v>0</v>
      </c>
      <c r="DS7" s="18">
        <v>0</v>
      </c>
      <c r="DT7" s="18">
        <v>1.750416192000001E-3</v>
      </c>
      <c r="DU7" s="18">
        <v>0</v>
      </c>
      <c r="DV7" s="18">
        <v>0</v>
      </c>
      <c r="DW7" s="18">
        <v>0</v>
      </c>
      <c r="DX7" s="18">
        <v>0</v>
      </c>
      <c r="DY7" s="18">
        <v>1.7504161920000013E-3</v>
      </c>
      <c r="DZ7" s="18">
        <v>0</v>
      </c>
      <c r="EA7" s="18">
        <v>0</v>
      </c>
      <c r="EB7" s="18">
        <v>0</v>
      </c>
      <c r="EC7" s="18">
        <v>0</v>
      </c>
      <c r="ED7" s="18">
        <v>0</v>
      </c>
      <c r="EE7" s="18">
        <v>0</v>
      </c>
    </row>
    <row r="8" spans="1:135" ht="20.149999999999999" customHeight="1" outlineLevel="1" x14ac:dyDescent="0.35">
      <c r="A8" s="17" t="s">
        <v>45</v>
      </c>
      <c r="B8" s="17"/>
      <c r="D8" s="18">
        <v>0</v>
      </c>
      <c r="E8" s="18">
        <v>0</v>
      </c>
      <c r="F8" s="18">
        <v>0</v>
      </c>
      <c r="G8" s="18">
        <v>0</v>
      </c>
      <c r="H8" s="18">
        <v>0</v>
      </c>
      <c r="I8" s="18">
        <v>0</v>
      </c>
      <c r="J8" s="18">
        <v>0</v>
      </c>
      <c r="K8" s="18">
        <v>0</v>
      </c>
      <c r="L8" s="18">
        <v>0</v>
      </c>
      <c r="M8" s="18">
        <v>0</v>
      </c>
      <c r="N8" s="18">
        <v>0</v>
      </c>
      <c r="O8" s="18">
        <v>0</v>
      </c>
      <c r="P8" s="18">
        <v>0</v>
      </c>
      <c r="Q8" s="18">
        <v>0</v>
      </c>
      <c r="R8" s="18">
        <v>0</v>
      </c>
      <c r="S8" s="18">
        <v>0</v>
      </c>
      <c r="T8" s="18">
        <v>0</v>
      </c>
      <c r="U8" s="18">
        <v>0</v>
      </c>
      <c r="V8" s="18">
        <v>0</v>
      </c>
      <c r="W8" s="18">
        <v>0</v>
      </c>
      <c r="X8" s="18">
        <v>0</v>
      </c>
      <c r="Y8" s="18">
        <v>0</v>
      </c>
      <c r="Z8" s="18">
        <v>0</v>
      </c>
      <c r="AA8" s="18">
        <v>0</v>
      </c>
      <c r="AB8" s="18">
        <v>0</v>
      </c>
      <c r="AC8" s="18">
        <v>0</v>
      </c>
      <c r="AD8" s="18">
        <v>0</v>
      </c>
      <c r="AE8" s="18">
        <v>0</v>
      </c>
      <c r="AF8" s="18">
        <v>0</v>
      </c>
      <c r="AG8" s="18">
        <v>0</v>
      </c>
      <c r="AH8" s="18">
        <v>0</v>
      </c>
      <c r="AI8" s="18">
        <v>0</v>
      </c>
      <c r="AJ8" s="18">
        <v>0</v>
      </c>
      <c r="AK8" s="18">
        <v>0</v>
      </c>
      <c r="AL8" s="18">
        <v>0</v>
      </c>
      <c r="AM8" s="18">
        <v>0</v>
      </c>
      <c r="AN8" s="18">
        <v>0</v>
      </c>
      <c r="AO8" s="18">
        <v>0</v>
      </c>
      <c r="AP8" s="18">
        <v>0</v>
      </c>
      <c r="AQ8" s="18">
        <v>0</v>
      </c>
      <c r="AR8" s="18">
        <v>0</v>
      </c>
      <c r="AS8" s="18">
        <v>0</v>
      </c>
      <c r="AT8" s="18">
        <v>0</v>
      </c>
      <c r="AU8" s="18">
        <v>0</v>
      </c>
      <c r="AV8" s="18">
        <v>0</v>
      </c>
      <c r="AW8" s="18">
        <v>0</v>
      </c>
      <c r="AX8" s="18">
        <v>0</v>
      </c>
      <c r="AY8" s="18">
        <v>0</v>
      </c>
      <c r="AZ8" s="18">
        <v>0</v>
      </c>
      <c r="BA8" s="18">
        <v>0</v>
      </c>
      <c r="BB8" s="18">
        <v>0</v>
      </c>
      <c r="BC8" s="18">
        <v>0</v>
      </c>
      <c r="BD8" s="18">
        <v>0</v>
      </c>
      <c r="BE8" s="18">
        <v>0</v>
      </c>
      <c r="BF8" s="18">
        <v>0</v>
      </c>
      <c r="BG8" s="18">
        <v>0</v>
      </c>
      <c r="BH8" s="18">
        <v>0</v>
      </c>
      <c r="BI8" s="18">
        <v>0</v>
      </c>
      <c r="BJ8" s="18">
        <v>0</v>
      </c>
      <c r="BK8" s="18">
        <v>0</v>
      </c>
      <c r="BL8" s="18">
        <v>0</v>
      </c>
      <c r="BM8" s="18">
        <v>0</v>
      </c>
      <c r="BN8" s="18">
        <v>0</v>
      </c>
      <c r="BO8" s="18">
        <v>0</v>
      </c>
      <c r="BP8" s="18">
        <v>0</v>
      </c>
      <c r="BQ8" s="18">
        <v>0</v>
      </c>
      <c r="BR8" s="18">
        <v>0</v>
      </c>
      <c r="BS8" s="18">
        <v>0</v>
      </c>
      <c r="BT8" s="18">
        <v>0</v>
      </c>
      <c r="BU8" s="18">
        <v>0</v>
      </c>
      <c r="BV8" s="18">
        <v>0</v>
      </c>
      <c r="BW8" s="18">
        <v>0</v>
      </c>
      <c r="BX8" s="18">
        <v>0</v>
      </c>
      <c r="BY8" s="18">
        <v>0</v>
      </c>
      <c r="BZ8" s="18">
        <v>0</v>
      </c>
      <c r="CA8" s="18">
        <v>0</v>
      </c>
      <c r="CB8" s="18">
        <v>0</v>
      </c>
      <c r="CC8" s="18">
        <v>0</v>
      </c>
      <c r="CD8" s="18">
        <v>0</v>
      </c>
      <c r="CE8" s="18">
        <v>0</v>
      </c>
      <c r="CF8" s="18">
        <v>0</v>
      </c>
      <c r="CG8" s="18">
        <v>0</v>
      </c>
      <c r="CH8" s="18">
        <v>0</v>
      </c>
      <c r="CI8" s="18">
        <v>0</v>
      </c>
      <c r="CJ8" s="18">
        <v>0</v>
      </c>
      <c r="CK8" s="18">
        <v>0</v>
      </c>
      <c r="CL8" s="18">
        <v>0</v>
      </c>
      <c r="CM8" s="18">
        <v>0</v>
      </c>
      <c r="CN8" s="18">
        <v>0</v>
      </c>
      <c r="CO8" s="18">
        <v>0</v>
      </c>
      <c r="CP8" s="18">
        <v>0</v>
      </c>
      <c r="CQ8" s="18">
        <v>0</v>
      </c>
      <c r="CR8" s="18">
        <v>0</v>
      </c>
      <c r="CS8" s="18">
        <v>0</v>
      </c>
      <c r="CT8" s="18">
        <v>0</v>
      </c>
      <c r="CU8" s="18">
        <v>0</v>
      </c>
      <c r="CV8" s="18">
        <v>0</v>
      </c>
      <c r="CW8" s="18">
        <v>0</v>
      </c>
      <c r="CX8" s="18">
        <v>0</v>
      </c>
      <c r="CY8" s="18">
        <v>0</v>
      </c>
      <c r="CZ8" s="18">
        <v>0</v>
      </c>
      <c r="DA8" s="18">
        <v>0</v>
      </c>
      <c r="DB8" s="18">
        <v>0</v>
      </c>
      <c r="DC8" s="18">
        <v>0</v>
      </c>
      <c r="DD8" s="18">
        <v>0</v>
      </c>
      <c r="DE8" s="18">
        <v>0</v>
      </c>
      <c r="DF8" s="18">
        <v>0</v>
      </c>
      <c r="DG8" s="18">
        <v>0</v>
      </c>
      <c r="DH8" s="18">
        <v>0</v>
      </c>
      <c r="DI8" s="18">
        <v>0</v>
      </c>
      <c r="DJ8" s="18">
        <v>0</v>
      </c>
      <c r="DK8" s="18">
        <v>0</v>
      </c>
      <c r="DL8" s="18">
        <v>0</v>
      </c>
      <c r="DM8" s="18">
        <v>0</v>
      </c>
      <c r="DN8" s="18">
        <v>0</v>
      </c>
      <c r="DO8" s="18">
        <v>0</v>
      </c>
      <c r="DP8" s="18">
        <v>0</v>
      </c>
      <c r="DQ8" s="18">
        <v>0</v>
      </c>
      <c r="DR8" s="18">
        <v>0</v>
      </c>
      <c r="DS8" s="18">
        <v>0</v>
      </c>
      <c r="DT8" s="18">
        <v>0</v>
      </c>
      <c r="DU8" s="18">
        <v>0</v>
      </c>
      <c r="DV8" s="18">
        <v>0</v>
      </c>
      <c r="DW8" s="18">
        <v>0</v>
      </c>
      <c r="DX8" s="18">
        <v>0</v>
      </c>
      <c r="DY8" s="18">
        <v>0</v>
      </c>
      <c r="DZ8" s="18">
        <v>0</v>
      </c>
      <c r="EA8" s="18">
        <v>0</v>
      </c>
      <c r="EB8" s="18">
        <v>0</v>
      </c>
      <c r="EC8" s="18">
        <v>0</v>
      </c>
      <c r="ED8" s="18">
        <v>0</v>
      </c>
      <c r="EE8" s="18">
        <v>0</v>
      </c>
    </row>
    <row r="9" spans="1:135" ht="20.149999999999999" customHeight="1" outlineLevel="2" x14ac:dyDescent="0.35">
      <c r="A9" s="17" t="s">
        <v>46</v>
      </c>
      <c r="B9" s="17"/>
      <c r="D9" s="18">
        <v>0</v>
      </c>
      <c r="E9" s="18">
        <v>0</v>
      </c>
      <c r="F9" s="18">
        <v>0</v>
      </c>
      <c r="G9" s="18">
        <v>0</v>
      </c>
      <c r="H9" s="18">
        <v>0</v>
      </c>
      <c r="I9" s="18">
        <v>0</v>
      </c>
      <c r="J9" s="18">
        <v>0</v>
      </c>
      <c r="K9" s="18">
        <v>0</v>
      </c>
      <c r="L9" s="18">
        <v>0</v>
      </c>
      <c r="M9" s="18">
        <v>0</v>
      </c>
      <c r="N9" s="18">
        <v>0</v>
      </c>
      <c r="O9" s="18">
        <v>0</v>
      </c>
      <c r="P9" s="18">
        <v>0</v>
      </c>
      <c r="Q9" s="18">
        <v>0</v>
      </c>
      <c r="R9" s="18">
        <v>0</v>
      </c>
      <c r="S9" s="18">
        <v>0</v>
      </c>
      <c r="T9" s="18">
        <v>0</v>
      </c>
      <c r="U9" s="18">
        <v>0</v>
      </c>
      <c r="V9" s="18">
        <v>0</v>
      </c>
      <c r="W9" s="18">
        <v>0</v>
      </c>
      <c r="X9" s="18">
        <v>0</v>
      </c>
      <c r="Y9" s="18">
        <v>0</v>
      </c>
      <c r="Z9" s="18">
        <v>0</v>
      </c>
      <c r="AA9" s="18">
        <v>0</v>
      </c>
      <c r="AB9" s="18">
        <v>0</v>
      </c>
      <c r="AC9" s="18">
        <v>0</v>
      </c>
      <c r="AD9" s="18">
        <v>0</v>
      </c>
      <c r="AE9" s="18">
        <v>0</v>
      </c>
      <c r="AF9" s="18">
        <v>0</v>
      </c>
      <c r="AG9" s="18">
        <v>0</v>
      </c>
      <c r="AH9" s="18">
        <v>0</v>
      </c>
      <c r="AI9" s="18">
        <v>0</v>
      </c>
      <c r="AJ9" s="18">
        <v>0</v>
      </c>
      <c r="AK9" s="18">
        <v>0</v>
      </c>
      <c r="AL9" s="18">
        <v>0</v>
      </c>
      <c r="AM9" s="18">
        <v>0</v>
      </c>
      <c r="AN9" s="18">
        <v>0</v>
      </c>
      <c r="AO9" s="18">
        <v>0</v>
      </c>
      <c r="AP9" s="18">
        <v>0</v>
      </c>
      <c r="AQ9" s="18">
        <v>0</v>
      </c>
      <c r="AR9" s="18">
        <v>0</v>
      </c>
      <c r="AS9" s="18">
        <v>0</v>
      </c>
      <c r="AT9" s="18">
        <v>0</v>
      </c>
      <c r="AU9" s="18">
        <v>0</v>
      </c>
      <c r="AV9" s="18">
        <v>0</v>
      </c>
      <c r="AW9" s="18">
        <v>0</v>
      </c>
      <c r="AX9" s="18">
        <v>0</v>
      </c>
      <c r="AY9" s="18">
        <v>0</v>
      </c>
      <c r="AZ9" s="18">
        <v>0</v>
      </c>
      <c r="BA9" s="18">
        <v>0</v>
      </c>
      <c r="BB9" s="18">
        <v>0</v>
      </c>
      <c r="BC9" s="18">
        <v>0</v>
      </c>
      <c r="BD9" s="18">
        <v>0</v>
      </c>
      <c r="BE9" s="18">
        <v>0</v>
      </c>
      <c r="BF9" s="18">
        <v>0</v>
      </c>
      <c r="BG9" s="18">
        <v>0</v>
      </c>
      <c r="BH9" s="18">
        <v>0</v>
      </c>
      <c r="BI9" s="18">
        <v>0</v>
      </c>
      <c r="BJ9" s="18">
        <v>0</v>
      </c>
      <c r="BK9" s="18">
        <v>0</v>
      </c>
      <c r="BL9" s="18">
        <v>0</v>
      </c>
      <c r="BM9" s="18">
        <v>0</v>
      </c>
      <c r="BN9" s="18">
        <v>0</v>
      </c>
      <c r="BO9" s="18">
        <v>0</v>
      </c>
      <c r="BP9" s="18">
        <v>0</v>
      </c>
      <c r="BQ9" s="18">
        <v>0</v>
      </c>
      <c r="BR9" s="18">
        <v>0</v>
      </c>
      <c r="BS9" s="18">
        <v>0</v>
      </c>
      <c r="BT9" s="18">
        <v>0</v>
      </c>
      <c r="BU9" s="18">
        <v>0</v>
      </c>
      <c r="BV9" s="18">
        <v>0</v>
      </c>
      <c r="BW9" s="18">
        <v>0</v>
      </c>
      <c r="BX9" s="18">
        <v>0</v>
      </c>
      <c r="BY9" s="18">
        <v>0</v>
      </c>
      <c r="BZ9" s="18">
        <v>0</v>
      </c>
      <c r="CA9" s="18">
        <v>0</v>
      </c>
      <c r="CB9" s="18">
        <v>0</v>
      </c>
      <c r="CC9" s="18">
        <v>0</v>
      </c>
      <c r="CD9" s="18">
        <v>0</v>
      </c>
      <c r="CE9" s="18">
        <v>0</v>
      </c>
      <c r="CF9" s="18">
        <v>0</v>
      </c>
      <c r="CG9" s="18">
        <v>0</v>
      </c>
      <c r="CH9" s="18">
        <v>0</v>
      </c>
      <c r="CI9" s="18">
        <v>0</v>
      </c>
      <c r="CJ9" s="18">
        <v>0</v>
      </c>
      <c r="CK9" s="18">
        <v>0</v>
      </c>
      <c r="CL9" s="18">
        <v>0</v>
      </c>
      <c r="CM9" s="18">
        <v>0</v>
      </c>
      <c r="CN9" s="18">
        <v>0</v>
      </c>
      <c r="CO9" s="18">
        <v>0</v>
      </c>
      <c r="CP9" s="18">
        <v>0</v>
      </c>
      <c r="CQ9" s="18">
        <v>0</v>
      </c>
      <c r="CR9" s="18">
        <v>0</v>
      </c>
      <c r="CS9" s="18">
        <v>0</v>
      </c>
      <c r="CT9" s="18">
        <v>0</v>
      </c>
      <c r="CU9" s="18">
        <v>0</v>
      </c>
      <c r="CV9" s="18">
        <v>0</v>
      </c>
      <c r="CW9" s="18">
        <v>0</v>
      </c>
      <c r="CX9" s="18">
        <v>0</v>
      </c>
      <c r="CY9" s="18">
        <v>0</v>
      </c>
      <c r="CZ9" s="18">
        <v>0</v>
      </c>
      <c r="DA9" s="18">
        <v>0</v>
      </c>
      <c r="DB9" s="18">
        <v>0</v>
      </c>
      <c r="DC9" s="18">
        <v>0</v>
      </c>
      <c r="DD9" s="18">
        <v>0</v>
      </c>
      <c r="DE9" s="18">
        <v>0</v>
      </c>
      <c r="DF9" s="18">
        <v>0</v>
      </c>
      <c r="DG9" s="18">
        <v>0</v>
      </c>
      <c r="DH9" s="18">
        <v>0</v>
      </c>
      <c r="DI9" s="18">
        <v>0</v>
      </c>
      <c r="DJ9" s="18">
        <v>0</v>
      </c>
      <c r="DK9" s="18">
        <v>0</v>
      </c>
      <c r="DL9" s="18">
        <v>0</v>
      </c>
      <c r="DM9" s="18">
        <v>0</v>
      </c>
      <c r="DN9" s="18">
        <v>0</v>
      </c>
      <c r="DO9" s="18">
        <v>0</v>
      </c>
      <c r="DP9" s="18">
        <v>0</v>
      </c>
      <c r="DQ9" s="18">
        <v>0</v>
      </c>
      <c r="DR9" s="18">
        <v>0</v>
      </c>
      <c r="DS9" s="18">
        <v>0</v>
      </c>
      <c r="DT9" s="18">
        <v>0</v>
      </c>
      <c r="DU9" s="18">
        <v>0</v>
      </c>
      <c r="DV9" s="18">
        <v>0</v>
      </c>
      <c r="DW9" s="18">
        <v>0</v>
      </c>
      <c r="DX9" s="18">
        <v>0</v>
      </c>
      <c r="DY9" s="18">
        <v>0</v>
      </c>
      <c r="DZ9" s="18">
        <v>0</v>
      </c>
      <c r="EA9" s="18">
        <v>0</v>
      </c>
      <c r="EB9" s="18">
        <v>0</v>
      </c>
      <c r="EC9" s="18">
        <v>0</v>
      </c>
      <c r="ED9" s="18">
        <v>0</v>
      </c>
      <c r="EE9" s="18">
        <v>0</v>
      </c>
    </row>
    <row r="10" spans="1:135" ht="20.149999999999999" customHeight="1" outlineLevel="3" x14ac:dyDescent="0.35">
      <c r="A10" s="17" t="s">
        <v>47</v>
      </c>
      <c r="B10" s="17"/>
      <c r="D10" s="18">
        <v>0</v>
      </c>
      <c r="E10" s="18">
        <v>0</v>
      </c>
      <c r="F10" s="18">
        <v>0</v>
      </c>
      <c r="G10" s="18">
        <v>0</v>
      </c>
      <c r="H10" s="18">
        <v>0</v>
      </c>
      <c r="I10" s="18">
        <v>0</v>
      </c>
      <c r="J10" s="18">
        <v>0</v>
      </c>
      <c r="K10" s="18">
        <v>0</v>
      </c>
      <c r="L10" s="18">
        <v>0</v>
      </c>
      <c r="M10" s="18">
        <v>0</v>
      </c>
      <c r="N10" s="18">
        <v>0</v>
      </c>
      <c r="O10" s="18">
        <v>0</v>
      </c>
      <c r="P10" s="18">
        <v>0</v>
      </c>
      <c r="Q10" s="18">
        <v>0</v>
      </c>
      <c r="R10" s="18">
        <v>0</v>
      </c>
      <c r="S10" s="18">
        <v>0</v>
      </c>
      <c r="T10" s="18">
        <v>0</v>
      </c>
      <c r="U10" s="18">
        <v>0</v>
      </c>
      <c r="V10" s="18">
        <v>0</v>
      </c>
      <c r="W10" s="18">
        <v>0</v>
      </c>
      <c r="X10" s="18">
        <v>0</v>
      </c>
      <c r="Y10" s="18">
        <v>0</v>
      </c>
      <c r="Z10" s="18">
        <v>0</v>
      </c>
      <c r="AA10" s="18">
        <v>0</v>
      </c>
      <c r="AB10" s="18">
        <v>0</v>
      </c>
      <c r="AC10" s="18">
        <v>0</v>
      </c>
      <c r="AD10" s="18">
        <v>0</v>
      </c>
      <c r="AE10" s="18">
        <v>0</v>
      </c>
      <c r="AF10" s="18">
        <v>0</v>
      </c>
      <c r="AG10" s="18">
        <v>0</v>
      </c>
      <c r="AH10" s="18">
        <v>0</v>
      </c>
      <c r="AI10" s="18">
        <v>0</v>
      </c>
      <c r="AJ10" s="18">
        <v>0</v>
      </c>
      <c r="AK10" s="18">
        <v>0</v>
      </c>
      <c r="AL10" s="18">
        <v>0</v>
      </c>
      <c r="AM10" s="18">
        <v>0</v>
      </c>
      <c r="AN10" s="18">
        <v>0</v>
      </c>
      <c r="AO10" s="18">
        <v>0</v>
      </c>
      <c r="AP10" s="18">
        <v>0</v>
      </c>
      <c r="AQ10" s="18">
        <v>0</v>
      </c>
      <c r="AR10" s="18">
        <v>0</v>
      </c>
      <c r="AS10" s="18">
        <v>0</v>
      </c>
      <c r="AT10" s="18">
        <v>0</v>
      </c>
      <c r="AU10" s="18">
        <v>0</v>
      </c>
      <c r="AV10" s="18">
        <v>0</v>
      </c>
      <c r="AW10" s="18">
        <v>0</v>
      </c>
      <c r="AX10" s="18">
        <v>0</v>
      </c>
      <c r="AY10" s="18">
        <v>0</v>
      </c>
      <c r="AZ10" s="18">
        <v>0</v>
      </c>
      <c r="BA10" s="18">
        <v>0</v>
      </c>
      <c r="BB10" s="18">
        <v>0</v>
      </c>
      <c r="BC10" s="18">
        <v>0</v>
      </c>
      <c r="BD10" s="18">
        <v>0</v>
      </c>
      <c r="BE10" s="18">
        <v>0</v>
      </c>
      <c r="BF10" s="18">
        <v>0</v>
      </c>
      <c r="BG10" s="18">
        <v>0</v>
      </c>
      <c r="BH10" s="18">
        <v>0</v>
      </c>
      <c r="BI10" s="18">
        <v>0</v>
      </c>
      <c r="BJ10" s="18">
        <v>0</v>
      </c>
      <c r="BK10" s="18">
        <v>0</v>
      </c>
      <c r="BL10" s="18">
        <v>0</v>
      </c>
      <c r="BM10" s="18">
        <v>0</v>
      </c>
      <c r="BN10" s="18">
        <v>0</v>
      </c>
      <c r="BO10" s="18">
        <v>0</v>
      </c>
      <c r="BP10" s="18">
        <v>0</v>
      </c>
      <c r="BQ10" s="18">
        <v>0</v>
      </c>
      <c r="BR10" s="18">
        <v>0</v>
      </c>
      <c r="BS10" s="18">
        <v>0</v>
      </c>
      <c r="BT10" s="18">
        <v>0</v>
      </c>
      <c r="BU10" s="18">
        <v>0</v>
      </c>
      <c r="BV10" s="18">
        <v>0</v>
      </c>
      <c r="BW10" s="18">
        <v>0</v>
      </c>
      <c r="BX10" s="18">
        <v>0</v>
      </c>
      <c r="BY10" s="18">
        <v>0</v>
      </c>
      <c r="BZ10" s="18">
        <v>0</v>
      </c>
      <c r="CA10" s="18">
        <v>0</v>
      </c>
      <c r="CB10" s="18">
        <v>0</v>
      </c>
      <c r="CC10" s="18">
        <v>0</v>
      </c>
      <c r="CD10" s="18">
        <v>0</v>
      </c>
      <c r="CE10" s="18">
        <v>0</v>
      </c>
      <c r="CF10" s="18">
        <v>0</v>
      </c>
      <c r="CG10" s="18">
        <v>0</v>
      </c>
      <c r="CH10" s="18">
        <v>0</v>
      </c>
      <c r="CI10" s="18">
        <v>0</v>
      </c>
      <c r="CJ10" s="18">
        <v>0</v>
      </c>
      <c r="CK10" s="18">
        <v>0</v>
      </c>
      <c r="CL10" s="18">
        <v>0</v>
      </c>
      <c r="CM10" s="18">
        <v>0</v>
      </c>
      <c r="CN10" s="18">
        <v>0</v>
      </c>
      <c r="CO10" s="18">
        <v>0</v>
      </c>
      <c r="CP10" s="18">
        <v>0</v>
      </c>
      <c r="CQ10" s="18">
        <v>0</v>
      </c>
      <c r="CR10" s="18">
        <v>0</v>
      </c>
      <c r="CS10" s="18">
        <v>0</v>
      </c>
      <c r="CT10" s="18">
        <v>0</v>
      </c>
      <c r="CU10" s="18">
        <v>0</v>
      </c>
      <c r="CV10" s="18">
        <v>0</v>
      </c>
      <c r="CW10" s="18">
        <v>0</v>
      </c>
      <c r="CX10" s="18">
        <v>0</v>
      </c>
      <c r="CY10" s="18">
        <v>0</v>
      </c>
      <c r="CZ10" s="18">
        <v>0</v>
      </c>
      <c r="DA10" s="18">
        <v>0</v>
      </c>
      <c r="DB10" s="18">
        <v>0</v>
      </c>
      <c r="DC10" s="18">
        <v>0</v>
      </c>
      <c r="DD10" s="18">
        <v>0</v>
      </c>
      <c r="DE10" s="18">
        <v>0</v>
      </c>
      <c r="DF10" s="18">
        <v>0</v>
      </c>
      <c r="DG10" s="18">
        <v>0</v>
      </c>
      <c r="DH10" s="18">
        <v>0</v>
      </c>
      <c r="DI10" s="18">
        <v>0</v>
      </c>
      <c r="DJ10" s="18">
        <v>0</v>
      </c>
      <c r="DK10" s="18">
        <v>0</v>
      </c>
      <c r="DL10" s="18">
        <v>0</v>
      </c>
      <c r="DM10" s="18">
        <v>0</v>
      </c>
      <c r="DN10" s="18">
        <v>0</v>
      </c>
      <c r="DO10" s="18">
        <v>0</v>
      </c>
      <c r="DP10" s="18">
        <v>0</v>
      </c>
      <c r="DQ10" s="18">
        <v>0</v>
      </c>
      <c r="DR10" s="18">
        <v>0</v>
      </c>
      <c r="DS10" s="18">
        <v>0</v>
      </c>
      <c r="DT10" s="18">
        <v>0</v>
      </c>
      <c r="DU10" s="18">
        <v>0</v>
      </c>
      <c r="DV10" s="18">
        <v>0</v>
      </c>
      <c r="DW10" s="18">
        <v>0</v>
      </c>
      <c r="DX10" s="18">
        <v>0</v>
      </c>
      <c r="DY10" s="18">
        <v>0</v>
      </c>
      <c r="DZ10" s="18">
        <v>0</v>
      </c>
      <c r="EA10" s="18">
        <v>0</v>
      </c>
      <c r="EB10" s="18">
        <v>0</v>
      </c>
      <c r="EC10" s="18">
        <v>0</v>
      </c>
      <c r="ED10" s="18">
        <v>0</v>
      </c>
      <c r="EE10" s="18">
        <v>0</v>
      </c>
    </row>
    <row r="11" spans="1:135" ht="20.149999999999999" customHeight="1" outlineLevel="3" x14ac:dyDescent="0.35">
      <c r="A11" s="17" t="s">
        <v>38</v>
      </c>
      <c r="B11" s="17" t="s">
        <v>40</v>
      </c>
      <c r="D11" s="18">
        <v>0</v>
      </c>
      <c r="E11" s="18">
        <v>0</v>
      </c>
      <c r="F11" s="18">
        <v>0</v>
      </c>
      <c r="G11" s="18">
        <v>0</v>
      </c>
      <c r="H11" s="18">
        <v>0</v>
      </c>
      <c r="I11" s="18">
        <v>0</v>
      </c>
      <c r="J11" s="18">
        <v>0</v>
      </c>
      <c r="K11" s="18">
        <v>0</v>
      </c>
      <c r="L11" s="18">
        <v>0</v>
      </c>
      <c r="M11" s="18">
        <v>0</v>
      </c>
      <c r="N11" s="18">
        <v>0</v>
      </c>
      <c r="O11" s="18">
        <v>0</v>
      </c>
      <c r="P11" s="18">
        <v>0</v>
      </c>
      <c r="Q11" s="18">
        <v>0</v>
      </c>
      <c r="R11" s="18">
        <v>0</v>
      </c>
      <c r="S11" s="18">
        <v>0</v>
      </c>
      <c r="T11" s="18">
        <v>0</v>
      </c>
      <c r="U11" s="18">
        <v>0</v>
      </c>
      <c r="V11" s="18">
        <v>0</v>
      </c>
      <c r="W11" s="18">
        <v>0</v>
      </c>
      <c r="X11" s="18">
        <v>0</v>
      </c>
      <c r="Y11" s="18">
        <v>0</v>
      </c>
      <c r="Z11" s="18">
        <v>0</v>
      </c>
      <c r="AA11" s="18">
        <v>0</v>
      </c>
      <c r="AB11" s="18">
        <v>0</v>
      </c>
      <c r="AC11" s="18">
        <v>0</v>
      </c>
      <c r="AD11" s="18">
        <v>0</v>
      </c>
      <c r="AE11" s="18">
        <v>0</v>
      </c>
      <c r="AF11" s="18">
        <v>0</v>
      </c>
      <c r="AG11" s="18">
        <v>0</v>
      </c>
      <c r="AH11" s="18">
        <v>0</v>
      </c>
      <c r="AI11" s="18">
        <v>0</v>
      </c>
      <c r="AJ11" s="18">
        <v>0</v>
      </c>
      <c r="AK11" s="18">
        <v>0</v>
      </c>
      <c r="AL11" s="18">
        <v>0</v>
      </c>
      <c r="AM11" s="18">
        <v>0</v>
      </c>
      <c r="AN11" s="18">
        <v>0</v>
      </c>
      <c r="AO11" s="18">
        <v>0</v>
      </c>
      <c r="AP11" s="18">
        <v>0</v>
      </c>
      <c r="AQ11" s="18">
        <v>0</v>
      </c>
      <c r="AR11" s="18">
        <v>0</v>
      </c>
      <c r="AS11" s="18">
        <v>0</v>
      </c>
      <c r="AT11" s="18">
        <v>0</v>
      </c>
      <c r="AU11" s="18">
        <v>0</v>
      </c>
      <c r="AV11" s="18">
        <v>0</v>
      </c>
      <c r="AW11" s="18">
        <v>0</v>
      </c>
      <c r="AX11" s="18">
        <v>0</v>
      </c>
      <c r="AY11" s="18">
        <v>0</v>
      </c>
      <c r="AZ11" s="18">
        <v>0</v>
      </c>
      <c r="BA11" s="18">
        <v>0</v>
      </c>
      <c r="BB11" s="18">
        <v>0</v>
      </c>
      <c r="BC11" s="18">
        <v>0</v>
      </c>
      <c r="BD11" s="18">
        <v>0</v>
      </c>
      <c r="BE11" s="18">
        <v>0</v>
      </c>
      <c r="BF11" s="18">
        <v>0</v>
      </c>
      <c r="BG11" s="18">
        <v>0</v>
      </c>
      <c r="BH11" s="18">
        <v>0</v>
      </c>
      <c r="BI11" s="18">
        <v>0</v>
      </c>
      <c r="BJ11" s="18">
        <v>0</v>
      </c>
      <c r="BK11" s="18">
        <v>0</v>
      </c>
      <c r="BL11" s="18">
        <v>0</v>
      </c>
      <c r="BM11" s="18">
        <v>0</v>
      </c>
      <c r="BN11" s="18">
        <v>0</v>
      </c>
      <c r="BO11" s="18">
        <v>0</v>
      </c>
      <c r="BP11" s="18">
        <v>0</v>
      </c>
      <c r="BQ11" s="18">
        <v>0</v>
      </c>
      <c r="BR11" s="18">
        <v>0</v>
      </c>
      <c r="BS11" s="18">
        <v>0</v>
      </c>
      <c r="BT11" s="18">
        <v>0</v>
      </c>
      <c r="BU11" s="18">
        <v>0</v>
      </c>
      <c r="BV11" s="18">
        <v>0</v>
      </c>
      <c r="BW11" s="18">
        <v>0</v>
      </c>
      <c r="BX11" s="18">
        <v>0</v>
      </c>
      <c r="BY11" s="18">
        <v>0</v>
      </c>
      <c r="BZ11" s="18">
        <v>0</v>
      </c>
      <c r="CA11" s="18">
        <v>0</v>
      </c>
      <c r="CB11" s="18">
        <v>0</v>
      </c>
      <c r="CC11" s="18">
        <v>0</v>
      </c>
      <c r="CD11" s="18">
        <v>0</v>
      </c>
      <c r="CE11" s="18">
        <v>0</v>
      </c>
      <c r="CF11" s="18">
        <v>0</v>
      </c>
      <c r="CG11" s="18">
        <v>0</v>
      </c>
      <c r="CH11" s="18">
        <v>0</v>
      </c>
      <c r="CI11" s="18">
        <v>0</v>
      </c>
      <c r="CJ11" s="18">
        <v>0</v>
      </c>
      <c r="CK11" s="18">
        <v>0</v>
      </c>
      <c r="CL11" s="18">
        <v>0</v>
      </c>
      <c r="CM11" s="18">
        <v>0</v>
      </c>
      <c r="CN11" s="18">
        <v>0</v>
      </c>
      <c r="CO11" s="18">
        <v>0</v>
      </c>
      <c r="CP11" s="18">
        <v>0</v>
      </c>
      <c r="CQ11" s="18">
        <v>0</v>
      </c>
      <c r="CR11" s="18">
        <v>0</v>
      </c>
      <c r="CS11" s="18">
        <v>0</v>
      </c>
      <c r="CT11" s="18">
        <v>0</v>
      </c>
      <c r="CU11" s="18">
        <v>0</v>
      </c>
      <c r="CV11" s="18">
        <v>0</v>
      </c>
      <c r="CW11" s="18">
        <v>0</v>
      </c>
      <c r="CX11" s="18">
        <v>0</v>
      </c>
      <c r="CY11" s="18">
        <v>0</v>
      </c>
      <c r="CZ11" s="18">
        <v>0</v>
      </c>
      <c r="DA11" s="18">
        <v>0</v>
      </c>
      <c r="DB11" s="18">
        <v>0</v>
      </c>
      <c r="DC11" s="18">
        <v>0</v>
      </c>
      <c r="DD11" s="18">
        <v>0</v>
      </c>
      <c r="DE11" s="18">
        <v>0</v>
      </c>
      <c r="DF11" s="18">
        <v>0</v>
      </c>
      <c r="DG11" s="18">
        <v>0</v>
      </c>
      <c r="DH11" s="18">
        <v>0</v>
      </c>
      <c r="DI11" s="18">
        <v>0</v>
      </c>
      <c r="DJ11" s="18">
        <v>0</v>
      </c>
      <c r="DK11" s="18">
        <v>0</v>
      </c>
      <c r="DL11" s="18">
        <v>0</v>
      </c>
      <c r="DM11" s="18">
        <v>0</v>
      </c>
      <c r="DN11" s="18">
        <v>0</v>
      </c>
      <c r="DO11" s="18">
        <v>0</v>
      </c>
      <c r="DP11" s="18">
        <v>0</v>
      </c>
      <c r="DQ11" s="18">
        <v>0</v>
      </c>
      <c r="DR11" s="18">
        <v>0</v>
      </c>
      <c r="DS11" s="18">
        <v>0</v>
      </c>
      <c r="DT11" s="18">
        <v>0</v>
      </c>
      <c r="DU11" s="18">
        <v>0</v>
      </c>
      <c r="DV11" s="18">
        <v>0</v>
      </c>
      <c r="DW11" s="18">
        <v>0</v>
      </c>
      <c r="DX11" s="18">
        <v>0</v>
      </c>
      <c r="DY11" s="18">
        <v>0</v>
      </c>
      <c r="DZ11" s="18">
        <v>0</v>
      </c>
      <c r="EA11" s="18">
        <v>0</v>
      </c>
      <c r="EB11" s="18">
        <v>0</v>
      </c>
      <c r="EC11" s="18">
        <v>0</v>
      </c>
      <c r="ED11" s="18">
        <v>0</v>
      </c>
      <c r="EE11" s="18">
        <v>0</v>
      </c>
    </row>
    <row r="12" spans="1:135" ht="20.149999999999999" customHeight="1" outlineLevel="4" x14ac:dyDescent="0.35">
      <c r="A12" s="17" t="s">
        <v>41</v>
      </c>
      <c r="B12" s="17" t="s">
        <v>42</v>
      </c>
      <c r="D12" s="18">
        <v>0</v>
      </c>
      <c r="E12" s="18">
        <v>0</v>
      </c>
      <c r="F12" s="18">
        <v>0</v>
      </c>
      <c r="G12" s="18">
        <v>0</v>
      </c>
      <c r="H12" s="18">
        <v>0</v>
      </c>
      <c r="I12" s="18">
        <v>0</v>
      </c>
      <c r="J12" s="18">
        <v>0</v>
      </c>
      <c r="K12" s="18">
        <v>0</v>
      </c>
      <c r="L12" s="18">
        <v>0</v>
      </c>
      <c r="M12" s="18">
        <v>0</v>
      </c>
      <c r="N12" s="18">
        <v>0</v>
      </c>
      <c r="O12" s="18">
        <v>0</v>
      </c>
      <c r="P12" s="18">
        <v>0</v>
      </c>
      <c r="Q12" s="18">
        <v>0</v>
      </c>
      <c r="R12" s="18">
        <v>0</v>
      </c>
      <c r="S12" s="18">
        <v>0</v>
      </c>
      <c r="T12" s="18">
        <v>0</v>
      </c>
      <c r="U12" s="18">
        <v>0</v>
      </c>
      <c r="V12" s="18">
        <v>0</v>
      </c>
      <c r="W12" s="18">
        <v>0</v>
      </c>
      <c r="X12" s="18">
        <v>0</v>
      </c>
      <c r="Y12" s="18">
        <v>0</v>
      </c>
      <c r="Z12" s="18">
        <v>0</v>
      </c>
      <c r="AA12" s="18">
        <v>0</v>
      </c>
      <c r="AB12" s="18">
        <v>0</v>
      </c>
      <c r="AC12" s="18">
        <v>0</v>
      </c>
      <c r="AD12" s="18">
        <v>0</v>
      </c>
      <c r="AE12" s="18">
        <v>0</v>
      </c>
      <c r="AF12" s="18">
        <v>0</v>
      </c>
      <c r="AG12" s="18">
        <v>0</v>
      </c>
      <c r="AH12" s="18">
        <v>0</v>
      </c>
      <c r="AI12" s="18">
        <v>0</v>
      </c>
      <c r="AJ12" s="18">
        <v>0</v>
      </c>
      <c r="AK12" s="18">
        <v>0</v>
      </c>
      <c r="AL12" s="18">
        <v>0</v>
      </c>
      <c r="AM12" s="18">
        <v>0</v>
      </c>
      <c r="AN12" s="18">
        <v>0</v>
      </c>
      <c r="AO12" s="18">
        <v>0</v>
      </c>
      <c r="AP12" s="18">
        <v>0</v>
      </c>
      <c r="AQ12" s="18">
        <v>0</v>
      </c>
      <c r="AR12" s="18">
        <v>0</v>
      </c>
      <c r="AS12" s="18">
        <v>0</v>
      </c>
      <c r="AT12" s="18">
        <v>0</v>
      </c>
      <c r="AU12" s="18">
        <v>0</v>
      </c>
      <c r="AV12" s="18">
        <v>0</v>
      </c>
      <c r="AW12" s="18">
        <v>0</v>
      </c>
      <c r="AX12" s="18">
        <v>0</v>
      </c>
      <c r="AY12" s="18">
        <v>0</v>
      </c>
      <c r="AZ12" s="18">
        <v>0</v>
      </c>
      <c r="BA12" s="18">
        <v>0</v>
      </c>
      <c r="BB12" s="18">
        <v>0</v>
      </c>
      <c r="BC12" s="18">
        <v>0</v>
      </c>
      <c r="BD12" s="18">
        <v>0</v>
      </c>
      <c r="BE12" s="18">
        <v>0</v>
      </c>
      <c r="BF12" s="18">
        <v>0</v>
      </c>
      <c r="BG12" s="18">
        <v>0</v>
      </c>
      <c r="BH12" s="18">
        <v>0</v>
      </c>
      <c r="BI12" s="18">
        <v>0</v>
      </c>
      <c r="BJ12" s="18">
        <v>0</v>
      </c>
      <c r="BK12" s="18">
        <v>0</v>
      </c>
      <c r="BL12" s="18">
        <v>0</v>
      </c>
      <c r="BM12" s="18">
        <v>0</v>
      </c>
      <c r="BN12" s="18">
        <v>0</v>
      </c>
      <c r="BO12" s="18">
        <v>0</v>
      </c>
      <c r="BP12" s="18">
        <v>0</v>
      </c>
      <c r="BQ12" s="18">
        <v>0</v>
      </c>
      <c r="BR12" s="18">
        <v>0</v>
      </c>
      <c r="BS12" s="18">
        <v>0</v>
      </c>
      <c r="BT12" s="18">
        <v>0</v>
      </c>
      <c r="BU12" s="18">
        <v>0</v>
      </c>
      <c r="BV12" s="18">
        <v>0</v>
      </c>
      <c r="BW12" s="18">
        <v>0</v>
      </c>
      <c r="BX12" s="18">
        <v>0</v>
      </c>
      <c r="BY12" s="18">
        <v>0</v>
      </c>
      <c r="BZ12" s="18">
        <v>0</v>
      </c>
      <c r="CA12" s="18">
        <v>0</v>
      </c>
      <c r="CB12" s="18">
        <v>0</v>
      </c>
      <c r="CC12" s="18">
        <v>0</v>
      </c>
      <c r="CD12" s="18">
        <v>0</v>
      </c>
      <c r="CE12" s="18">
        <v>0</v>
      </c>
      <c r="CF12" s="18">
        <v>0</v>
      </c>
      <c r="CG12" s="18">
        <v>0</v>
      </c>
      <c r="CH12" s="18">
        <v>0</v>
      </c>
      <c r="CI12" s="18">
        <v>0</v>
      </c>
      <c r="CJ12" s="18">
        <v>0</v>
      </c>
      <c r="CK12" s="18">
        <v>0</v>
      </c>
      <c r="CL12" s="18">
        <v>0</v>
      </c>
      <c r="CM12" s="18">
        <v>0</v>
      </c>
      <c r="CN12" s="18">
        <v>0</v>
      </c>
      <c r="CO12" s="18">
        <v>0</v>
      </c>
      <c r="CP12" s="18">
        <v>0</v>
      </c>
      <c r="CQ12" s="18">
        <v>0</v>
      </c>
      <c r="CR12" s="18">
        <v>0</v>
      </c>
      <c r="CS12" s="18">
        <v>0</v>
      </c>
      <c r="CT12" s="18">
        <v>0</v>
      </c>
      <c r="CU12" s="18">
        <v>0</v>
      </c>
      <c r="CV12" s="18">
        <v>0</v>
      </c>
      <c r="CW12" s="18">
        <v>0</v>
      </c>
      <c r="CX12" s="18">
        <v>0</v>
      </c>
      <c r="CY12" s="18">
        <v>0</v>
      </c>
      <c r="CZ12" s="18">
        <v>0</v>
      </c>
      <c r="DA12" s="18">
        <v>0</v>
      </c>
      <c r="DB12" s="18">
        <v>0</v>
      </c>
      <c r="DC12" s="18">
        <v>0</v>
      </c>
      <c r="DD12" s="18">
        <v>0</v>
      </c>
      <c r="DE12" s="18">
        <v>0</v>
      </c>
      <c r="DF12" s="18">
        <v>0</v>
      </c>
      <c r="DG12" s="18">
        <v>0</v>
      </c>
      <c r="DH12" s="18">
        <v>0</v>
      </c>
      <c r="DI12" s="18">
        <v>0</v>
      </c>
      <c r="DJ12" s="18">
        <v>0</v>
      </c>
      <c r="DK12" s="18">
        <v>0</v>
      </c>
      <c r="DL12" s="18">
        <v>0</v>
      </c>
      <c r="DM12" s="18">
        <v>0</v>
      </c>
      <c r="DN12" s="18">
        <v>0</v>
      </c>
      <c r="DO12" s="18">
        <v>0</v>
      </c>
      <c r="DP12" s="18">
        <v>0</v>
      </c>
      <c r="DQ12" s="18">
        <v>0</v>
      </c>
      <c r="DR12" s="18">
        <v>0</v>
      </c>
      <c r="DS12" s="18">
        <v>0</v>
      </c>
      <c r="DT12" s="18">
        <v>0</v>
      </c>
      <c r="DU12" s="18">
        <v>0</v>
      </c>
      <c r="DV12" s="18">
        <v>0</v>
      </c>
      <c r="DW12" s="18">
        <v>0</v>
      </c>
      <c r="DX12" s="18">
        <v>0</v>
      </c>
      <c r="DY12" s="18">
        <v>0</v>
      </c>
      <c r="DZ12" s="18">
        <v>0</v>
      </c>
      <c r="EA12" s="18">
        <v>0</v>
      </c>
      <c r="EB12" s="18">
        <v>0</v>
      </c>
      <c r="EC12" s="18">
        <v>0</v>
      </c>
      <c r="ED12" s="18">
        <v>0</v>
      </c>
      <c r="EE12" s="18">
        <v>0</v>
      </c>
    </row>
    <row r="13" spans="1:135" ht="20.149999999999999" customHeight="1" outlineLevel="4" x14ac:dyDescent="0.35">
      <c r="A13" s="17" t="s">
        <v>43</v>
      </c>
      <c r="B13" s="17" t="s">
        <v>42</v>
      </c>
      <c r="D13" s="18">
        <v>0</v>
      </c>
      <c r="E13" s="18">
        <v>0</v>
      </c>
      <c r="F13" s="18">
        <v>0</v>
      </c>
      <c r="G13" s="18">
        <v>0</v>
      </c>
      <c r="H13" s="18">
        <v>0</v>
      </c>
      <c r="I13" s="18">
        <v>0</v>
      </c>
      <c r="J13" s="18">
        <v>0</v>
      </c>
      <c r="K13" s="18">
        <v>0</v>
      </c>
      <c r="L13" s="18">
        <v>0</v>
      </c>
      <c r="M13" s="18">
        <v>0</v>
      </c>
      <c r="N13" s="18">
        <v>0</v>
      </c>
      <c r="O13" s="18">
        <v>0</v>
      </c>
      <c r="P13" s="18">
        <v>0</v>
      </c>
      <c r="Q13" s="18">
        <v>0</v>
      </c>
      <c r="R13" s="18">
        <v>0</v>
      </c>
      <c r="S13" s="18">
        <v>0</v>
      </c>
      <c r="T13" s="18">
        <v>0</v>
      </c>
      <c r="U13" s="18">
        <v>0</v>
      </c>
      <c r="V13" s="18">
        <v>0</v>
      </c>
      <c r="W13" s="18">
        <v>0</v>
      </c>
      <c r="X13" s="18">
        <v>0</v>
      </c>
      <c r="Y13" s="18">
        <v>0</v>
      </c>
      <c r="Z13" s="18">
        <v>0</v>
      </c>
      <c r="AA13" s="18">
        <v>0</v>
      </c>
      <c r="AB13" s="18">
        <v>0</v>
      </c>
      <c r="AC13" s="18">
        <v>0</v>
      </c>
      <c r="AD13" s="18">
        <v>0</v>
      </c>
      <c r="AE13" s="18">
        <v>0</v>
      </c>
      <c r="AF13" s="18">
        <v>0</v>
      </c>
      <c r="AG13" s="18">
        <v>0</v>
      </c>
      <c r="AH13" s="18">
        <v>0</v>
      </c>
      <c r="AI13" s="18">
        <v>0</v>
      </c>
      <c r="AJ13" s="18">
        <v>0</v>
      </c>
      <c r="AK13" s="18">
        <v>0</v>
      </c>
      <c r="AL13" s="18">
        <v>0</v>
      </c>
      <c r="AM13" s="18">
        <v>0</v>
      </c>
      <c r="AN13" s="18">
        <v>0</v>
      </c>
      <c r="AO13" s="18">
        <v>0</v>
      </c>
      <c r="AP13" s="18">
        <v>0</v>
      </c>
      <c r="AQ13" s="18">
        <v>0</v>
      </c>
      <c r="AR13" s="18">
        <v>0</v>
      </c>
      <c r="AS13" s="18">
        <v>0</v>
      </c>
      <c r="AT13" s="18">
        <v>0</v>
      </c>
      <c r="AU13" s="18">
        <v>0</v>
      </c>
      <c r="AV13" s="18">
        <v>0</v>
      </c>
      <c r="AW13" s="18">
        <v>0</v>
      </c>
      <c r="AX13" s="18">
        <v>0</v>
      </c>
      <c r="AY13" s="18">
        <v>0</v>
      </c>
      <c r="AZ13" s="18">
        <v>0</v>
      </c>
      <c r="BA13" s="18">
        <v>0</v>
      </c>
      <c r="BB13" s="18">
        <v>0</v>
      </c>
      <c r="BC13" s="18">
        <v>0</v>
      </c>
      <c r="BD13" s="18">
        <v>0</v>
      </c>
      <c r="BE13" s="18">
        <v>0</v>
      </c>
      <c r="BF13" s="18">
        <v>0</v>
      </c>
      <c r="BG13" s="18">
        <v>0</v>
      </c>
      <c r="BH13" s="18">
        <v>0</v>
      </c>
      <c r="BI13" s="18">
        <v>0</v>
      </c>
      <c r="BJ13" s="18">
        <v>0</v>
      </c>
      <c r="BK13" s="18">
        <v>0</v>
      </c>
      <c r="BL13" s="18">
        <v>0</v>
      </c>
      <c r="BM13" s="18">
        <v>0</v>
      </c>
      <c r="BN13" s="18">
        <v>0</v>
      </c>
      <c r="BO13" s="18">
        <v>0</v>
      </c>
      <c r="BP13" s="18">
        <v>0</v>
      </c>
      <c r="BQ13" s="18">
        <v>0</v>
      </c>
      <c r="BR13" s="18">
        <v>0</v>
      </c>
      <c r="BS13" s="18">
        <v>0</v>
      </c>
      <c r="BT13" s="18">
        <v>0</v>
      </c>
      <c r="BU13" s="18">
        <v>0</v>
      </c>
      <c r="BV13" s="18">
        <v>0</v>
      </c>
      <c r="BW13" s="18">
        <v>0</v>
      </c>
      <c r="BX13" s="18">
        <v>0</v>
      </c>
      <c r="BY13" s="18">
        <v>0</v>
      </c>
      <c r="BZ13" s="18">
        <v>0</v>
      </c>
      <c r="CA13" s="18">
        <v>0</v>
      </c>
      <c r="CB13" s="18">
        <v>0</v>
      </c>
      <c r="CC13" s="18">
        <v>0</v>
      </c>
      <c r="CD13" s="18">
        <v>0</v>
      </c>
      <c r="CE13" s="18">
        <v>0</v>
      </c>
      <c r="CF13" s="18">
        <v>0</v>
      </c>
      <c r="CG13" s="18">
        <v>0</v>
      </c>
      <c r="CH13" s="18">
        <v>0</v>
      </c>
      <c r="CI13" s="18">
        <v>0</v>
      </c>
      <c r="CJ13" s="18">
        <v>0</v>
      </c>
      <c r="CK13" s="18">
        <v>0</v>
      </c>
      <c r="CL13" s="18">
        <v>0</v>
      </c>
      <c r="CM13" s="18">
        <v>0</v>
      </c>
      <c r="CN13" s="18">
        <v>0</v>
      </c>
      <c r="CO13" s="18">
        <v>0</v>
      </c>
      <c r="CP13" s="18">
        <v>0</v>
      </c>
      <c r="CQ13" s="18">
        <v>0</v>
      </c>
      <c r="CR13" s="18">
        <v>0</v>
      </c>
      <c r="CS13" s="18">
        <v>0</v>
      </c>
      <c r="CT13" s="18">
        <v>0</v>
      </c>
      <c r="CU13" s="18">
        <v>0</v>
      </c>
      <c r="CV13" s="18">
        <v>0</v>
      </c>
      <c r="CW13" s="18">
        <v>0</v>
      </c>
      <c r="CX13" s="18">
        <v>0</v>
      </c>
      <c r="CY13" s="18">
        <v>0</v>
      </c>
      <c r="CZ13" s="18">
        <v>0</v>
      </c>
      <c r="DA13" s="18">
        <v>0</v>
      </c>
      <c r="DB13" s="18">
        <v>0</v>
      </c>
      <c r="DC13" s="18">
        <v>0</v>
      </c>
      <c r="DD13" s="18">
        <v>0</v>
      </c>
      <c r="DE13" s="18">
        <v>0</v>
      </c>
      <c r="DF13" s="18">
        <v>0</v>
      </c>
      <c r="DG13" s="18">
        <v>0</v>
      </c>
      <c r="DH13" s="18">
        <v>0</v>
      </c>
      <c r="DI13" s="18">
        <v>0</v>
      </c>
      <c r="DJ13" s="18">
        <v>0</v>
      </c>
      <c r="DK13" s="18">
        <v>0</v>
      </c>
      <c r="DL13" s="18">
        <v>0</v>
      </c>
      <c r="DM13" s="18">
        <v>0</v>
      </c>
      <c r="DN13" s="18">
        <v>0</v>
      </c>
      <c r="DO13" s="18">
        <v>0</v>
      </c>
      <c r="DP13" s="18">
        <v>0</v>
      </c>
      <c r="DQ13" s="18">
        <v>0</v>
      </c>
      <c r="DR13" s="18">
        <v>0</v>
      </c>
      <c r="DS13" s="18">
        <v>0</v>
      </c>
      <c r="DT13" s="18">
        <v>0</v>
      </c>
      <c r="DU13" s="18">
        <v>0</v>
      </c>
      <c r="DV13" s="18">
        <v>0</v>
      </c>
      <c r="DW13" s="18">
        <v>0</v>
      </c>
      <c r="DX13" s="18">
        <v>0</v>
      </c>
      <c r="DY13" s="18">
        <v>0</v>
      </c>
      <c r="DZ13" s="18">
        <v>0</v>
      </c>
      <c r="EA13" s="18">
        <v>0</v>
      </c>
      <c r="EB13" s="18">
        <v>0</v>
      </c>
      <c r="EC13" s="18">
        <v>0</v>
      </c>
      <c r="ED13" s="18">
        <v>0</v>
      </c>
      <c r="EE13" s="18">
        <v>0</v>
      </c>
    </row>
    <row r="14" spans="1:135" ht="20.149999999999999" customHeight="1" outlineLevel="1" x14ac:dyDescent="0.35">
      <c r="A14" s="17" t="s">
        <v>38</v>
      </c>
      <c r="B14" s="17" t="s">
        <v>48</v>
      </c>
      <c r="D14" s="18">
        <v>8.3081249976087506</v>
      </c>
      <c r="E14" s="18">
        <v>6.0586084023813305</v>
      </c>
      <c r="F14" s="18">
        <v>0</v>
      </c>
      <c r="G14" s="18">
        <v>0</v>
      </c>
      <c r="H14" s="18">
        <v>0.95779933832321851</v>
      </c>
      <c r="I14" s="18">
        <v>0</v>
      </c>
      <c r="J14" s="18">
        <v>0.97241178996043931</v>
      </c>
      <c r="K14" s="18">
        <v>0.31930546694376094</v>
      </c>
      <c r="L14" s="18">
        <v>-1.3826102032021912</v>
      </c>
      <c r="M14" s="18">
        <v>0</v>
      </c>
      <c r="N14" s="18">
        <v>0</v>
      </c>
      <c r="O14" s="18">
        <v>0</v>
      </c>
      <c r="P14" s="18">
        <v>3.0903995958863351E-8</v>
      </c>
      <c r="Q14" s="18">
        <v>3.0853203801243399E-8</v>
      </c>
      <c r="R14" s="18">
        <v>0</v>
      </c>
      <c r="S14" s="18">
        <v>0</v>
      </c>
      <c r="T14" s="18">
        <v>4.8880376557039232E-11</v>
      </c>
      <c r="U14" s="18">
        <v>0</v>
      </c>
      <c r="V14" s="18">
        <v>1.3506313138818454E-12</v>
      </c>
      <c r="W14" s="18">
        <v>5.6114974903920492E-13</v>
      </c>
      <c r="X14" s="18">
        <v>-2.6301177990008134E-11</v>
      </c>
      <c r="Y14" s="18">
        <v>0</v>
      </c>
      <c r="Z14" s="18">
        <v>0</v>
      </c>
      <c r="AA14" s="18">
        <v>0</v>
      </c>
      <c r="AB14" s="18">
        <v>3.3515361751366617E-3</v>
      </c>
      <c r="AC14" s="18">
        <v>2.7862325720982273E-3</v>
      </c>
      <c r="AD14" s="18">
        <v>0</v>
      </c>
      <c r="AE14" s="18">
        <v>0</v>
      </c>
      <c r="AF14" s="18">
        <v>5.2450295539561672E-4</v>
      </c>
      <c r="AG14" s="18">
        <v>0</v>
      </c>
      <c r="AH14" s="18">
        <v>3.6204302043824374E-5</v>
      </c>
      <c r="AI14" s="18">
        <v>4.596345598992438E-6</v>
      </c>
      <c r="AJ14" s="18">
        <v>-2.8336752973092116E-4</v>
      </c>
      <c r="AK14" s="18">
        <v>0</v>
      </c>
      <c r="AL14" s="18">
        <v>0</v>
      </c>
      <c r="AM14" s="18">
        <v>0</v>
      </c>
      <c r="AN14" s="18">
        <v>1.8573746764254932E-2</v>
      </c>
      <c r="AO14" s="18">
        <v>1.5130840263202895E-2</v>
      </c>
      <c r="AP14" s="18">
        <v>0</v>
      </c>
      <c r="AQ14" s="18">
        <v>0</v>
      </c>
      <c r="AR14" s="18">
        <v>2.6442834461988087E-3</v>
      </c>
      <c r="AS14" s="18">
        <v>0</v>
      </c>
      <c r="AT14" s="18">
        <v>3.9131261521781148E-4</v>
      </c>
      <c r="AU14" s="18">
        <v>4.0731043963541751E-4</v>
      </c>
      <c r="AV14" s="18">
        <v>-3.0220660181525237E-3</v>
      </c>
      <c r="AW14" s="18">
        <v>0</v>
      </c>
      <c r="AX14" s="18">
        <v>0</v>
      </c>
      <c r="AY14" s="18">
        <v>0</v>
      </c>
      <c r="AZ14" s="18">
        <v>3.3547669078695117E-3</v>
      </c>
      <c r="BA14" s="18">
        <v>2.7554655534909904E-3</v>
      </c>
      <c r="BB14" s="18">
        <v>0</v>
      </c>
      <c r="BC14" s="18">
        <v>0</v>
      </c>
      <c r="BD14" s="18">
        <v>4.156942654367799E-4</v>
      </c>
      <c r="BE14" s="18">
        <v>0</v>
      </c>
      <c r="BF14" s="18">
        <v>1.1174805138513152E-4</v>
      </c>
      <c r="BG14" s="18">
        <v>7.1859037556610102E-5</v>
      </c>
      <c r="BH14" s="18">
        <v>-2.7784181647164938E-4</v>
      </c>
      <c r="BI14" s="18">
        <v>0</v>
      </c>
      <c r="BJ14" s="18">
        <v>0</v>
      </c>
      <c r="BK14" s="18">
        <v>0</v>
      </c>
      <c r="BL14" s="18">
        <v>1.7915485189918954E-4</v>
      </c>
      <c r="BM14" s="18">
        <v>1.3607309063825982E-4</v>
      </c>
      <c r="BN14" s="18">
        <v>0</v>
      </c>
      <c r="BO14" s="18">
        <v>0</v>
      </c>
      <c r="BP14" s="18">
        <v>4.3052830703091174E-5</v>
      </c>
      <c r="BQ14" s="18">
        <v>0</v>
      </c>
      <c r="BR14" s="18">
        <v>1.8529060300888314E-8</v>
      </c>
      <c r="BS14" s="18">
        <v>1.0401497537628176E-8</v>
      </c>
      <c r="BT14" s="18">
        <v>-2.6491167688957878E-6</v>
      </c>
      <c r="BU14" s="18">
        <v>0</v>
      </c>
      <c r="BV14" s="18">
        <v>0</v>
      </c>
      <c r="BW14" s="18">
        <v>0</v>
      </c>
      <c r="BX14" s="18">
        <v>82.581390275180595</v>
      </c>
      <c r="BY14" s="18">
        <v>64.034769029808061</v>
      </c>
      <c r="BZ14" s="18">
        <v>0</v>
      </c>
      <c r="CA14" s="18">
        <v>0</v>
      </c>
      <c r="CB14" s="18">
        <v>16.277369599367329</v>
      </c>
      <c r="CC14" s="18">
        <v>0</v>
      </c>
      <c r="CD14" s="18">
        <v>1.061812922945236</v>
      </c>
      <c r="CE14" s="18">
        <v>1.2074387230599684</v>
      </c>
      <c r="CF14" s="18">
        <v>-15.723980275098439</v>
      </c>
      <c r="CG14" s="18">
        <v>0</v>
      </c>
      <c r="CH14" s="18">
        <v>0</v>
      </c>
      <c r="CI14" s="18">
        <v>0</v>
      </c>
      <c r="CJ14" s="18">
        <v>91.692944292476156</v>
      </c>
      <c r="CK14" s="18">
        <v>73.386733742615377</v>
      </c>
      <c r="CL14" s="18">
        <v>0</v>
      </c>
      <c r="CM14" s="18">
        <v>0</v>
      </c>
      <c r="CN14" s="18">
        <v>15.984302344250763</v>
      </c>
      <c r="CO14" s="18">
        <v>0</v>
      </c>
      <c r="CP14" s="18">
        <v>1.0853656372100815</v>
      </c>
      <c r="CQ14" s="18">
        <v>1.2365425683999394</v>
      </c>
      <c r="CR14" s="18">
        <v>-16.303038389541712</v>
      </c>
      <c r="CS14" s="18">
        <v>0</v>
      </c>
      <c r="CT14" s="18">
        <v>0</v>
      </c>
      <c r="CU14" s="18">
        <v>0</v>
      </c>
      <c r="CV14" s="18">
        <v>29.045268754231355</v>
      </c>
      <c r="CW14" s="18">
        <v>28.005154506671268</v>
      </c>
      <c r="CX14" s="18">
        <v>0</v>
      </c>
      <c r="CY14" s="18">
        <v>0</v>
      </c>
      <c r="CZ14" s="18">
        <v>2.0512886346211805</v>
      </c>
      <c r="DA14" s="18">
        <v>0</v>
      </c>
      <c r="DB14" s="18">
        <v>-1.1376421994896952</v>
      </c>
      <c r="DC14" s="18">
        <v>0.12646781242860569</v>
      </c>
      <c r="DD14" s="18">
        <v>-3.0503636311306237</v>
      </c>
      <c r="DE14" s="18">
        <v>0</v>
      </c>
      <c r="DF14" s="18">
        <v>0</v>
      </c>
      <c r="DG14" s="18">
        <v>0</v>
      </c>
      <c r="DH14" s="18">
        <v>1.9264324083297895</v>
      </c>
      <c r="DI14" s="18">
        <v>1.9264324083297895</v>
      </c>
      <c r="DJ14" s="18">
        <v>0</v>
      </c>
      <c r="DK14" s="18">
        <v>0</v>
      </c>
      <c r="DL14" s="18">
        <v>0</v>
      </c>
      <c r="DM14" s="18">
        <v>0</v>
      </c>
      <c r="DN14" s="18">
        <v>0</v>
      </c>
      <c r="DO14" s="18">
        <v>0</v>
      </c>
      <c r="DP14" s="18">
        <v>0</v>
      </c>
      <c r="DQ14" s="18">
        <v>0</v>
      </c>
      <c r="DR14" s="18">
        <v>0</v>
      </c>
      <c r="DS14" s="18">
        <v>0</v>
      </c>
      <c r="DT14" s="18">
        <v>1.3291072356723543</v>
      </c>
      <c r="DU14" s="18">
        <v>1.3291067065587066</v>
      </c>
      <c r="DV14" s="18">
        <v>0</v>
      </c>
      <c r="DW14" s="18">
        <v>0</v>
      </c>
      <c r="DX14" s="18">
        <v>5.2911364784053144E-7</v>
      </c>
      <c r="DY14" s="18">
        <v>0</v>
      </c>
      <c r="DZ14" s="18">
        <v>0</v>
      </c>
      <c r="EA14" s="18">
        <v>0</v>
      </c>
      <c r="EB14" s="18">
        <v>0</v>
      </c>
      <c r="EC14" s="18">
        <v>0</v>
      </c>
      <c r="ED14" s="18">
        <v>0</v>
      </c>
      <c r="EE14" s="18">
        <v>0</v>
      </c>
    </row>
    <row r="15" spans="1:135" ht="20.149999999999999" customHeight="1" outlineLevel="2" x14ac:dyDescent="0.35">
      <c r="A15" s="17" t="s">
        <v>49</v>
      </c>
      <c r="B15" s="17" t="s">
        <v>50</v>
      </c>
      <c r="D15" s="18">
        <v>6.9945681063122919E-3</v>
      </c>
      <c r="E15" s="18">
        <v>2.6561600221483941E-3</v>
      </c>
      <c r="F15" s="18">
        <v>0</v>
      </c>
      <c r="G15" s="18">
        <v>0</v>
      </c>
      <c r="H15" s="18">
        <v>3.4972840531561464E-3</v>
      </c>
      <c r="I15" s="18">
        <v>0</v>
      </c>
      <c r="J15" s="18">
        <v>8.4112403100775187E-4</v>
      </c>
      <c r="K15" s="18">
        <v>0</v>
      </c>
      <c r="L15" s="18">
        <v>-7.1875415282392034E-4</v>
      </c>
      <c r="M15" s="18">
        <v>0</v>
      </c>
      <c r="N15" s="18">
        <v>0</v>
      </c>
      <c r="O15" s="18">
        <v>0</v>
      </c>
      <c r="P15" s="18">
        <v>6.3778986710963445E-17</v>
      </c>
      <c r="Q15" s="18">
        <v>3.1281838316722038E-17</v>
      </c>
      <c r="R15" s="18">
        <v>0</v>
      </c>
      <c r="S15" s="18">
        <v>0</v>
      </c>
      <c r="T15" s="18">
        <v>3.1889493355481729E-17</v>
      </c>
      <c r="U15" s="18">
        <v>0</v>
      </c>
      <c r="V15" s="18">
        <v>6.0765503875968994E-19</v>
      </c>
      <c r="W15" s="18">
        <v>0</v>
      </c>
      <c r="X15" s="18">
        <v>-1.6658693244739758E-17</v>
      </c>
      <c r="Y15" s="18">
        <v>0</v>
      </c>
      <c r="Z15" s="18">
        <v>0</v>
      </c>
      <c r="AA15" s="18">
        <v>0</v>
      </c>
      <c r="AB15" s="18">
        <v>1.8997750830564784E-6</v>
      </c>
      <c r="AC15" s="18">
        <v>9.4114617940199325E-7</v>
      </c>
      <c r="AD15" s="18">
        <v>0</v>
      </c>
      <c r="AE15" s="18">
        <v>0</v>
      </c>
      <c r="AF15" s="18">
        <v>9.4988754152823909E-7</v>
      </c>
      <c r="AG15" s="18">
        <v>0</v>
      </c>
      <c r="AH15" s="18">
        <v>8.7413621262458469E-9</v>
      </c>
      <c r="AI15" s="18">
        <v>0</v>
      </c>
      <c r="AJ15" s="18">
        <v>-6.1820874861572534E-8</v>
      </c>
      <c r="AK15" s="18">
        <v>0</v>
      </c>
      <c r="AL15" s="18">
        <v>0</v>
      </c>
      <c r="AM15" s="18">
        <v>0</v>
      </c>
      <c r="AN15" s="18">
        <v>1.0958385935769658E-5</v>
      </c>
      <c r="AO15" s="18">
        <v>5.384786821705426E-6</v>
      </c>
      <c r="AP15" s="18">
        <v>0</v>
      </c>
      <c r="AQ15" s="18">
        <v>0</v>
      </c>
      <c r="AR15" s="18">
        <v>5.479192967884828E-6</v>
      </c>
      <c r="AS15" s="18">
        <v>0</v>
      </c>
      <c r="AT15" s="18">
        <v>9.4406146179401994E-8</v>
      </c>
      <c r="AU15" s="18">
        <v>0</v>
      </c>
      <c r="AV15" s="18">
        <v>-6.071650055370986E-7</v>
      </c>
      <c r="AW15" s="18">
        <v>0</v>
      </c>
      <c r="AX15" s="18">
        <v>0</v>
      </c>
      <c r="AY15" s="18">
        <v>0</v>
      </c>
      <c r="AZ15" s="18">
        <v>1.186653377630122E-6</v>
      </c>
      <c r="BA15" s="18">
        <v>5.7232004429678857E-7</v>
      </c>
      <c r="BB15" s="18">
        <v>0</v>
      </c>
      <c r="BC15" s="18">
        <v>0</v>
      </c>
      <c r="BD15" s="18">
        <v>5.9332668881506098E-7</v>
      </c>
      <c r="BE15" s="18">
        <v>0</v>
      </c>
      <c r="BF15" s="18">
        <v>2.1006644518272425E-8</v>
      </c>
      <c r="BG15" s="18">
        <v>0</v>
      </c>
      <c r="BH15" s="18">
        <v>-1.1507115171650055E-7</v>
      </c>
      <c r="BI15" s="18">
        <v>0</v>
      </c>
      <c r="BJ15" s="18">
        <v>0</v>
      </c>
      <c r="BK15" s="18">
        <v>0</v>
      </c>
      <c r="BL15" s="18">
        <v>9.9127048726467351E-10</v>
      </c>
      <c r="BM15" s="18">
        <v>4.8933416389811741E-10</v>
      </c>
      <c r="BN15" s="18">
        <v>0</v>
      </c>
      <c r="BO15" s="18">
        <v>0</v>
      </c>
      <c r="BP15" s="18">
        <v>4.9563524363233665E-10</v>
      </c>
      <c r="BQ15" s="18">
        <v>0</v>
      </c>
      <c r="BR15" s="18">
        <v>6.3010797342192695E-12</v>
      </c>
      <c r="BS15" s="18">
        <v>0</v>
      </c>
      <c r="BT15" s="18">
        <v>-1.7878100775193801E-10</v>
      </c>
      <c r="BU15" s="18">
        <v>0</v>
      </c>
      <c r="BV15" s="18">
        <v>0</v>
      </c>
      <c r="BW15" s="18">
        <v>0</v>
      </c>
      <c r="BX15" s="18">
        <v>0.1162493549280177</v>
      </c>
      <c r="BY15" s="18">
        <v>5.7760105204872646E-2</v>
      </c>
      <c r="BZ15" s="18">
        <v>0</v>
      </c>
      <c r="CA15" s="18">
        <v>0</v>
      </c>
      <c r="CB15" s="18">
        <v>5.8124677464008859E-2</v>
      </c>
      <c r="CC15" s="18">
        <v>0</v>
      </c>
      <c r="CD15" s="18">
        <v>3.6457225913621267E-4</v>
      </c>
      <c r="CE15" s="18">
        <v>0</v>
      </c>
      <c r="CF15" s="18">
        <v>-9.5962901439645629E-3</v>
      </c>
      <c r="CG15" s="18">
        <v>0</v>
      </c>
      <c r="CH15" s="18">
        <v>0</v>
      </c>
      <c r="CI15" s="18">
        <v>0</v>
      </c>
      <c r="CJ15" s="18">
        <v>0.12044659468438537</v>
      </c>
      <c r="CK15" s="18">
        <v>5.9819490586932443E-2</v>
      </c>
      <c r="CL15" s="18">
        <v>0</v>
      </c>
      <c r="CM15" s="18">
        <v>0</v>
      </c>
      <c r="CN15" s="18">
        <v>6.0223297342192686E-2</v>
      </c>
      <c r="CO15" s="18">
        <v>0</v>
      </c>
      <c r="CP15" s="18">
        <v>4.0380675526024366E-4</v>
      </c>
      <c r="CQ15" s="18">
        <v>0</v>
      </c>
      <c r="CR15" s="18">
        <v>-1.051514396456257E-2</v>
      </c>
      <c r="CS15" s="18">
        <v>0</v>
      </c>
      <c r="CT15" s="18">
        <v>0</v>
      </c>
      <c r="CU15" s="18">
        <v>0</v>
      </c>
      <c r="CV15" s="18">
        <v>1.1461475359911407E-2</v>
      </c>
      <c r="CW15" s="18">
        <v>5.621954595791805E-3</v>
      </c>
      <c r="CX15" s="18">
        <v>0</v>
      </c>
      <c r="CY15" s="18">
        <v>0</v>
      </c>
      <c r="CZ15" s="18">
        <v>5.7307376799557034E-3</v>
      </c>
      <c r="DA15" s="18">
        <v>0</v>
      </c>
      <c r="DB15" s="18">
        <v>1.0878308416389812E-4</v>
      </c>
      <c r="DC15" s="18">
        <v>0</v>
      </c>
      <c r="DD15" s="18">
        <v>-3.0126522702104098E-3</v>
      </c>
      <c r="DE15" s="18">
        <v>0</v>
      </c>
      <c r="DF15" s="18">
        <v>0</v>
      </c>
      <c r="DG15" s="18">
        <v>0</v>
      </c>
      <c r="DH15" s="18">
        <v>0</v>
      </c>
      <c r="DI15" s="18">
        <v>0</v>
      </c>
      <c r="DJ15" s="18">
        <v>0</v>
      </c>
      <c r="DK15" s="18">
        <v>0</v>
      </c>
      <c r="DL15" s="18">
        <v>0</v>
      </c>
      <c r="DM15" s="18">
        <v>0</v>
      </c>
      <c r="DN15" s="18">
        <v>0</v>
      </c>
      <c r="DO15" s="18">
        <v>0</v>
      </c>
      <c r="DP15" s="18">
        <v>0</v>
      </c>
      <c r="DQ15" s="18">
        <v>0</v>
      </c>
      <c r="DR15" s="18">
        <v>0</v>
      </c>
      <c r="DS15" s="18">
        <v>0</v>
      </c>
      <c r="DT15" s="18">
        <v>0</v>
      </c>
      <c r="DU15" s="18">
        <v>0</v>
      </c>
      <c r="DV15" s="18">
        <v>0</v>
      </c>
      <c r="DW15" s="18">
        <v>0</v>
      </c>
      <c r="DX15" s="18">
        <v>0</v>
      </c>
      <c r="DY15" s="18">
        <v>0</v>
      </c>
      <c r="DZ15" s="18">
        <v>0</v>
      </c>
      <c r="EA15" s="18">
        <v>0</v>
      </c>
      <c r="EB15" s="18">
        <v>0</v>
      </c>
      <c r="EC15" s="18">
        <v>0</v>
      </c>
      <c r="ED15" s="18">
        <v>0</v>
      </c>
      <c r="EE15" s="18">
        <v>0</v>
      </c>
    </row>
    <row r="16" spans="1:135" ht="20.149999999999999" customHeight="1" outlineLevel="3" x14ac:dyDescent="0.35">
      <c r="A16" s="17" t="s">
        <v>51</v>
      </c>
      <c r="B16" s="17" t="s">
        <v>52</v>
      </c>
      <c r="D16" s="18">
        <v>6.9945681063122919E-3</v>
      </c>
      <c r="E16" s="18">
        <v>2.6561600221483941E-3</v>
      </c>
      <c r="F16" s="18">
        <v>0</v>
      </c>
      <c r="G16" s="18">
        <v>0</v>
      </c>
      <c r="H16" s="18">
        <v>3.4972840531561464E-3</v>
      </c>
      <c r="I16" s="18">
        <v>0</v>
      </c>
      <c r="J16" s="18">
        <v>8.4112403100775187E-4</v>
      </c>
      <c r="K16" s="18">
        <v>0</v>
      </c>
      <c r="L16" s="18">
        <v>-7.1875415282392034E-4</v>
      </c>
      <c r="M16" s="18">
        <v>0</v>
      </c>
      <c r="N16" s="18">
        <v>0</v>
      </c>
      <c r="O16" s="18">
        <v>0</v>
      </c>
      <c r="P16" s="18">
        <v>6.3778986710963445E-17</v>
      </c>
      <c r="Q16" s="18">
        <v>3.1281838316722038E-17</v>
      </c>
      <c r="R16" s="18">
        <v>0</v>
      </c>
      <c r="S16" s="18">
        <v>0</v>
      </c>
      <c r="T16" s="18">
        <v>3.1889493355481729E-17</v>
      </c>
      <c r="U16" s="18">
        <v>0</v>
      </c>
      <c r="V16" s="18">
        <v>6.0765503875968994E-19</v>
      </c>
      <c r="W16" s="18">
        <v>0</v>
      </c>
      <c r="X16" s="18">
        <v>-1.6658693244739758E-17</v>
      </c>
      <c r="Y16" s="18">
        <v>0</v>
      </c>
      <c r="Z16" s="18">
        <v>0</v>
      </c>
      <c r="AA16" s="18">
        <v>0</v>
      </c>
      <c r="AB16" s="18">
        <v>1.8997750830564784E-6</v>
      </c>
      <c r="AC16" s="18">
        <v>9.4114617940199325E-7</v>
      </c>
      <c r="AD16" s="18">
        <v>0</v>
      </c>
      <c r="AE16" s="18">
        <v>0</v>
      </c>
      <c r="AF16" s="18">
        <v>9.4988754152823909E-7</v>
      </c>
      <c r="AG16" s="18">
        <v>0</v>
      </c>
      <c r="AH16" s="18">
        <v>8.7413621262458469E-9</v>
      </c>
      <c r="AI16" s="18">
        <v>0</v>
      </c>
      <c r="AJ16" s="18">
        <v>-6.1820874861572534E-8</v>
      </c>
      <c r="AK16" s="18">
        <v>0</v>
      </c>
      <c r="AL16" s="18">
        <v>0</v>
      </c>
      <c r="AM16" s="18">
        <v>0</v>
      </c>
      <c r="AN16" s="18">
        <v>1.0958385935769658E-5</v>
      </c>
      <c r="AO16" s="18">
        <v>5.384786821705426E-6</v>
      </c>
      <c r="AP16" s="18">
        <v>0</v>
      </c>
      <c r="AQ16" s="18">
        <v>0</v>
      </c>
      <c r="AR16" s="18">
        <v>5.479192967884828E-6</v>
      </c>
      <c r="AS16" s="18">
        <v>0</v>
      </c>
      <c r="AT16" s="18">
        <v>9.4406146179401994E-8</v>
      </c>
      <c r="AU16" s="18">
        <v>0</v>
      </c>
      <c r="AV16" s="18">
        <v>-6.071650055370986E-7</v>
      </c>
      <c r="AW16" s="18">
        <v>0</v>
      </c>
      <c r="AX16" s="18">
        <v>0</v>
      </c>
      <c r="AY16" s="18">
        <v>0</v>
      </c>
      <c r="AZ16" s="18">
        <v>1.186653377630122E-6</v>
      </c>
      <c r="BA16" s="18">
        <v>5.7232004429678857E-7</v>
      </c>
      <c r="BB16" s="18">
        <v>0</v>
      </c>
      <c r="BC16" s="18">
        <v>0</v>
      </c>
      <c r="BD16" s="18">
        <v>5.9332668881506098E-7</v>
      </c>
      <c r="BE16" s="18">
        <v>0</v>
      </c>
      <c r="BF16" s="18">
        <v>2.1006644518272425E-8</v>
      </c>
      <c r="BG16" s="18">
        <v>0</v>
      </c>
      <c r="BH16" s="18">
        <v>-1.1507115171650055E-7</v>
      </c>
      <c r="BI16" s="18">
        <v>0</v>
      </c>
      <c r="BJ16" s="18">
        <v>0</v>
      </c>
      <c r="BK16" s="18">
        <v>0</v>
      </c>
      <c r="BL16" s="18">
        <v>9.9127048726467351E-10</v>
      </c>
      <c r="BM16" s="18">
        <v>4.8933416389811741E-10</v>
      </c>
      <c r="BN16" s="18">
        <v>0</v>
      </c>
      <c r="BO16" s="18">
        <v>0</v>
      </c>
      <c r="BP16" s="18">
        <v>4.9563524363233665E-10</v>
      </c>
      <c r="BQ16" s="18">
        <v>0</v>
      </c>
      <c r="BR16" s="18">
        <v>6.3010797342192695E-12</v>
      </c>
      <c r="BS16" s="18">
        <v>0</v>
      </c>
      <c r="BT16" s="18">
        <v>-1.7878100775193801E-10</v>
      </c>
      <c r="BU16" s="18">
        <v>0</v>
      </c>
      <c r="BV16" s="18">
        <v>0</v>
      </c>
      <c r="BW16" s="18">
        <v>0</v>
      </c>
      <c r="BX16" s="18">
        <v>0.1162493549280177</v>
      </c>
      <c r="BY16" s="18">
        <v>5.7760105204872646E-2</v>
      </c>
      <c r="BZ16" s="18">
        <v>0</v>
      </c>
      <c r="CA16" s="18">
        <v>0</v>
      </c>
      <c r="CB16" s="18">
        <v>5.8124677464008859E-2</v>
      </c>
      <c r="CC16" s="18">
        <v>0</v>
      </c>
      <c r="CD16" s="18">
        <v>3.6457225913621267E-4</v>
      </c>
      <c r="CE16" s="18">
        <v>0</v>
      </c>
      <c r="CF16" s="18">
        <v>-9.5962901439645629E-3</v>
      </c>
      <c r="CG16" s="18">
        <v>0</v>
      </c>
      <c r="CH16" s="18">
        <v>0</v>
      </c>
      <c r="CI16" s="18">
        <v>0</v>
      </c>
      <c r="CJ16" s="18">
        <v>0.12044659468438537</v>
      </c>
      <c r="CK16" s="18">
        <v>5.9819490586932443E-2</v>
      </c>
      <c r="CL16" s="18">
        <v>0</v>
      </c>
      <c r="CM16" s="18">
        <v>0</v>
      </c>
      <c r="CN16" s="18">
        <v>6.0223297342192686E-2</v>
      </c>
      <c r="CO16" s="18">
        <v>0</v>
      </c>
      <c r="CP16" s="18">
        <v>4.0380675526024366E-4</v>
      </c>
      <c r="CQ16" s="18">
        <v>0</v>
      </c>
      <c r="CR16" s="18">
        <v>-1.051514396456257E-2</v>
      </c>
      <c r="CS16" s="18">
        <v>0</v>
      </c>
      <c r="CT16" s="18">
        <v>0</v>
      </c>
      <c r="CU16" s="18">
        <v>0</v>
      </c>
      <c r="CV16" s="18">
        <v>1.1461475359911407E-2</v>
      </c>
      <c r="CW16" s="18">
        <v>5.621954595791805E-3</v>
      </c>
      <c r="CX16" s="18">
        <v>0</v>
      </c>
      <c r="CY16" s="18">
        <v>0</v>
      </c>
      <c r="CZ16" s="18">
        <v>5.7307376799557034E-3</v>
      </c>
      <c r="DA16" s="18">
        <v>0</v>
      </c>
      <c r="DB16" s="18">
        <v>1.0878308416389812E-4</v>
      </c>
      <c r="DC16" s="18">
        <v>0</v>
      </c>
      <c r="DD16" s="18">
        <v>-3.0126522702104098E-3</v>
      </c>
      <c r="DE16" s="18">
        <v>0</v>
      </c>
      <c r="DF16" s="18">
        <v>0</v>
      </c>
      <c r="DG16" s="18">
        <v>0</v>
      </c>
      <c r="DH16" s="18">
        <v>0</v>
      </c>
      <c r="DI16" s="18">
        <v>0</v>
      </c>
      <c r="DJ16" s="18">
        <v>0</v>
      </c>
      <c r="DK16" s="18">
        <v>0</v>
      </c>
      <c r="DL16" s="18">
        <v>0</v>
      </c>
      <c r="DM16" s="18">
        <v>0</v>
      </c>
      <c r="DN16" s="18">
        <v>0</v>
      </c>
      <c r="DO16" s="18">
        <v>0</v>
      </c>
      <c r="DP16" s="18">
        <v>0</v>
      </c>
      <c r="DQ16" s="18">
        <v>0</v>
      </c>
      <c r="DR16" s="18">
        <v>0</v>
      </c>
      <c r="DS16" s="18">
        <v>0</v>
      </c>
      <c r="DT16" s="18">
        <v>0</v>
      </c>
      <c r="DU16" s="18">
        <v>0</v>
      </c>
      <c r="DV16" s="18">
        <v>0</v>
      </c>
      <c r="DW16" s="18">
        <v>0</v>
      </c>
      <c r="DX16" s="18">
        <v>0</v>
      </c>
      <c r="DY16" s="18">
        <v>0</v>
      </c>
      <c r="DZ16" s="18">
        <v>0</v>
      </c>
      <c r="EA16" s="18">
        <v>0</v>
      </c>
      <c r="EB16" s="18">
        <v>0</v>
      </c>
      <c r="EC16" s="18">
        <v>0</v>
      </c>
      <c r="ED16" s="18">
        <v>0</v>
      </c>
      <c r="EE16" s="18">
        <v>0</v>
      </c>
    </row>
    <row r="17" spans="1:135" ht="20.149999999999999" customHeight="1" outlineLevel="4" x14ac:dyDescent="0.35">
      <c r="A17" s="17" t="s">
        <v>48</v>
      </c>
      <c r="B17" s="17" t="s">
        <v>50</v>
      </c>
      <c r="D17" s="18">
        <v>6.9945681063122919E-3</v>
      </c>
      <c r="E17" s="18">
        <v>2.6561600221483941E-3</v>
      </c>
      <c r="F17" s="18">
        <v>0</v>
      </c>
      <c r="G17" s="18">
        <v>0</v>
      </c>
      <c r="H17" s="18">
        <v>3.4972840531561464E-3</v>
      </c>
      <c r="I17" s="18">
        <v>0</v>
      </c>
      <c r="J17" s="18">
        <v>8.4112403100775187E-4</v>
      </c>
      <c r="K17" s="18">
        <v>0</v>
      </c>
      <c r="L17" s="18">
        <v>-7.1875415282392034E-4</v>
      </c>
      <c r="M17" s="18">
        <v>0</v>
      </c>
      <c r="N17" s="18">
        <v>0</v>
      </c>
      <c r="O17" s="18">
        <v>0</v>
      </c>
      <c r="P17" s="18">
        <v>6.3778986710963445E-17</v>
      </c>
      <c r="Q17" s="18">
        <v>3.1281838316722038E-17</v>
      </c>
      <c r="R17" s="18">
        <v>0</v>
      </c>
      <c r="S17" s="18">
        <v>0</v>
      </c>
      <c r="T17" s="18">
        <v>3.1889493355481729E-17</v>
      </c>
      <c r="U17" s="18">
        <v>0</v>
      </c>
      <c r="V17" s="18">
        <v>6.0765503875968994E-19</v>
      </c>
      <c r="W17" s="18">
        <v>0</v>
      </c>
      <c r="X17" s="18">
        <v>-1.6658693244739758E-17</v>
      </c>
      <c r="Y17" s="18">
        <v>0</v>
      </c>
      <c r="Z17" s="18">
        <v>0</v>
      </c>
      <c r="AA17" s="18">
        <v>0</v>
      </c>
      <c r="AB17" s="18">
        <v>1.8997750830564784E-6</v>
      </c>
      <c r="AC17" s="18">
        <v>9.4114617940199325E-7</v>
      </c>
      <c r="AD17" s="18">
        <v>0</v>
      </c>
      <c r="AE17" s="18">
        <v>0</v>
      </c>
      <c r="AF17" s="18">
        <v>9.4988754152823909E-7</v>
      </c>
      <c r="AG17" s="18">
        <v>0</v>
      </c>
      <c r="AH17" s="18">
        <v>8.7413621262458469E-9</v>
      </c>
      <c r="AI17" s="18">
        <v>0</v>
      </c>
      <c r="AJ17" s="18">
        <v>-6.1820874861572534E-8</v>
      </c>
      <c r="AK17" s="18">
        <v>0</v>
      </c>
      <c r="AL17" s="18">
        <v>0</v>
      </c>
      <c r="AM17" s="18">
        <v>0</v>
      </c>
      <c r="AN17" s="18">
        <v>1.0958385935769658E-5</v>
      </c>
      <c r="AO17" s="18">
        <v>5.384786821705426E-6</v>
      </c>
      <c r="AP17" s="18">
        <v>0</v>
      </c>
      <c r="AQ17" s="18">
        <v>0</v>
      </c>
      <c r="AR17" s="18">
        <v>5.479192967884828E-6</v>
      </c>
      <c r="AS17" s="18">
        <v>0</v>
      </c>
      <c r="AT17" s="18">
        <v>9.4406146179401994E-8</v>
      </c>
      <c r="AU17" s="18">
        <v>0</v>
      </c>
      <c r="AV17" s="18">
        <v>-6.071650055370986E-7</v>
      </c>
      <c r="AW17" s="18">
        <v>0</v>
      </c>
      <c r="AX17" s="18">
        <v>0</v>
      </c>
      <c r="AY17" s="18">
        <v>0</v>
      </c>
      <c r="AZ17" s="18">
        <v>1.186653377630122E-6</v>
      </c>
      <c r="BA17" s="18">
        <v>5.7232004429678857E-7</v>
      </c>
      <c r="BB17" s="18">
        <v>0</v>
      </c>
      <c r="BC17" s="18">
        <v>0</v>
      </c>
      <c r="BD17" s="18">
        <v>5.9332668881506098E-7</v>
      </c>
      <c r="BE17" s="18">
        <v>0</v>
      </c>
      <c r="BF17" s="18">
        <v>2.1006644518272425E-8</v>
      </c>
      <c r="BG17" s="18">
        <v>0</v>
      </c>
      <c r="BH17" s="18">
        <v>-1.1507115171650055E-7</v>
      </c>
      <c r="BI17" s="18">
        <v>0</v>
      </c>
      <c r="BJ17" s="18">
        <v>0</v>
      </c>
      <c r="BK17" s="18">
        <v>0</v>
      </c>
      <c r="BL17" s="18">
        <v>9.9127048726467351E-10</v>
      </c>
      <c r="BM17" s="18">
        <v>4.8933416389811741E-10</v>
      </c>
      <c r="BN17" s="18">
        <v>0</v>
      </c>
      <c r="BO17" s="18">
        <v>0</v>
      </c>
      <c r="BP17" s="18">
        <v>4.9563524363233665E-10</v>
      </c>
      <c r="BQ17" s="18">
        <v>0</v>
      </c>
      <c r="BR17" s="18">
        <v>6.3010797342192695E-12</v>
      </c>
      <c r="BS17" s="18">
        <v>0</v>
      </c>
      <c r="BT17" s="18">
        <v>-1.7878100775193801E-10</v>
      </c>
      <c r="BU17" s="18">
        <v>0</v>
      </c>
      <c r="BV17" s="18">
        <v>0</v>
      </c>
      <c r="BW17" s="18">
        <v>0</v>
      </c>
      <c r="BX17" s="18">
        <v>0.1162493549280177</v>
      </c>
      <c r="BY17" s="18">
        <v>5.7760105204872646E-2</v>
      </c>
      <c r="BZ17" s="18">
        <v>0</v>
      </c>
      <c r="CA17" s="18">
        <v>0</v>
      </c>
      <c r="CB17" s="18">
        <v>5.8124677464008859E-2</v>
      </c>
      <c r="CC17" s="18">
        <v>0</v>
      </c>
      <c r="CD17" s="18">
        <v>3.6457225913621267E-4</v>
      </c>
      <c r="CE17" s="18">
        <v>0</v>
      </c>
      <c r="CF17" s="18">
        <v>-9.5962901439645629E-3</v>
      </c>
      <c r="CG17" s="18">
        <v>0</v>
      </c>
      <c r="CH17" s="18">
        <v>0</v>
      </c>
      <c r="CI17" s="18">
        <v>0</v>
      </c>
      <c r="CJ17" s="18">
        <v>0.12044659468438537</v>
      </c>
      <c r="CK17" s="18">
        <v>5.9819490586932443E-2</v>
      </c>
      <c r="CL17" s="18">
        <v>0</v>
      </c>
      <c r="CM17" s="18">
        <v>0</v>
      </c>
      <c r="CN17" s="18">
        <v>6.0223297342192686E-2</v>
      </c>
      <c r="CO17" s="18">
        <v>0</v>
      </c>
      <c r="CP17" s="18">
        <v>4.0380675526024366E-4</v>
      </c>
      <c r="CQ17" s="18">
        <v>0</v>
      </c>
      <c r="CR17" s="18">
        <v>-1.051514396456257E-2</v>
      </c>
      <c r="CS17" s="18">
        <v>0</v>
      </c>
      <c r="CT17" s="18">
        <v>0</v>
      </c>
      <c r="CU17" s="18">
        <v>0</v>
      </c>
      <c r="CV17" s="18">
        <v>1.1461475359911407E-2</v>
      </c>
      <c r="CW17" s="18">
        <v>5.621954595791805E-3</v>
      </c>
      <c r="CX17" s="18">
        <v>0</v>
      </c>
      <c r="CY17" s="18">
        <v>0</v>
      </c>
      <c r="CZ17" s="18">
        <v>5.7307376799557034E-3</v>
      </c>
      <c r="DA17" s="18">
        <v>0</v>
      </c>
      <c r="DB17" s="18">
        <v>1.0878308416389812E-4</v>
      </c>
      <c r="DC17" s="18">
        <v>0</v>
      </c>
      <c r="DD17" s="18">
        <v>-3.0126522702104098E-3</v>
      </c>
      <c r="DE17" s="18">
        <v>0</v>
      </c>
      <c r="DF17" s="18">
        <v>0</v>
      </c>
      <c r="DG17" s="18">
        <v>0</v>
      </c>
      <c r="DH17" s="18">
        <v>0</v>
      </c>
      <c r="DI17" s="18">
        <v>0</v>
      </c>
      <c r="DJ17" s="18">
        <v>0</v>
      </c>
      <c r="DK17" s="18">
        <v>0</v>
      </c>
      <c r="DL17" s="18">
        <v>0</v>
      </c>
      <c r="DM17" s="18">
        <v>0</v>
      </c>
      <c r="DN17" s="18">
        <v>0</v>
      </c>
      <c r="DO17" s="18">
        <v>0</v>
      </c>
      <c r="DP17" s="18">
        <v>0</v>
      </c>
      <c r="DQ17" s="18">
        <v>0</v>
      </c>
      <c r="DR17" s="18">
        <v>0</v>
      </c>
      <c r="DS17" s="18">
        <v>0</v>
      </c>
      <c r="DT17" s="18">
        <v>0</v>
      </c>
      <c r="DU17" s="18">
        <v>0</v>
      </c>
      <c r="DV17" s="18">
        <v>0</v>
      </c>
      <c r="DW17" s="18">
        <v>0</v>
      </c>
      <c r="DX17" s="18">
        <v>0</v>
      </c>
      <c r="DY17" s="18">
        <v>0</v>
      </c>
      <c r="DZ17" s="18">
        <v>0</v>
      </c>
      <c r="EA17" s="18">
        <v>0</v>
      </c>
      <c r="EB17" s="18">
        <v>0</v>
      </c>
      <c r="EC17" s="18">
        <v>0</v>
      </c>
      <c r="ED17" s="18">
        <v>0</v>
      </c>
      <c r="EE17" s="18">
        <v>0</v>
      </c>
    </row>
    <row r="18" spans="1:135" ht="20.149999999999999" customHeight="1" outlineLevel="5" x14ac:dyDescent="0.35">
      <c r="A18" s="17" t="s">
        <v>53</v>
      </c>
      <c r="B18" s="17" t="s">
        <v>277</v>
      </c>
      <c r="D18" s="18">
        <v>6.9945681063122919E-3</v>
      </c>
      <c r="E18" s="18">
        <v>2.6561600221483941E-3</v>
      </c>
      <c r="F18" s="18">
        <v>0</v>
      </c>
      <c r="G18" s="18">
        <v>0</v>
      </c>
      <c r="H18" s="18">
        <v>3.4972840531561464E-3</v>
      </c>
      <c r="I18" s="18">
        <v>0</v>
      </c>
      <c r="J18" s="18">
        <v>8.4112403100775187E-4</v>
      </c>
      <c r="K18" s="18">
        <v>0</v>
      </c>
      <c r="L18" s="18">
        <v>-7.1875415282392034E-4</v>
      </c>
      <c r="M18" s="18">
        <v>0</v>
      </c>
      <c r="N18" s="18">
        <v>0</v>
      </c>
      <c r="O18" s="18">
        <v>0</v>
      </c>
      <c r="P18" s="18">
        <v>6.3778986710963445E-17</v>
      </c>
      <c r="Q18" s="18">
        <v>3.1281838316722038E-17</v>
      </c>
      <c r="R18" s="18">
        <v>0</v>
      </c>
      <c r="S18" s="18">
        <v>0</v>
      </c>
      <c r="T18" s="18">
        <v>3.1889493355481729E-17</v>
      </c>
      <c r="U18" s="18">
        <v>0</v>
      </c>
      <c r="V18" s="18">
        <v>6.0765503875968994E-19</v>
      </c>
      <c r="W18" s="18">
        <v>0</v>
      </c>
      <c r="X18" s="18">
        <v>-1.6658693244739758E-17</v>
      </c>
      <c r="Y18" s="18">
        <v>0</v>
      </c>
      <c r="Z18" s="18">
        <v>0</v>
      </c>
      <c r="AA18" s="18">
        <v>0</v>
      </c>
      <c r="AB18" s="18">
        <v>1.8997750830564784E-6</v>
      </c>
      <c r="AC18" s="18">
        <v>9.4114617940199325E-7</v>
      </c>
      <c r="AD18" s="18">
        <v>0</v>
      </c>
      <c r="AE18" s="18">
        <v>0</v>
      </c>
      <c r="AF18" s="18">
        <v>9.4988754152823909E-7</v>
      </c>
      <c r="AG18" s="18">
        <v>0</v>
      </c>
      <c r="AH18" s="18">
        <v>8.7413621262458469E-9</v>
      </c>
      <c r="AI18" s="18">
        <v>0</v>
      </c>
      <c r="AJ18" s="18">
        <v>-6.1820874861572534E-8</v>
      </c>
      <c r="AK18" s="18">
        <v>0</v>
      </c>
      <c r="AL18" s="18">
        <v>0</v>
      </c>
      <c r="AM18" s="18">
        <v>0</v>
      </c>
      <c r="AN18" s="18">
        <v>1.0958385935769658E-5</v>
      </c>
      <c r="AO18" s="18">
        <v>5.384786821705426E-6</v>
      </c>
      <c r="AP18" s="18">
        <v>0</v>
      </c>
      <c r="AQ18" s="18">
        <v>0</v>
      </c>
      <c r="AR18" s="18">
        <v>5.479192967884828E-6</v>
      </c>
      <c r="AS18" s="18">
        <v>0</v>
      </c>
      <c r="AT18" s="18">
        <v>9.4406146179401994E-8</v>
      </c>
      <c r="AU18" s="18">
        <v>0</v>
      </c>
      <c r="AV18" s="18">
        <v>-6.071650055370986E-7</v>
      </c>
      <c r="AW18" s="18">
        <v>0</v>
      </c>
      <c r="AX18" s="18">
        <v>0</v>
      </c>
      <c r="AY18" s="18">
        <v>0</v>
      </c>
      <c r="AZ18" s="18">
        <v>1.186653377630122E-6</v>
      </c>
      <c r="BA18" s="18">
        <v>5.7232004429678857E-7</v>
      </c>
      <c r="BB18" s="18">
        <v>0</v>
      </c>
      <c r="BC18" s="18">
        <v>0</v>
      </c>
      <c r="BD18" s="18">
        <v>5.9332668881506098E-7</v>
      </c>
      <c r="BE18" s="18">
        <v>0</v>
      </c>
      <c r="BF18" s="18">
        <v>2.1006644518272425E-8</v>
      </c>
      <c r="BG18" s="18">
        <v>0</v>
      </c>
      <c r="BH18" s="18">
        <v>-1.1507115171650055E-7</v>
      </c>
      <c r="BI18" s="18">
        <v>0</v>
      </c>
      <c r="BJ18" s="18">
        <v>0</v>
      </c>
      <c r="BK18" s="18">
        <v>0</v>
      </c>
      <c r="BL18" s="18">
        <v>9.9127048726467351E-10</v>
      </c>
      <c r="BM18" s="18">
        <v>4.8933416389811741E-10</v>
      </c>
      <c r="BN18" s="18">
        <v>0</v>
      </c>
      <c r="BO18" s="18">
        <v>0</v>
      </c>
      <c r="BP18" s="18">
        <v>4.9563524363233665E-10</v>
      </c>
      <c r="BQ18" s="18">
        <v>0</v>
      </c>
      <c r="BR18" s="18">
        <v>6.3010797342192695E-12</v>
      </c>
      <c r="BS18" s="18">
        <v>0</v>
      </c>
      <c r="BT18" s="18">
        <v>-1.7878100775193801E-10</v>
      </c>
      <c r="BU18" s="18">
        <v>0</v>
      </c>
      <c r="BV18" s="18">
        <v>0</v>
      </c>
      <c r="BW18" s="18">
        <v>0</v>
      </c>
      <c r="BX18" s="18">
        <v>0.1162493549280177</v>
      </c>
      <c r="BY18" s="18">
        <v>5.7760105204872646E-2</v>
      </c>
      <c r="BZ18" s="18">
        <v>0</v>
      </c>
      <c r="CA18" s="18">
        <v>0</v>
      </c>
      <c r="CB18" s="18">
        <v>5.8124677464008859E-2</v>
      </c>
      <c r="CC18" s="18">
        <v>0</v>
      </c>
      <c r="CD18" s="18">
        <v>3.6457225913621267E-4</v>
      </c>
      <c r="CE18" s="18">
        <v>0</v>
      </c>
      <c r="CF18" s="18">
        <v>-9.5962901439645629E-3</v>
      </c>
      <c r="CG18" s="18">
        <v>0</v>
      </c>
      <c r="CH18" s="18">
        <v>0</v>
      </c>
      <c r="CI18" s="18">
        <v>0</v>
      </c>
      <c r="CJ18" s="18">
        <v>0.12044659468438537</v>
      </c>
      <c r="CK18" s="18">
        <v>5.9819490586932443E-2</v>
      </c>
      <c r="CL18" s="18">
        <v>0</v>
      </c>
      <c r="CM18" s="18">
        <v>0</v>
      </c>
      <c r="CN18" s="18">
        <v>6.0223297342192686E-2</v>
      </c>
      <c r="CO18" s="18">
        <v>0</v>
      </c>
      <c r="CP18" s="18">
        <v>4.0380675526024366E-4</v>
      </c>
      <c r="CQ18" s="18">
        <v>0</v>
      </c>
      <c r="CR18" s="18">
        <v>-1.051514396456257E-2</v>
      </c>
      <c r="CS18" s="18">
        <v>0</v>
      </c>
      <c r="CT18" s="18">
        <v>0</v>
      </c>
      <c r="CU18" s="18">
        <v>0</v>
      </c>
      <c r="CV18" s="18">
        <v>1.1461475359911407E-2</v>
      </c>
      <c r="CW18" s="18">
        <v>5.621954595791805E-3</v>
      </c>
      <c r="CX18" s="18">
        <v>0</v>
      </c>
      <c r="CY18" s="18">
        <v>0</v>
      </c>
      <c r="CZ18" s="18">
        <v>5.7307376799557034E-3</v>
      </c>
      <c r="DA18" s="18">
        <v>0</v>
      </c>
      <c r="DB18" s="18">
        <v>1.0878308416389812E-4</v>
      </c>
      <c r="DC18" s="18">
        <v>0</v>
      </c>
      <c r="DD18" s="18">
        <v>-3.0126522702104098E-3</v>
      </c>
      <c r="DE18" s="18">
        <v>0</v>
      </c>
      <c r="DF18" s="18">
        <v>0</v>
      </c>
      <c r="DG18" s="18">
        <v>0</v>
      </c>
      <c r="DH18" s="18">
        <v>0</v>
      </c>
      <c r="DI18" s="18">
        <v>0</v>
      </c>
      <c r="DJ18" s="18">
        <v>0</v>
      </c>
      <c r="DK18" s="18">
        <v>0</v>
      </c>
      <c r="DL18" s="18">
        <v>0</v>
      </c>
      <c r="DM18" s="18">
        <v>0</v>
      </c>
      <c r="DN18" s="18">
        <v>0</v>
      </c>
      <c r="DO18" s="18">
        <v>0</v>
      </c>
      <c r="DP18" s="18">
        <v>0</v>
      </c>
      <c r="DQ18" s="18">
        <v>0</v>
      </c>
      <c r="DR18" s="18">
        <v>0</v>
      </c>
      <c r="DS18" s="18">
        <v>0</v>
      </c>
      <c r="DT18" s="18">
        <v>0</v>
      </c>
      <c r="DU18" s="18">
        <v>0</v>
      </c>
      <c r="DV18" s="18">
        <v>0</v>
      </c>
      <c r="DW18" s="18">
        <v>0</v>
      </c>
      <c r="DX18" s="18">
        <v>0</v>
      </c>
      <c r="DY18" s="18">
        <v>0</v>
      </c>
      <c r="DZ18" s="18">
        <v>0</v>
      </c>
      <c r="EA18" s="18">
        <v>0</v>
      </c>
      <c r="EB18" s="18">
        <v>0</v>
      </c>
      <c r="EC18" s="18">
        <v>0</v>
      </c>
      <c r="ED18" s="18">
        <v>0</v>
      </c>
      <c r="EE18" s="18">
        <v>0</v>
      </c>
    </row>
    <row r="19" spans="1:135" ht="20.149999999999999" customHeight="1" outlineLevel="6" x14ac:dyDescent="0.35">
      <c r="A19" s="17" t="s">
        <v>54</v>
      </c>
      <c r="B19" s="17" t="s">
        <v>278</v>
      </c>
      <c r="C19">
        <v>1</v>
      </c>
      <c r="D19" s="18">
        <v>6.9945681063122919E-3</v>
      </c>
      <c r="E19" s="18">
        <v>2.6561600221483941E-3</v>
      </c>
      <c r="F19" s="18">
        <v>0</v>
      </c>
      <c r="G19" s="18">
        <v>0</v>
      </c>
      <c r="H19" s="18">
        <v>3.4972840531561464E-3</v>
      </c>
      <c r="I19" s="18">
        <v>0</v>
      </c>
      <c r="J19" s="18">
        <v>8.4112403100775187E-4</v>
      </c>
      <c r="K19" s="18">
        <v>0</v>
      </c>
      <c r="L19" s="18">
        <v>-7.1875415282392034E-4</v>
      </c>
      <c r="M19" s="18">
        <v>0</v>
      </c>
      <c r="N19" s="18">
        <v>0</v>
      </c>
      <c r="O19" s="18">
        <v>0</v>
      </c>
      <c r="P19" s="18">
        <v>6.3778986710963445E-17</v>
      </c>
      <c r="Q19" s="18">
        <v>3.1281838316722038E-17</v>
      </c>
      <c r="R19" s="18">
        <v>0</v>
      </c>
      <c r="S19" s="18">
        <v>0</v>
      </c>
      <c r="T19" s="18">
        <v>3.1889493355481729E-17</v>
      </c>
      <c r="U19" s="18">
        <v>0</v>
      </c>
      <c r="V19" s="18">
        <v>6.0765503875968994E-19</v>
      </c>
      <c r="W19" s="18">
        <v>0</v>
      </c>
      <c r="X19" s="18">
        <v>-1.6658693244739758E-17</v>
      </c>
      <c r="Y19" s="18">
        <v>0</v>
      </c>
      <c r="Z19" s="18">
        <v>0</v>
      </c>
      <c r="AA19" s="18">
        <v>0</v>
      </c>
      <c r="AB19" s="18">
        <v>1.8997750830564784E-6</v>
      </c>
      <c r="AC19" s="18">
        <v>9.4114617940199325E-7</v>
      </c>
      <c r="AD19" s="18">
        <v>0</v>
      </c>
      <c r="AE19" s="18">
        <v>0</v>
      </c>
      <c r="AF19" s="18">
        <v>9.4988754152823909E-7</v>
      </c>
      <c r="AG19" s="18">
        <v>0</v>
      </c>
      <c r="AH19" s="18">
        <v>8.7413621262458469E-9</v>
      </c>
      <c r="AI19" s="18">
        <v>0</v>
      </c>
      <c r="AJ19" s="18">
        <v>-6.1820874861572534E-8</v>
      </c>
      <c r="AK19" s="18">
        <v>0</v>
      </c>
      <c r="AL19" s="18">
        <v>0</v>
      </c>
      <c r="AM19" s="18">
        <v>0</v>
      </c>
      <c r="AN19" s="18">
        <v>1.0958385935769658E-5</v>
      </c>
      <c r="AO19" s="18">
        <v>5.384786821705426E-6</v>
      </c>
      <c r="AP19" s="18">
        <v>0</v>
      </c>
      <c r="AQ19" s="18">
        <v>0</v>
      </c>
      <c r="AR19" s="18">
        <v>5.479192967884828E-6</v>
      </c>
      <c r="AS19" s="18">
        <v>0</v>
      </c>
      <c r="AT19" s="18">
        <v>9.4406146179401994E-8</v>
      </c>
      <c r="AU19" s="18">
        <v>0</v>
      </c>
      <c r="AV19" s="18">
        <v>-6.071650055370986E-7</v>
      </c>
      <c r="AW19" s="18">
        <v>0</v>
      </c>
      <c r="AX19" s="18">
        <v>0</v>
      </c>
      <c r="AY19" s="18">
        <v>0</v>
      </c>
      <c r="AZ19" s="18">
        <v>1.186653377630122E-6</v>
      </c>
      <c r="BA19" s="18">
        <v>5.7232004429678857E-7</v>
      </c>
      <c r="BB19" s="18">
        <v>0</v>
      </c>
      <c r="BC19" s="18">
        <v>0</v>
      </c>
      <c r="BD19" s="18">
        <v>5.9332668881506098E-7</v>
      </c>
      <c r="BE19" s="18">
        <v>0</v>
      </c>
      <c r="BF19" s="18">
        <v>2.1006644518272425E-8</v>
      </c>
      <c r="BG19" s="18">
        <v>0</v>
      </c>
      <c r="BH19" s="18">
        <v>-1.1507115171650055E-7</v>
      </c>
      <c r="BI19" s="18">
        <v>0</v>
      </c>
      <c r="BJ19" s="18">
        <v>0</v>
      </c>
      <c r="BK19" s="18">
        <v>0</v>
      </c>
      <c r="BL19" s="18">
        <v>9.9127048726467351E-10</v>
      </c>
      <c r="BM19" s="18">
        <v>4.8933416389811741E-10</v>
      </c>
      <c r="BN19" s="18">
        <v>0</v>
      </c>
      <c r="BO19" s="18">
        <v>0</v>
      </c>
      <c r="BP19" s="18">
        <v>4.9563524363233665E-10</v>
      </c>
      <c r="BQ19" s="18">
        <v>0</v>
      </c>
      <c r="BR19" s="18">
        <v>6.3010797342192695E-12</v>
      </c>
      <c r="BS19" s="18">
        <v>0</v>
      </c>
      <c r="BT19" s="18">
        <v>-1.7878100775193801E-10</v>
      </c>
      <c r="BU19" s="18">
        <v>0</v>
      </c>
      <c r="BV19" s="18">
        <v>0</v>
      </c>
      <c r="BW19" s="18">
        <v>0</v>
      </c>
      <c r="BX19" s="18">
        <v>0.1162493549280177</v>
      </c>
      <c r="BY19" s="18">
        <v>5.7760105204872646E-2</v>
      </c>
      <c r="BZ19" s="18">
        <v>0</v>
      </c>
      <c r="CA19" s="18">
        <v>0</v>
      </c>
      <c r="CB19" s="18">
        <v>5.8124677464008859E-2</v>
      </c>
      <c r="CC19" s="18">
        <v>0</v>
      </c>
      <c r="CD19" s="18">
        <v>3.6457225913621267E-4</v>
      </c>
      <c r="CE19" s="18">
        <v>0</v>
      </c>
      <c r="CF19" s="18">
        <v>-9.5962901439645629E-3</v>
      </c>
      <c r="CG19" s="18">
        <v>0</v>
      </c>
      <c r="CH19" s="18">
        <v>0</v>
      </c>
      <c r="CI19" s="18">
        <v>0</v>
      </c>
      <c r="CJ19" s="18">
        <v>0.12044659468438537</v>
      </c>
      <c r="CK19" s="18">
        <v>5.9819490586932443E-2</v>
      </c>
      <c r="CL19" s="18">
        <v>0</v>
      </c>
      <c r="CM19" s="18">
        <v>0</v>
      </c>
      <c r="CN19" s="18">
        <v>6.0223297342192686E-2</v>
      </c>
      <c r="CO19" s="18">
        <v>0</v>
      </c>
      <c r="CP19" s="18">
        <v>4.0380675526024366E-4</v>
      </c>
      <c r="CQ19" s="18">
        <v>0</v>
      </c>
      <c r="CR19" s="18">
        <v>-1.051514396456257E-2</v>
      </c>
      <c r="CS19" s="18">
        <v>0</v>
      </c>
      <c r="CT19" s="18">
        <v>0</v>
      </c>
      <c r="CU19" s="18">
        <v>0</v>
      </c>
      <c r="CV19" s="18">
        <v>1.1461475359911407E-2</v>
      </c>
      <c r="CW19" s="18">
        <v>5.621954595791805E-3</v>
      </c>
      <c r="CX19" s="18">
        <v>0</v>
      </c>
      <c r="CY19" s="18">
        <v>0</v>
      </c>
      <c r="CZ19" s="18">
        <v>5.7307376799557034E-3</v>
      </c>
      <c r="DA19" s="18">
        <v>0</v>
      </c>
      <c r="DB19" s="18">
        <v>1.0878308416389812E-4</v>
      </c>
      <c r="DC19" s="18">
        <v>0</v>
      </c>
      <c r="DD19" s="18">
        <v>-3.0126522702104098E-3</v>
      </c>
      <c r="DE19" s="18">
        <v>0</v>
      </c>
      <c r="DF19" s="18">
        <v>0</v>
      </c>
      <c r="DG19" s="18">
        <v>0</v>
      </c>
      <c r="DH19" s="18">
        <v>0</v>
      </c>
      <c r="DI19" s="18">
        <v>0</v>
      </c>
      <c r="DJ19" s="18">
        <v>0</v>
      </c>
      <c r="DK19" s="18">
        <v>0</v>
      </c>
      <c r="DL19" s="18">
        <v>0</v>
      </c>
      <c r="DM19" s="18">
        <v>0</v>
      </c>
      <c r="DN19" s="18">
        <v>0</v>
      </c>
      <c r="DO19" s="18">
        <v>0</v>
      </c>
      <c r="DP19" s="18">
        <v>0</v>
      </c>
      <c r="DQ19" s="18">
        <v>0</v>
      </c>
      <c r="DR19" s="18">
        <v>0</v>
      </c>
      <c r="DS19" s="18">
        <v>0</v>
      </c>
      <c r="DT19" s="18">
        <v>0</v>
      </c>
      <c r="DU19" s="18">
        <v>0</v>
      </c>
      <c r="DV19" s="18">
        <v>0</v>
      </c>
      <c r="DW19" s="18">
        <v>0</v>
      </c>
      <c r="DX19" s="18">
        <v>0</v>
      </c>
      <c r="DY19" s="18">
        <v>0</v>
      </c>
      <c r="DZ19" s="18">
        <v>0</v>
      </c>
      <c r="EA19" s="18">
        <v>0</v>
      </c>
      <c r="EB19" s="18">
        <v>0</v>
      </c>
      <c r="EC19" s="18">
        <v>0</v>
      </c>
      <c r="ED19" s="18">
        <v>0</v>
      </c>
      <c r="EE19" s="18">
        <v>0</v>
      </c>
    </row>
    <row r="20" spans="1:135" ht="20.149999999999999" customHeight="1" outlineLevel="2" x14ac:dyDescent="0.35">
      <c r="A20" s="17" t="s">
        <v>49</v>
      </c>
      <c r="B20" s="17" t="s">
        <v>55</v>
      </c>
      <c r="D20" s="18">
        <v>0.85358342809034315</v>
      </c>
      <c r="E20" s="18">
        <v>0.74977229779961274</v>
      </c>
      <c r="F20" s="18">
        <v>0</v>
      </c>
      <c r="G20" s="18">
        <v>0</v>
      </c>
      <c r="H20" s="18">
        <v>3.0283784053156147E-2</v>
      </c>
      <c r="I20" s="18">
        <v>0</v>
      </c>
      <c r="J20" s="18">
        <v>6.546716403100776E-2</v>
      </c>
      <c r="K20" s="18">
        <v>8.0601822065665407E-3</v>
      </c>
      <c r="L20" s="18">
        <v>-0.14772138155854972</v>
      </c>
      <c r="M20" s="18">
        <v>0</v>
      </c>
      <c r="N20" s="18">
        <v>0</v>
      </c>
      <c r="O20" s="18">
        <v>0</v>
      </c>
      <c r="P20" s="18">
        <v>5.9870971572981387E-11</v>
      </c>
      <c r="Q20" s="18">
        <v>2.9927988358600957E-11</v>
      </c>
      <c r="R20" s="18">
        <v>0</v>
      </c>
      <c r="S20" s="18">
        <v>0</v>
      </c>
      <c r="T20" s="18">
        <v>2.9925733408627797E-11</v>
      </c>
      <c r="U20" s="18">
        <v>0</v>
      </c>
      <c r="V20" s="18">
        <v>5.1697617165005531E-17</v>
      </c>
      <c r="W20" s="18">
        <v>1.7198108135462411E-14</v>
      </c>
      <c r="X20" s="18">
        <v>9.4982521952448685E-12</v>
      </c>
      <c r="Y20" s="18">
        <v>0</v>
      </c>
      <c r="Z20" s="18">
        <v>0</v>
      </c>
      <c r="AA20" s="18">
        <v>0</v>
      </c>
      <c r="AB20" s="18">
        <v>2.9894168362365182E-4</v>
      </c>
      <c r="AC20" s="18">
        <v>2.2644594964195172E-4</v>
      </c>
      <c r="AD20" s="18">
        <v>0</v>
      </c>
      <c r="AE20" s="18">
        <v>0</v>
      </c>
      <c r="AF20" s="18">
        <v>7.1787307996677745E-5</v>
      </c>
      <c r="AG20" s="18">
        <v>0</v>
      </c>
      <c r="AH20" s="18">
        <v>8.7985658914728685E-9</v>
      </c>
      <c r="AI20" s="18">
        <v>6.9962741913087758E-7</v>
      </c>
      <c r="AJ20" s="18">
        <v>-3.6049738035106004E-5</v>
      </c>
      <c r="AK20" s="18">
        <v>0</v>
      </c>
      <c r="AL20" s="18">
        <v>0</v>
      </c>
      <c r="AM20" s="18">
        <v>0</v>
      </c>
      <c r="AN20" s="18">
        <v>2.2691930905991788E-3</v>
      </c>
      <c r="AO20" s="18">
        <v>2.2138031961089432E-3</v>
      </c>
      <c r="AP20" s="18">
        <v>0</v>
      </c>
      <c r="AQ20" s="18">
        <v>0</v>
      </c>
      <c r="AR20" s="18">
        <v>4.674956412513843E-5</v>
      </c>
      <c r="AS20" s="18">
        <v>0</v>
      </c>
      <c r="AT20" s="18">
        <v>1.1381070321151717E-7</v>
      </c>
      <c r="AU20" s="18">
        <v>8.5265196618855929E-6</v>
      </c>
      <c r="AV20" s="18">
        <v>-2.8583366622888151E-4</v>
      </c>
      <c r="AW20" s="18">
        <v>0</v>
      </c>
      <c r="AX20" s="18">
        <v>0</v>
      </c>
      <c r="AY20" s="18">
        <v>0</v>
      </c>
      <c r="AZ20" s="18">
        <v>2.3633418175228479E-4</v>
      </c>
      <c r="BA20" s="18">
        <v>2.2545552352277865E-4</v>
      </c>
      <c r="BB20" s="18">
        <v>0</v>
      </c>
      <c r="BC20" s="18">
        <v>0</v>
      </c>
      <c r="BD20" s="18">
        <v>9.0315027220376542E-6</v>
      </c>
      <c r="BE20" s="18">
        <v>0</v>
      </c>
      <c r="BF20" s="18">
        <v>1.900793355481728E-8</v>
      </c>
      <c r="BG20" s="18">
        <v>1.8281475739136375E-6</v>
      </c>
      <c r="BH20" s="18">
        <v>-2.5927530261967572E-5</v>
      </c>
      <c r="BI20" s="18">
        <v>0</v>
      </c>
      <c r="BJ20" s="18">
        <v>0</v>
      </c>
      <c r="BK20" s="18">
        <v>0</v>
      </c>
      <c r="BL20" s="18">
        <v>3.6388236670198116E-7</v>
      </c>
      <c r="BM20" s="18">
        <v>3.580619094238959E-7</v>
      </c>
      <c r="BN20" s="18">
        <v>0</v>
      </c>
      <c r="BO20" s="18">
        <v>0</v>
      </c>
      <c r="BP20" s="18">
        <v>5.5620139174972315E-9</v>
      </c>
      <c r="BQ20" s="18">
        <v>0</v>
      </c>
      <c r="BR20" s="18">
        <v>2.9894214285714286E-11</v>
      </c>
      <c r="BS20" s="18">
        <v>2.2854914630232713E-10</v>
      </c>
      <c r="BT20" s="18">
        <v>-1.649086783427597E-7</v>
      </c>
      <c r="BU20" s="18">
        <v>0</v>
      </c>
      <c r="BV20" s="18">
        <v>0</v>
      </c>
      <c r="BW20" s="18">
        <v>0</v>
      </c>
      <c r="BX20" s="18">
        <v>8.1702859028745447</v>
      </c>
      <c r="BY20" s="18">
        <v>7.5445481317112728</v>
      </c>
      <c r="BZ20" s="18">
        <v>0</v>
      </c>
      <c r="CA20" s="18">
        <v>0</v>
      </c>
      <c r="CB20" s="18">
        <v>0.60315941888150615</v>
      </c>
      <c r="CC20" s="18">
        <v>0</v>
      </c>
      <c r="CD20" s="18">
        <v>7.5053803986710964E-4</v>
      </c>
      <c r="CE20" s="18">
        <v>2.1827814241899661E-2</v>
      </c>
      <c r="CF20" s="18">
        <v>-1.5772524789450366</v>
      </c>
      <c r="CG20" s="18">
        <v>0</v>
      </c>
      <c r="CH20" s="18">
        <v>0</v>
      </c>
      <c r="CI20" s="18">
        <v>0</v>
      </c>
      <c r="CJ20" s="18">
        <v>8.5856022145913418</v>
      </c>
      <c r="CK20" s="18">
        <v>7.9399681444719201</v>
      </c>
      <c r="CL20" s="18">
        <v>0</v>
      </c>
      <c r="CM20" s="18">
        <v>0</v>
      </c>
      <c r="CN20" s="18">
        <v>0.62206302657807311</v>
      </c>
      <c r="CO20" s="18">
        <v>0</v>
      </c>
      <c r="CP20" s="18">
        <v>9.9651627906976754E-4</v>
      </c>
      <c r="CQ20" s="18">
        <v>2.2574527262276274E-2</v>
      </c>
      <c r="CR20" s="18">
        <v>-1.6176162047859051</v>
      </c>
      <c r="CS20" s="18">
        <v>0</v>
      </c>
      <c r="CT20" s="18">
        <v>0</v>
      </c>
      <c r="CU20" s="18">
        <v>0</v>
      </c>
      <c r="CV20" s="18">
        <v>2.6216963257499666</v>
      </c>
      <c r="CW20" s="18">
        <v>1.8666999419705268</v>
      </c>
      <c r="CX20" s="18">
        <v>0</v>
      </c>
      <c r="CY20" s="18">
        <v>0</v>
      </c>
      <c r="CZ20" s="18">
        <v>0.75185123157253619</v>
      </c>
      <c r="DA20" s="18">
        <v>0</v>
      </c>
      <c r="DB20" s="18">
        <v>5.1864667774086386E-4</v>
      </c>
      <c r="DC20" s="18">
        <v>2.6265055291625518E-3</v>
      </c>
      <c r="DD20" s="18">
        <v>-0.13189275805985473</v>
      </c>
      <c r="DE20" s="18">
        <v>0</v>
      </c>
      <c r="DF20" s="18">
        <v>0</v>
      </c>
      <c r="DG20" s="18">
        <v>0</v>
      </c>
      <c r="DH20" s="18">
        <v>0</v>
      </c>
      <c r="DI20" s="18">
        <v>0</v>
      </c>
      <c r="DJ20" s="18">
        <v>0</v>
      </c>
      <c r="DK20" s="18">
        <v>0</v>
      </c>
      <c r="DL20" s="18">
        <v>0</v>
      </c>
      <c r="DM20" s="18">
        <v>0</v>
      </c>
      <c r="DN20" s="18">
        <v>0</v>
      </c>
      <c r="DO20" s="18">
        <v>0</v>
      </c>
      <c r="DP20" s="18">
        <v>0</v>
      </c>
      <c r="DQ20" s="18">
        <v>0</v>
      </c>
      <c r="DR20" s="18">
        <v>0</v>
      </c>
      <c r="DS20" s="18">
        <v>0</v>
      </c>
      <c r="DT20" s="18">
        <v>0</v>
      </c>
      <c r="DU20" s="18">
        <v>0</v>
      </c>
      <c r="DV20" s="18">
        <v>0</v>
      </c>
      <c r="DW20" s="18">
        <v>0</v>
      </c>
      <c r="DX20" s="18">
        <v>0</v>
      </c>
      <c r="DY20" s="18">
        <v>0</v>
      </c>
      <c r="DZ20" s="18">
        <v>0</v>
      </c>
      <c r="EA20" s="18">
        <v>0</v>
      </c>
      <c r="EB20" s="18">
        <v>0</v>
      </c>
      <c r="EC20" s="18">
        <v>0</v>
      </c>
      <c r="ED20" s="18">
        <v>0</v>
      </c>
      <c r="EE20" s="18">
        <v>0</v>
      </c>
    </row>
    <row r="21" spans="1:135" ht="20.149999999999999" customHeight="1" outlineLevel="3" x14ac:dyDescent="0.35">
      <c r="A21" s="17" t="s">
        <v>51</v>
      </c>
      <c r="B21" s="17" t="s">
        <v>56</v>
      </c>
      <c r="D21" s="18">
        <v>0.76745560939601321</v>
      </c>
      <c r="E21" s="18">
        <v>0.66461560885935766</v>
      </c>
      <c r="F21" s="18">
        <v>0</v>
      </c>
      <c r="G21" s="18">
        <v>0</v>
      </c>
      <c r="H21" s="18">
        <v>3.0283784053156147E-2</v>
      </c>
      <c r="I21" s="18">
        <v>0</v>
      </c>
      <c r="J21" s="18">
        <v>6.546716403100776E-2</v>
      </c>
      <c r="K21" s="18">
        <v>7.0890524524916945E-3</v>
      </c>
      <c r="L21" s="18">
        <v>-0.14291546400885935</v>
      </c>
      <c r="M21" s="18">
        <v>0</v>
      </c>
      <c r="N21" s="18">
        <v>0</v>
      </c>
      <c r="O21" s="18">
        <v>0</v>
      </c>
      <c r="P21" s="18">
        <v>5.9870657585168549E-11</v>
      </c>
      <c r="Q21" s="18">
        <v>2.9927679765730901E-11</v>
      </c>
      <c r="R21" s="18">
        <v>0</v>
      </c>
      <c r="S21" s="18">
        <v>0</v>
      </c>
      <c r="T21" s="18">
        <v>2.9925733408627797E-11</v>
      </c>
      <c r="U21" s="18">
        <v>0</v>
      </c>
      <c r="V21" s="18">
        <v>5.1697617165005531E-17</v>
      </c>
      <c r="W21" s="18">
        <v>1.7192713192691028E-14</v>
      </c>
      <c r="X21" s="18">
        <v>9.4982640003300118E-12</v>
      </c>
      <c r="Y21" s="18">
        <v>0</v>
      </c>
      <c r="Z21" s="18">
        <v>0</v>
      </c>
      <c r="AA21" s="18">
        <v>0</v>
      </c>
      <c r="AB21" s="18">
        <v>3.6059830235408643E-4</v>
      </c>
      <c r="AC21" s="18">
        <v>2.8857035596899228E-4</v>
      </c>
      <c r="AD21" s="18">
        <v>0</v>
      </c>
      <c r="AE21" s="18">
        <v>0</v>
      </c>
      <c r="AF21" s="18">
        <v>7.1787307996677745E-5</v>
      </c>
      <c r="AG21" s="18">
        <v>0</v>
      </c>
      <c r="AH21" s="18">
        <v>8.7985658914728685E-9</v>
      </c>
      <c r="AI21" s="18">
        <v>2.3183982252491694E-7</v>
      </c>
      <c r="AJ21" s="18">
        <v>-3.4882234042081948E-5</v>
      </c>
      <c r="AK21" s="18">
        <v>0</v>
      </c>
      <c r="AL21" s="18">
        <v>0</v>
      </c>
      <c r="AM21" s="18">
        <v>0</v>
      </c>
      <c r="AN21" s="18">
        <v>1.6059826810569211E-3</v>
      </c>
      <c r="AO21" s="18">
        <v>1.5567620355481724E-3</v>
      </c>
      <c r="AP21" s="18">
        <v>0</v>
      </c>
      <c r="AQ21" s="18">
        <v>0</v>
      </c>
      <c r="AR21" s="18">
        <v>4.674956412513843E-5</v>
      </c>
      <c r="AS21" s="18">
        <v>0</v>
      </c>
      <c r="AT21" s="18">
        <v>1.1381070321151717E-7</v>
      </c>
      <c r="AU21" s="18">
        <v>2.3572706803986711E-6</v>
      </c>
      <c r="AV21" s="18">
        <v>-2.6761777426356591E-4</v>
      </c>
      <c r="AW21" s="18">
        <v>0</v>
      </c>
      <c r="AX21" s="18">
        <v>0</v>
      </c>
      <c r="AY21" s="18">
        <v>0</v>
      </c>
      <c r="AZ21" s="18">
        <v>1.6794571557304542E-4</v>
      </c>
      <c r="BA21" s="18">
        <v>1.5776116977851606E-4</v>
      </c>
      <c r="BB21" s="18">
        <v>0</v>
      </c>
      <c r="BC21" s="18">
        <v>0</v>
      </c>
      <c r="BD21" s="18">
        <v>9.0315027220376542E-6</v>
      </c>
      <c r="BE21" s="18">
        <v>0</v>
      </c>
      <c r="BF21" s="18">
        <v>1.900793355481728E-8</v>
      </c>
      <c r="BG21" s="18">
        <v>1.1340351389368772E-6</v>
      </c>
      <c r="BH21" s="18">
        <v>-2.4687317860465114E-5</v>
      </c>
      <c r="BI21" s="18">
        <v>0</v>
      </c>
      <c r="BJ21" s="18">
        <v>0</v>
      </c>
      <c r="BK21" s="18">
        <v>0</v>
      </c>
      <c r="BL21" s="18">
        <v>8.5110252472316702E-8</v>
      </c>
      <c r="BM21" s="18">
        <v>7.9388230520487264E-8</v>
      </c>
      <c r="BN21" s="18">
        <v>0</v>
      </c>
      <c r="BO21" s="18">
        <v>0</v>
      </c>
      <c r="BP21" s="18">
        <v>5.5620139174972315E-9</v>
      </c>
      <c r="BQ21" s="18">
        <v>0</v>
      </c>
      <c r="BR21" s="18">
        <v>2.9894214285714286E-11</v>
      </c>
      <c r="BS21" s="18">
        <v>1.3011382004651165E-10</v>
      </c>
      <c r="BT21" s="18">
        <v>-1.6369549432779625E-8</v>
      </c>
      <c r="BU21" s="18">
        <v>0</v>
      </c>
      <c r="BV21" s="18">
        <v>0</v>
      </c>
      <c r="BW21" s="18">
        <v>0</v>
      </c>
      <c r="BX21" s="18">
        <v>7.1358307386314506</v>
      </c>
      <c r="BY21" s="18">
        <v>6.5238665924695463</v>
      </c>
      <c r="BZ21" s="18">
        <v>0</v>
      </c>
      <c r="CA21" s="18">
        <v>0</v>
      </c>
      <c r="CB21" s="18">
        <v>0.60315941888150615</v>
      </c>
      <c r="CC21" s="18">
        <v>0</v>
      </c>
      <c r="CD21" s="18">
        <v>7.5053803986710964E-4</v>
      </c>
      <c r="CE21" s="18">
        <v>8.0541892405315615E-3</v>
      </c>
      <c r="CF21" s="18">
        <v>-1.5189578358803988</v>
      </c>
      <c r="CG21" s="18">
        <v>0</v>
      </c>
      <c r="CH21" s="18">
        <v>0</v>
      </c>
      <c r="CI21" s="18">
        <v>0</v>
      </c>
      <c r="CJ21" s="18">
        <v>7.4953111391946843</v>
      </c>
      <c r="CK21" s="18">
        <v>6.8638520265780727</v>
      </c>
      <c r="CL21" s="18">
        <v>0</v>
      </c>
      <c r="CM21" s="18">
        <v>0</v>
      </c>
      <c r="CN21" s="18">
        <v>0.62206302657807311</v>
      </c>
      <c r="CO21" s="18">
        <v>0</v>
      </c>
      <c r="CP21" s="18">
        <v>9.9651627906976754E-4</v>
      </c>
      <c r="CQ21" s="18">
        <v>8.3995697594684386E-3</v>
      </c>
      <c r="CR21" s="18">
        <v>-1.5586807173864896</v>
      </c>
      <c r="CS21" s="18">
        <v>0</v>
      </c>
      <c r="CT21" s="18">
        <v>0</v>
      </c>
      <c r="CU21" s="18">
        <v>0</v>
      </c>
      <c r="CV21" s="18">
        <v>2.5394171690653384</v>
      </c>
      <c r="CW21" s="18">
        <v>1.7862812595791806</v>
      </c>
      <c r="CX21" s="18">
        <v>0</v>
      </c>
      <c r="CY21" s="18">
        <v>0</v>
      </c>
      <c r="CZ21" s="18">
        <v>0.75185123157253619</v>
      </c>
      <c r="DA21" s="18">
        <v>0</v>
      </c>
      <c r="DB21" s="18">
        <v>5.1864667774086386E-4</v>
      </c>
      <c r="DC21" s="18">
        <v>7.6603123588039868E-4</v>
      </c>
      <c r="DD21" s="18">
        <v>-0.12018058812846069</v>
      </c>
      <c r="DE21" s="18">
        <v>0</v>
      </c>
      <c r="DF21" s="18">
        <v>0</v>
      </c>
      <c r="DG21" s="18">
        <v>0</v>
      </c>
      <c r="DH21" s="18">
        <v>0</v>
      </c>
      <c r="DI21" s="18">
        <v>0</v>
      </c>
      <c r="DJ21" s="18">
        <v>0</v>
      </c>
      <c r="DK21" s="18">
        <v>0</v>
      </c>
      <c r="DL21" s="18">
        <v>0</v>
      </c>
      <c r="DM21" s="18">
        <v>0</v>
      </c>
      <c r="DN21" s="18">
        <v>0</v>
      </c>
      <c r="DO21" s="18">
        <v>0</v>
      </c>
      <c r="DP21" s="18">
        <v>0</v>
      </c>
      <c r="DQ21" s="18">
        <v>0</v>
      </c>
      <c r="DR21" s="18">
        <v>0</v>
      </c>
      <c r="DS21" s="18">
        <v>0</v>
      </c>
      <c r="DT21" s="18">
        <v>0</v>
      </c>
      <c r="DU21" s="18">
        <v>0</v>
      </c>
      <c r="DV21" s="18">
        <v>0</v>
      </c>
      <c r="DW21" s="18">
        <v>0</v>
      </c>
      <c r="DX21" s="18">
        <v>0</v>
      </c>
      <c r="DY21" s="18">
        <v>0</v>
      </c>
      <c r="DZ21" s="18">
        <v>0</v>
      </c>
      <c r="EA21" s="18">
        <v>0</v>
      </c>
      <c r="EB21" s="18">
        <v>0</v>
      </c>
      <c r="EC21" s="18">
        <v>0</v>
      </c>
      <c r="ED21" s="18">
        <v>0</v>
      </c>
      <c r="EE21" s="18">
        <v>0</v>
      </c>
    </row>
    <row r="22" spans="1:135" ht="20.149999999999999" customHeight="1" outlineLevel="4" x14ac:dyDescent="0.35">
      <c r="A22" s="17" t="s">
        <v>48</v>
      </c>
      <c r="B22" s="17" t="s">
        <v>279</v>
      </c>
      <c r="D22" s="18">
        <v>0.76745560939601321</v>
      </c>
      <c r="E22" s="18">
        <v>0.66461560885935766</v>
      </c>
      <c r="F22" s="18">
        <v>0</v>
      </c>
      <c r="G22" s="18">
        <v>0</v>
      </c>
      <c r="H22" s="18">
        <v>3.0283784053156147E-2</v>
      </c>
      <c r="I22" s="18">
        <v>0</v>
      </c>
      <c r="J22" s="18">
        <v>6.546716403100776E-2</v>
      </c>
      <c r="K22" s="18">
        <v>7.0890524524916945E-3</v>
      </c>
      <c r="L22" s="18">
        <v>-0.14291546400885935</v>
      </c>
      <c r="M22" s="18">
        <v>0</v>
      </c>
      <c r="N22" s="18">
        <v>0</v>
      </c>
      <c r="O22" s="18">
        <v>0</v>
      </c>
      <c r="P22" s="18">
        <v>5.9870657585168549E-11</v>
      </c>
      <c r="Q22" s="18">
        <v>2.9927679765730901E-11</v>
      </c>
      <c r="R22" s="18">
        <v>0</v>
      </c>
      <c r="S22" s="18">
        <v>0</v>
      </c>
      <c r="T22" s="18">
        <v>2.9925733408627797E-11</v>
      </c>
      <c r="U22" s="18">
        <v>0</v>
      </c>
      <c r="V22" s="18">
        <v>5.1697617165005531E-17</v>
      </c>
      <c r="W22" s="18">
        <v>1.7192713192691028E-14</v>
      </c>
      <c r="X22" s="18">
        <v>9.4982640003300118E-12</v>
      </c>
      <c r="Y22" s="18">
        <v>0</v>
      </c>
      <c r="Z22" s="18">
        <v>0</v>
      </c>
      <c r="AA22" s="18">
        <v>0</v>
      </c>
      <c r="AB22" s="18">
        <v>3.6059830235408643E-4</v>
      </c>
      <c r="AC22" s="18">
        <v>2.8857035596899228E-4</v>
      </c>
      <c r="AD22" s="18">
        <v>0</v>
      </c>
      <c r="AE22" s="18">
        <v>0</v>
      </c>
      <c r="AF22" s="18">
        <v>7.1787307996677745E-5</v>
      </c>
      <c r="AG22" s="18">
        <v>0</v>
      </c>
      <c r="AH22" s="18">
        <v>8.7985658914728685E-9</v>
      </c>
      <c r="AI22" s="18">
        <v>2.3183982252491694E-7</v>
      </c>
      <c r="AJ22" s="18">
        <v>-3.4882234042081941E-5</v>
      </c>
      <c r="AK22" s="18">
        <v>0</v>
      </c>
      <c r="AL22" s="18">
        <v>0</v>
      </c>
      <c r="AM22" s="18">
        <v>0</v>
      </c>
      <c r="AN22" s="18">
        <v>1.6059826810569211E-3</v>
      </c>
      <c r="AO22" s="18">
        <v>1.5567620355481724E-3</v>
      </c>
      <c r="AP22" s="18">
        <v>0</v>
      </c>
      <c r="AQ22" s="18">
        <v>0</v>
      </c>
      <c r="AR22" s="18">
        <v>4.674956412513843E-5</v>
      </c>
      <c r="AS22" s="18">
        <v>0</v>
      </c>
      <c r="AT22" s="18">
        <v>1.1381070321151717E-7</v>
      </c>
      <c r="AU22" s="18">
        <v>2.3572706803986711E-6</v>
      </c>
      <c r="AV22" s="18">
        <v>-2.6761777426356591E-4</v>
      </c>
      <c r="AW22" s="18">
        <v>0</v>
      </c>
      <c r="AX22" s="18">
        <v>0</v>
      </c>
      <c r="AY22" s="18">
        <v>0</v>
      </c>
      <c r="AZ22" s="18">
        <v>1.6794571557304542E-4</v>
      </c>
      <c r="BA22" s="18">
        <v>1.5776116977851606E-4</v>
      </c>
      <c r="BB22" s="18">
        <v>0</v>
      </c>
      <c r="BC22" s="18">
        <v>0</v>
      </c>
      <c r="BD22" s="18">
        <v>9.0315027220376508E-6</v>
      </c>
      <c r="BE22" s="18">
        <v>0</v>
      </c>
      <c r="BF22" s="18">
        <v>1.900793355481728E-8</v>
      </c>
      <c r="BG22" s="18">
        <v>1.1340351389368772E-6</v>
      </c>
      <c r="BH22" s="18">
        <v>-2.4687317860465121E-5</v>
      </c>
      <c r="BI22" s="18">
        <v>0</v>
      </c>
      <c r="BJ22" s="18">
        <v>0</v>
      </c>
      <c r="BK22" s="18">
        <v>0</v>
      </c>
      <c r="BL22" s="18">
        <v>8.5110252472316702E-8</v>
      </c>
      <c r="BM22" s="18">
        <v>7.9388230520487264E-8</v>
      </c>
      <c r="BN22" s="18">
        <v>0</v>
      </c>
      <c r="BO22" s="18">
        <v>0</v>
      </c>
      <c r="BP22" s="18">
        <v>5.5620139174972315E-9</v>
      </c>
      <c r="BQ22" s="18">
        <v>0</v>
      </c>
      <c r="BR22" s="18">
        <v>2.9894214285714286E-11</v>
      </c>
      <c r="BS22" s="18">
        <v>1.3011382004651165E-10</v>
      </c>
      <c r="BT22" s="18">
        <v>-1.6369549432779625E-8</v>
      </c>
      <c r="BU22" s="18">
        <v>0</v>
      </c>
      <c r="BV22" s="18">
        <v>0</v>
      </c>
      <c r="BW22" s="18">
        <v>0</v>
      </c>
      <c r="BX22" s="18">
        <v>7.1358307386314506</v>
      </c>
      <c r="BY22" s="18">
        <v>6.5238665924695463</v>
      </c>
      <c r="BZ22" s="18">
        <v>0</v>
      </c>
      <c r="CA22" s="18">
        <v>0</v>
      </c>
      <c r="CB22" s="18">
        <v>0.60315941888150604</v>
      </c>
      <c r="CC22" s="18">
        <v>0</v>
      </c>
      <c r="CD22" s="18">
        <v>7.5053803986710964E-4</v>
      </c>
      <c r="CE22" s="18">
        <v>8.0541892405315615E-3</v>
      </c>
      <c r="CF22" s="18">
        <v>-1.5189578358803992</v>
      </c>
      <c r="CG22" s="18">
        <v>0</v>
      </c>
      <c r="CH22" s="18">
        <v>0</v>
      </c>
      <c r="CI22" s="18">
        <v>0</v>
      </c>
      <c r="CJ22" s="18">
        <v>7.4953111391946843</v>
      </c>
      <c r="CK22" s="18">
        <v>6.8638520265780727</v>
      </c>
      <c r="CL22" s="18">
        <v>0</v>
      </c>
      <c r="CM22" s="18">
        <v>0</v>
      </c>
      <c r="CN22" s="18">
        <v>0.62206302657807311</v>
      </c>
      <c r="CO22" s="18">
        <v>0</v>
      </c>
      <c r="CP22" s="18">
        <v>9.9651627906976754E-4</v>
      </c>
      <c r="CQ22" s="18">
        <v>8.3995697594684386E-3</v>
      </c>
      <c r="CR22" s="18">
        <v>-1.5586807173864896</v>
      </c>
      <c r="CS22" s="18">
        <v>0</v>
      </c>
      <c r="CT22" s="18">
        <v>0</v>
      </c>
      <c r="CU22" s="18">
        <v>0</v>
      </c>
      <c r="CV22" s="18">
        <v>2.5394171690653384</v>
      </c>
      <c r="CW22" s="18">
        <v>1.7862812595791806</v>
      </c>
      <c r="CX22" s="18">
        <v>0</v>
      </c>
      <c r="CY22" s="18">
        <v>0</v>
      </c>
      <c r="CZ22" s="18">
        <v>0.75185123157253608</v>
      </c>
      <c r="DA22" s="18">
        <v>0</v>
      </c>
      <c r="DB22" s="18">
        <v>5.1864667774086386E-4</v>
      </c>
      <c r="DC22" s="18">
        <v>7.6603123588039868E-4</v>
      </c>
      <c r="DD22" s="18">
        <v>-0.12018058812846069</v>
      </c>
      <c r="DE22" s="18">
        <v>0</v>
      </c>
      <c r="DF22" s="18">
        <v>0</v>
      </c>
      <c r="DG22" s="18">
        <v>0</v>
      </c>
      <c r="DH22" s="18">
        <v>0</v>
      </c>
      <c r="DI22" s="18">
        <v>0</v>
      </c>
      <c r="DJ22" s="18">
        <v>0</v>
      </c>
      <c r="DK22" s="18">
        <v>0</v>
      </c>
      <c r="DL22" s="18">
        <v>0</v>
      </c>
      <c r="DM22" s="18">
        <v>0</v>
      </c>
      <c r="DN22" s="18">
        <v>0</v>
      </c>
      <c r="DO22" s="18">
        <v>0</v>
      </c>
      <c r="DP22" s="18">
        <v>0</v>
      </c>
      <c r="DQ22" s="18">
        <v>0</v>
      </c>
      <c r="DR22" s="18">
        <v>0</v>
      </c>
      <c r="DS22" s="18">
        <v>0</v>
      </c>
      <c r="DT22" s="18">
        <v>0</v>
      </c>
      <c r="DU22" s="18">
        <v>0</v>
      </c>
      <c r="DV22" s="18">
        <v>0</v>
      </c>
      <c r="DW22" s="18">
        <v>0</v>
      </c>
      <c r="DX22" s="18">
        <v>0</v>
      </c>
      <c r="DY22" s="18">
        <v>0</v>
      </c>
      <c r="DZ22" s="18">
        <v>0</v>
      </c>
      <c r="EA22" s="18">
        <v>0</v>
      </c>
      <c r="EB22" s="18">
        <v>0</v>
      </c>
      <c r="EC22" s="18">
        <v>0</v>
      </c>
      <c r="ED22" s="18">
        <v>0</v>
      </c>
      <c r="EE22" s="18">
        <v>0</v>
      </c>
    </row>
    <row r="23" spans="1:135" ht="20.149999999999999" customHeight="1" outlineLevel="5" x14ac:dyDescent="0.35">
      <c r="A23" s="17" t="s">
        <v>53</v>
      </c>
      <c r="B23" s="17" t="s">
        <v>279</v>
      </c>
      <c r="D23" s="18">
        <v>0.7207228384990032</v>
      </c>
      <c r="E23" s="18">
        <v>0.65909798493909189</v>
      </c>
      <c r="F23" s="18">
        <v>0</v>
      </c>
      <c r="G23" s="18">
        <v>0</v>
      </c>
      <c r="H23" s="18">
        <v>9.2382558139534887E-3</v>
      </c>
      <c r="I23" s="18">
        <v>0</v>
      </c>
      <c r="J23" s="18">
        <v>5.2216057585825038E-2</v>
      </c>
      <c r="K23" s="18">
        <v>1.7054016013289038E-4</v>
      </c>
      <c r="L23" s="18">
        <v>-0.12597648726467334</v>
      </c>
      <c r="M23" s="18">
        <v>0</v>
      </c>
      <c r="N23" s="18">
        <v>0</v>
      </c>
      <c r="O23" s="18">
        <v>0</v>
      </c>
      <c r="P23" s="18">
        <v>5.4075227260243638E-15</v>
      </c>
      <c r="Q23" s="18">
        <v>5.2602605016611296E-15</v>
      </c>
      <c r="R23" s="18">
        <v>0</v>
      </c>
      <c r="S23" s="18">
        <v>0</v>
      </c>
      <c r="T23" s="18">
        <v>1.4431003178294574E-16</v>
      </c>
      <c r="U23" s="18">
        <v>0</v>
      </c>
      <c r="V23" s="18">
        <v>2.004566666666667E-18</v>
      </c>
      <c r="W23" s="18">
        <v>9.4762591362126246E-19</v>
      </c>
      <c r="X23" s="18">
        <v>-2.5569136434108531E-16</v>
      </c>
      <c r="Y23" s="18">
        <v>0</v>
      </c>
      <c r="Z23" s="18">
        <v>0</v>
      </c>
      <c r="AA23" s="18">
        <v>0</v>
      </c>
      <c r="AB23" s="18">
        <v>2.6364055751687711E-4</v>
      </c>
      <c r="AC23" s="18">
        <v>2.3934995716500554E-4</v>
      </c>
      <c r="AD23" s="18">
        <v>0</v>
      </c>
      <c r="AE23" s="18">
        <v>0</v>
      </c>
      <c r="AF23" s="18">
        <v>2.4202593930232557E-5</v>
      </c>
      <c r="AG23" s="18">
        <v>0</v>
      </c>
      <c r="AH23" s="18">
        <v>4.7246057585825036E-9</v>
      </c>
      <c r="AI23" s="18">
        <v>8.3281815880398668E-8</v>
      </c>
      <c r="AJ23" s="18">
        <v>-3.2090894507198225E-5</v>
      </c>
      <c r="AK23" s="18">
        <v>0</v>
      </c>
      <c r="AL23" s="18">
        <v>0</v>
      </c>
      <c r="AM23" s="18">
        <v>0</v>
      </c>
      <c r="AN23" s="18">
        <v>1.5359228217213731E-3</v>
      </c>
      <c r="AO23" s="18">
        <v>1.5189059485049832E-3</v>
      </c>
      <c r="AP23" s="18">
        <v>0</v>
      </c>
      <c r="AQ23" s="18">
        <v>0</v>
      </c>
      <c r="AR23" s="18">
        <v>1.5876106749723144E-5</v>
      </c>
      <c r="AS23" s="18">
        <v>0</v>
      </c>
      <c r="AT23" s="18">
        <v>5.7377513842746398E-8</v>
      </c>
      <c r="AU23" s="18">
        <v>1.0833889528239202E-6</v>
      </c>
      <c r="AV23" s="18">
        <v>-2.4703069785160574E-4</v>
      </c>
      <c r="AW23" s="18">
        <v>0</v>
      </c>
      <c r="AX23" s="18">
        <v>0</v>
      </c>
      <c r="AY23" s="18">
        <v>0</v>
      </c>
      <c r="AZ23" s="18">
        <v>1.5724436960626797E-4</v>
      </c>
      <c r="BA23" s="18">
        <v>1.5346248452934662E-4</v>
      </c>
      <c r="BB23" s="18">
        <v>0</v>
      </c>
      <c r="BC23" s="18">
        <v>0</v>
      </c>
      <c r="BD23" s="18">
        <v>3.6486594928017717E-6</v>
      </c>
      <c r="BE23" s="18">
        <v>0</v>
      </c>
      <c r="BF23" s="18">
        <v>1.1332637873754155E-8</v>
      </c>
      <c r="BG23" s="18">
        <v>1.2189294624584716E-7</v>
      </c>
      <c r="BH23" s="18">
        <v>-2.2259032146179407E-5</v>
      </c>
      <c r="BI23" s="18">
        <v>0</v>
      </c>
      <c r="BJ23" s="18">
        <v>0</v>
      </c>
      <c r="BK23" s="18">
        <v>0</v>
      </c>
      <c r="BL23" s="18">
        <v>7.4252966126801764E-8</v>
      </c>
      <c r="BM23" s="18">
        <v>7.2685198759689923E-8</v>
      </c>
      <c r="BN23" s="18">
        <v>0</v>
      </c>
      <c r="BO23" s="18">
        <v>0</v>
      </c>
      <c r="BP23" s="18">
        <v>1.5317365055370989E-9</v>
      </c>
      <c r="BQ23" s="18">
        <v>0</v>
      </c>
      <c r="BR23" s="18">
        <v>1.874458970099668E-11</v>
      </c>
      <c r="BS23" s="18">
        <v>1.7286271873754156E-11</v>
      </c>
      <c r="BT23" s="18">
        <v>-6.9044796653377633E-9</v>
      </c>
      <c r="BU23" s="18">
        <v>0</v>
      </c>
      <c r="BV23" s="18">
        <v>0</v>
      </c>
      <c r="BW23" s="18">
        <v>0</v>
      </c>
      <c r="BX23" s="18">
        <v>6.1715603990965668</v>
      </c>
      <c r="BY23" s="18">
        <v>6.1018149313399777</v>
      </c>
      <c r="BZ23" s="18">
        <v>0</v>
      </c>
      <c r="CA23" s="18">
        <v>0</v>
      </c>
      <c r="CB23" s="18">
        <v>6.6844829180509421E-2</v>
      </c>
      <c r="CC23" s="18">
        <v>0</v>
      </c>
      <c r="CD23" s="18">
        <v>4.8184468438538207E-4</v>
      </c>
      <c r="CE23" s="18">
        <v>2.4187938916943518E-3</v>
      </c>
      <c r="CF23" s="18">
        <v>-1.2735103940199337</v>
      </c>
      <c r="CG23" s="18">
        <v>0</v>
      </c>
      <c r="CH23" s="18">
        <v>0</v>
      </c>
      <c r="CI23" s="18">
        <v>0</v>
      </c>
      <c r="CJ23" s="18">
        <v>6.5026850448425249</v>
      </c>
      <c r="CK23" s="18">
        <v>6.4247215946843852</v>
      </c>
      <c r="CL23" s="18">
        <v>0</v>
      </c>
      <c r="CM23" s="18">
        <v>0</v>
      </c>
      <c r="CN23" s="18">
        <v>7.4863485049833894E-2</v>
      </c>
      <c r="CO23" s="18">
        <v>0</v>
      </c>
      <c r="CP23" s="18">
        <v>6.1069435215946853E-4</v>
      </c>
      <c r="CQ23" s="18">
        <v>2.4892707561461795E-3</v>
      </c>
      <c r="CR23" s="18">
        <v>-1.2864651027685494</v>
      </c>
      <c r="CS23" s="18">
        <v>0</v>
      </c>
      <c r="CT23" s="18">
        <v>0</v>
      </c>
      <c r="CU23" s="18">
        <v>0</v>
      </c>
      <c r="CV23" s="18">
        <v>2.2088944299291251</v>
      </c>
      <c r="CW23" s="18">
        <v>1.6189623014396457</v>
      </c>
      <c r="CX23" s="18">
        <v>0</v>
      </c>
      <c r="CY23" s="18">
        <v>0</v>
      </c>
      <c r="CZ23" s="18">
        <v>0.5892541723698782</v>
      </c>
      <c r="DA23" s="18">
        <v>0</v>
      </c>
      <c r="DB23" s="18">
        <v>3.5123770764119603E-4</v>
      </c>
      <c r="DC23" s="18">
        <v>3.2671841196013287E-4</v>
      </c>
      <c r="DD23" s="18">
        <v>-7.0750554905869331E-2</v>
      </c>
      <c r="DE23" s="18">
        <v>0</v>
      </c>
      <c r="DF23" s="18">
        <v>0</v>
      </c>
      <c r="DG23" s="18">
        <v>0</v>
      </c>
      <c r="DH23" s="18">
        <v>0</v>
      </c>
      <c r="DI23" s="18">
        <v>0</v>
      </c>
      <c r="DJ23" s="18">
        <v>0</v>
      </c>
      <c r="DK23" s="18">
        <v>0</v>
      </c>
      <c r="DL23" s="18">
        <v>0</v>
      </c>
      <c r="DM23" s="18">
        <v>0</v>
      </c>
      <c r="DN23" s="18">
        <v>0</v>
      </c>
      <c r="DO23" s="18">
        <v>0</v>
      </c>
      <c r="DP23" s="18">
        <v>0</v>
      </c>
      <c r="DQ23" s="18">
        <v>0</v>
      </c>
      <c r="DR23" s="18">
        <v>0</v>
      </c>
      <c r="DS23" s="18">
        <v>0</v>
      </c>
      <c r="DT23" s="18">
        <v>0</v>
      </c>
      <c r="DU23" s="18">
        <v>0</v>
      </c>
      <c r="DV23" s="18">
        <v>0</v>
      </c>
      <c r="DW23" s="18">
        <v>0</v>
      </c>
      <c r="DX23" s="18">
        <v>0</v>
      </c>
      <c r="DY23" s="18">
        <v>0</v>
      </c>
      <c r="DZ23" s="18">
        <v>0</v>
      </c>
      <c r="EA23" s="18">
        <v>0</v>
      </c>
      <c r="EB23" s="18">
        <v>0</v>
      </c>
      <c r="EC23" s="18">
        <v>0</v>
      </c>
      <c r="ED23" s="18">
        <v>0</v>
      </c>
      <c r="EE23" s="18">
        <v>0</v>
      </c>
    </row>
    <row r="24" spans="1:135" ht="20.149999999999999" customHeight="1" outlineLevel="6" x14ac:dyDescent="0.35">
      <c r="A24" s="17" t="s">
        <v>54</v>
      </c>
      <c r="B24" s="17" t="s">
        <v>280</v>
      </c>
      <c r="C24">
        <v>0</v>
      </c>
      <c r="D24" s="18">
        <v>0.70224632687109623</v>
      </c>
      <c r="E24" s="18">
        <v>0.70207578671096338</v>
      </c>
      <c r="F24" s="18">
        <v>0</v>
      </c>
      <c r="G24" s="18">
        <v>0</v>
      </c>
      <c r="H24" s="18">
        <v>0</v>
      </c>
      <c r="I24" s="18">
        <v>0</v>
      </c>
      <c r="J24" s="18">
        <v>0</v>
      </c>
      <c r="K24" s="18">
        <v>1.7054016013289038E-4</v>
      </c>
      <c r="L24" s="18">
        <v>-9.8263056478405317E-2</v>
      </c>
      <c r="M24" s="18">
        <v>0</v>
      </c>
      <c r="N24" s="18">
        <v>0</v>
      </c>
      <c r="O24" s="18">
        <v>0</v>
      </c>
      <c r="P24" s="18">
        <v>5.1189026624584723E-15</v>
      </c>
      <c r="Q24" s="18">
        <v>5.1179550365448509E-15</v>
      </c>
      <c r="R24" s="18">
        <v>0</v>
      </c>
      <c r="S24" s="18">
        <v>0</v>
      </c>
      <c r="T24" s="18">
        <v>0</v>
      </c>
      <c r="U24" s="18">
        <v>0</v>
      </c>
      <c r="V24" s="18">
        <v>0</v>
      </c>
      <c r="W24" s="18">
        <v>9.4762591362126246E-19</v>
      </c>
      <c r="X24" s="18">
        <v>6.0360520265780732E-16</v>
      </c>
      <c r="Y24" s="18">
        <v>0</v>
      </c>
      <c r="Z24" s="18">
        <v>0</v>
      </c>
      <c r="AA24" s="18">
        <v>0</v>
      </c>
      <c r="AB24" s="18">
        <v>2.1523536965641196E-4</v>
      </c>
      <c r="AC24" s="18">
        <v>2.1515208784053156E-4</v>
      </c>
      <c r="AD24" s="18">
        <v>0</v>
      </c>
      <c r="AE24" s="18">
        <v>0</v>
      </c>
      <c r="AF24" s="18">
        <v>0</v>
      </c>
      <c r="AG24" s="18">
        <v>0</v>
      </c>
      <c r="AH24" s="18">
        <v>0</v>
      </c>
      <c r="AI24" s="18">
        <v>8.3281815880398668E-8</v>
      </c>
      <c r="AJ24" s="18">
        <v>-2.9602183322259136E-5</v>
      </c>
      <c r="AK24" s="18">
        <v>0</v>
      </c>
      <c r="AL24" s="18">
        <v>0</v>
      </c>
      <c r="AM24" s="18">
        <v>0</v>
      </c>
      <c r="AN24" s="18">
        <v>1.5041706082219268E-3</v>
      </c>
      <c r="AO24" s="18">
        <v>1.5030872192691028E-3</v>
      </c>
      <c r="AP24" s="18">
        <v>0</v>
      </c>
      <c r="AQ24" s="18">
        <v>0</v>
      </c>
      <c r="AR24" s="18">
        <v>0</v>
      </c>
      <c r="AS24" s="18">
        <v>0</v>
      </c>
      <c r="AT24" s="18">
        <v>0</v>
      </c>
      <c r="AU24" s="18">
        <v>1.0833889528239202E-6</v>
      </c>
      <c r="AV24" s="18">
        <v>-2.266606170099668E-4</v>
      </c>
      <c r="AW24" s="18">
        <v>0</v>
      </c>
      <c r="AX24" s="18">
        <v>0</v>
      </c>
      <c r="AY24" s="18">
        <v>0</v>
      </c>
      <c r="AZ24" s="18">
        <v>1.4994705062066445E-4</v>
      </c>
      <c r="BA24" s="18">
        <v>1.498251576744186E-4</v>
      </c>
      <c r="BB24" s="18">
        <v>0</v>
      </c>
      <c r="BC24" s="18">
        <v>0</v>
      </c>
      <c r="BD24" s="18">
        <v>0</v>
      </c>
      <c r="BE24" s="18">
        <v>0</v>
      </c>
      <c r="BF24" s="18">
        <v>0</v>
      </c>
      <c r="BG24" s="18">
        <v>1.2189294624584716E-7</v>
      </c>
      <c r="BH24" s="18">
        <v>-1.8828151747508307E-5</v>
      </c>
      <c r="BI24" s="18">
        <v>0</v>
      </c>
      <c r="BJ24" s="18">
        <v>0</v>
      </c>
      <c r="BK24" s="18">
        <v>0</v>
      </c>
      <c r="BL24" s="18">
        <v>7.1189493115727575E-8</v>
      </c>
      <c r="BM24" s="18">
        <v>7.1172206843853824E-8</v>
      </c>
      <c r="BN24" s="18">
        <v>0</v>
      </c>
      <c r="BO24" s="18">
        <v>0</v>
      </c>
      <c r="BP24" s="18">
        <v>0</v>
      </c>
      <c r="BQ24" s="18">
        <v>0</v>
      </c>
      <c r="BR24" s="18">
        <v>0</v>
      </c>
      <c r="BS24" s="18">
        <v>1.7286271873754156E-11</v>
      </c>
      <c r="BT24" s="18">
        <v>2.3388082637873757E-9</v>
      </c>
      <c r="BU24" s="18">
        <v>0</v>
      </c>
      <c r="BV24" s="18">
        <v>0</v>
      </c>
      <c r="BW24" s="18">
        <v>0</v>
      </c>
      <c r="BX24" s="18">
        <v>6.0378707407355474</v>
      </c>
      <c r="BY24" s="18">
        <v>6.0354519468438532</v>
      </c>
      <c r="BZ24" s="18">
        <v>0</v>
      </c>
      <c r="CA24" s="18">
        <v>0</v>
      </c>
      <c r="CB24" s="18">
        <v>0</v>
      </c>
      <c r="CC24" s="18">
        <v>0</v>
      </c>
      <c r="CD24" s="18">
        <v>0</v>
      </c>
      <c r="CE24" s="18">
        <v>2.4187938916943518E-3</v>
      </c>
      <c r="CF24" s="18">
        <v>-0.77725577607973428</v>
      </c>
      <c r="CG24" s="18">
        <v>0</v>
      </c>
      <c r="CH24" s="18">
        <v>0</v>
      </c>
      <c r="CI24" s="18">
        <v>0</v>
      </c>
      <c r="CJ24" s="18">
        <v>6.3529580747428573</v>
      </c>
      <c r="CK24" s="18">
        <v>6.3504688039867112</v>
      </c>
      <c r="CL24" s="18">
        <v>0</v>
      </c>
      <c r="CM24" s="18">
        <v>0</v>
      </c>
      <c r="CN24" s="18">
        <v>0</v>
      </c>
      <c r="CO24" s="18">
        <v>0</v>
      </c>
      <c r="CP24" s="18">
        <v>0</v>
      </c>
      <c r="CQ24" s="18">
        <v>2.4892707561461795E-3</v>
      </c>
      <c r="CR24" s="18">
        <v>-0.74310123787375415</v>
      </c>
      <c r="CS24" s="18">
        <v>0</v>
      </c>
      <c r="CT24" s="18">
        <v>0</v>
      </c>
      <c r="CU24" s="18">
        <v>0</v>
      </c>
      <c r="CV24" s="18">
        <v>1.0303860851893689</v>
      </c>
      <c r="CW24" s="18">
        <v>1.0300593667774087</v>
      </c>
      <c r="CX24" s="18">
        <v>0</v>
      </c>
      <c r="CY24" s="18">
        <v>0</v>
      </c>
      <c r="CZ24" s="18">
        <v>0</v>
      </c>
      <c r="DA24" s="18">
        <v>0</v>
      </c>
      <c r="DB24" s="18">
        <v>0</v>
      </c>
      <c r="DC24" s="18">
        <v>3.2671841196013287E-4</v>
      </c>
      <c r="DD24" s="18">
        <v>8.4789766245847178E-2</v>
      </c>
      <c r="DE24" s="18">
        <v>0</v>
      </c>
      <c r="DF24" s="18">
        <v>0</v>
      </c>
      <c r="DG24" s="18">
        <v>0</v>
      </c>
      <c r="DH24" s="18">
        <v>0</v>
      </c>
      <c r="DI24" s="18">
        <v>0</v>
      </c>
      <c r="DJ24" s="18">
        <v>0</v>
      </c>
      <c r="DK24" s="18">
        <v>0</v>
      </c>
      <c r="DL24" s="18">
        <v>0</v>
      </c>
      <c r="DM24" s="18">
        <v>0</v>
      </c>
      <c r="DN24" s="18">
        <v>0</v>
      </c>
      <c r="DO24" s="18">
        <v>0</v>
      </c>
      <c r="DP24" s="18">
        <v>0</v>
      </c>
      <c r="DQ24" s="18">
        <v>0</v>
      </c>
      <c r="DR24" s="18">
        <v>0</v>
      </c>
      <c r="DS24" s="18">
        <v>0</v>
      </c>
      <c r="DT24" s="18">
        <v>0</v>
      </c>
      <c r="DU24" s="18">
        <v>0</v>
      </c>
      <c r="DV24" s="18">
        <v>0</v>
      </c>
      <c r="DW24" s="18">
        <v>0</v>
      </c>
      <c r="DX24" s="18">
        <v>0</v>
      </c>
      <c r="DY24" s="18">
        <v>0</v>
      </c>
      <c r="DZ24" s="18">
        <v>0</v>
      </c>
      <c r="EA24" s="18">
        <v>0</v>
      </c>
      <c r="EB24" s="18">
        <v>0</v>
      </c>
      <c r="EC24" s="18">
        <v>0</v>
      </c>
      <c r="ED24" s="18">
        <v>0</v>
      </c>
      <c r="EE24" s="18">
        <v>0</v>
      </c>
    </row>
    <row r="25" spans="1:135" ht="20.149999999999999" customHeight="1" outlineLevel="6" x14ac:dyDescent="0.35">
      <c r="A25" s="17" t="s">
        <v>54</v>
      </c>
      <c r="B25" s="17" t="s">
        <v>281</v>
      </c>
      <c r="C25">
        <v>1</v>
      </c>
      <c r="D25" s="18">
        <v>1.8476511627906984E-2</v>
      </c>
      <c r="E25" s="18">
        <v>-4.2977801771871542E-2</v>
      </c>
      <c r="F25" s="18">
        <v>0</v>
      </c>
      <c r="G25" s="18">
        <v>0</v>
      </c>
      <c r="H25" s="18">
        <v>9.2382558139534887E-3</v>
      </c>
      <c r="I25" s="18">
        <v>0</v>
      </c>
      <c r="J25" s="18">
        <v>5.2216057585825038E-2</v>
      </c>
      <c r="K25" s="18">
        <v>0</v>
      </c>
      <c r="L25" s="18">
        <v>-2.7713430786267999E-2</v>
      </c>
      <c r="M25" s="18">
        <v>0</v>
      </c>
      <c r="N25" s="18">
        <v>0</v>
      </c>
      <c r="O25" s="18">
        <v>0</v>
      </c>
      <c r="P25" s="18">
        <v>2.8862006356589148E-16</v>
      </c>
      <c r="Q25" s="18">
        <v>1.4230546511627908E-16</v>
      </c>
      <c r="R25" s="18">
        <v>0</v>
      </c>
      <c r="S25" s="18">
        <v>0</v>
      </c>
      <c r="T25" s="18">
        <v>1.4431003178294574E-16</v>
      </c>
      <c r="U25" s="18">
        <v>0</v>
      </c>
      <c r="V25" s="18">
        <v>2.004566666666667E-18</v>
      </c>
      <c r="W25" s="18">
        <v>0</v>
      </c>
      <c r="X25" s="18">
        <v>-8.5929656699889258E-16</v>
      </c>
      <c r="Y25" s="18">
        <v>0</v>
      </c>
      <c r="Z25" s="18">
        <v>0</v>
      </c>
      <c r="AA25" s="18">
        <v>0</v>
      </c>
      <c r="AB25" s="18">
        <v>4.8405187860465114E-5</v>
      </c>
      <c r="AC25" s="18">
        <v>2.4197869324473974E-5</v>
      </c>
      <c r="AD25" s="18">
        <v>0</v>
      </c>
      <c r="AE25" s="18">
        <v>0</v>
      </c>
      <c r="AF25" s="18">
        <v>2.4202593930232557E-5</v>
      </c>
      <c r="AG25" s="18">
        <v>0</v>
      </c>
      <c r="AH25" s="18">
        <v>4.7246057585825036E-9</v>
      </c>
      <c r="AI25" s="18">
        <v>0</v>
      </c>
      <c r="AJ25" s="18">
        <v>-2.4887111849390918E-6</v>
      </c>
      <c r="AK25" s="18">
        <v>0</v>
      </c>
      <c r="AL25" s="18">
        <v>0</v>
      </c>
      <c r="AM25" s="18">
        <v>0</v>
      </c>
      <c r="AN25" s="18">
        <v>3.1752213499446289E-5</v>
      </c>
      <c r="AO25" s="18">
        <v>1.5818729235880398E-5</v>
      </c>
      <c r="AP25" s="18">
        <v>0</v>
      </c>
      <c r="AQ25" s="18">
        <v>0</v>
      </c>
      <c r="AR25" s="18">
        <v>1.5876106749723144E-5</v>
      </c>
      <c r="AS25" s="18">
        <v>0</v>
      </c>
      <c r="AT25" s="18">
        <v>5.7377513842746398E-8</v>
      </c>
      <c r="AU25" s="18">
        <v>0</v>
      </c>
      <c r="AV25" s="18">
        <v>-2.0370080841638982E-5</v>
      </c>
      <c r="AW25" s="18">
        <v>0</v>
      </c>
      <c r="AX25" s="18">
        <v>0</v>
      </c>
      <c r="AY25" s="18">
        <v>0</v>
      </c>
      <c r="AZ25" s="18">
        <v>7.2973189856035433E-6</v>
      </c>
      <c r="BA25" s="18">
        <v>3.6373268549280179E-6</v>
      </c>
      <c r="BB25" s="18">
        <v>0</v>
      </c>
      <c r="BC25" s="18">
        <v>0</v>
      </c>
      <c r="BD25" s="18">
        <v>3.6486594928017717E-6</v>
      </c>
      <c r="BE25" s="18">
        <v>0</v>
      </c>
      <c r="BF25" s="18">
        <v>1.1332637873754155E-8</v>
      </c>
      <c r="BG25" s="18">
        <v>0</v>
      </c>
      <c r="BH25" s="18">
        <v>-3.4308803986710969E-6</v>
      </c>
      <c r="BI25" s="18">
        <v>0</v>
      </c>
      <c r="BJ25" s="18">
        <v>0</v>
      </c>
      <c r="BK25" s="18">
        <v>0</v>
      </c>
      <c r="BL25" s="18">
        <v>3.0634730110741978E-9</v>
      </c>
      <c r="BM25" s="18">
        <v>1.5129919158361021E-9</v>
      </c>
      <c r="BN25" s="18">
        <v>0</v>
      </c>
      <c r="BO25" s="18">
        <v>0</v>
      </c>
      <c r="BP25" s="18">
        <v>1.5317365055370989E-9</v>
      </c>
      <c r="BQ25" s="18">
        <v>0</v>
      </c>
      <c r="BR25" s="18">
        <v>1.874458970099668E-11</v>
      </c>
      <c r="BS25" s="18">
        <v>0</v>
      </c>
      <c r="BT25" s="18">
        <v>-9.2432879291251398E-9</v>
      </c>
      <c r="BU25" s="18">
        <v>0</v>
      </c>
      <c r="BV25" s="18">
        <v>0</v>
      </c>
      <c r="BW25" s="18">
        <v>0</v>
      </c>
      <c r="BX25" s="18">
        <v>0.13368965836101884</v>
      </c>
      <c r="BY25" s="18">
        <v>6.6362984496124031E-2</v>
      </c>
      <c r="BZ25" s="18">
        <v>0</v>
      </c>
      <c r="CA25" s="18">
        <v>0</v>
      </c>
      <c r="CB25" s="18">
        <v>6.6844829180509421E-2</v>
      </c>
      <c r="CC25" s="18">
        <v>0</v>
      </c>
      <c r="CD25" s="18">
        <v>4.8184468438538207E-4</v>
      </c>
      <c r="CE25" s="18">
        <v>0</v>
      </c>
      <c r="CF25" s="18">
        <v>-0.49625461794019943</v>
      </c>
      <c r="CG25" s="18">
        <v>0</v>
      </c>
      <c r="CH25" s="18">
        <v>0</v>
      </c>
      <c r="CI25" s="18">
        <v>0</v>
      </c>
      <c r="CJ25" s="18">
        <v>0.14972697009966779</v>
      </c>
      <c r="CK25" s="18">
        <v>7.4252790697674431E-2</v>
      </c>
      <c r="CL25" s="18">
        <v>0</v>
      </c>
      <c r="CM25" s="18">
        <v>0</v>
      </c>
      <c r="CN25" s="18">
        <v>7.4863485049833894E-2</v>
      </c>
      <c r="CO25" s="18">
        <v>0</v>
      </c>
      <c r="CP25" s="18">
        <v>6.1069435215946853E-4</v>
      </c>
      <c r="CQ25" s="18">
        <v>0</v>
      </c>
      <c r="CR25" s="18">
        <v>-0.54336386489479516</v>
      </c>
      <c r="CS25" s="18">
        <v>0</v>
      </c>
      <c r="CT25" s="18">
        <v>0</v>
      </c>
      <c r="CU25" s="18">
        <v>0</v>
      </c>
      <c r="CV25" s="18">
        <v>1.1785083447397564</v>
      </c>
      <c r="CW25" s="18">
        <v>0.58890293466223709</v>
      </c>
      <c r="CX25" s="18">
        <v>0</v>
      </c>
      <c r="CY25" s="18">
        <v>0</v>
      </c>
      <c r="CZ25" s="18">
        <v>0.5892541723698782</v>
      </c>
      <c r="DA25" s="18">
        <v>0</v>
      </c>
      <c r="DB25" s="18">
        <v>3.5123770764119603E-4</v>
      </c>
      <c r="DC25" s="18">
        <v>0</v>
      </c>
      <c r="DD25" s="18">
        <v>-0.15554032115171651</v>
      </c>
      <c r="DE25" s="18">
        <v>0</v>
      </c>
      <c r="DF25" s="18">
        <v>0</v>
      </c>
      <c r="DG25" s="18">
        <v>0</v>
      </c>
      <c r="DH25" s="18">
        <v>0</v>
      </c>
      <c r="DI25" s="18">
        <v>0</v>
      </c>
      <c r="DJ25" s="18">
        <v>0</v>
      </c>
      <c r="DK25" s="18">
        <v>0</v>
      </c>
      <c r="DL25" s="18">
        <v>0</v>
      </c>
      <c r="DM25" s="18">
        <v>0</v>
      </c>
      <c r="DN25" s="18">
        <v>0</v>
      </c>
      <c r="DO25" s="18">
        <v>0</v>
      </c>
      <c r="DP25" s="18">
        <v>0</v>
      </c>
      <c r="DQ25" s="18">
        <v>0</v>
      </c>
      <c r="DR25" s="18">
        <v>0</v>
      </c>
      <c r="DS25" s="18">
        <v>0</v>
      </c>
      <c r="DT25" s="18">
        <v>0</v>
      </c>
      <c r="DU25" s="18">
        <v>0</v>
      </c>
      <c r="DV25" s="18">
        <v>0</v>
      </c>
      <c r="DW25" s="18">
        <v>0</v>
      </c>
      <c r="DX25" s="18">
        <v>0</v>
      </c>
      <c r="DY25" s="18">
        <v>0</v>
      </c>
      <c r="DZ25" s="18">
        <v>0</v>
      </c>
      <c r="EA25" s="18">
        <v>0</v>
      </c>
      <c r="EB25" s="18">
        <v>0</v>
      </c>
      <c r="EC25" s="18">
        <v>0</v>
      </c>
      <c r="ED25" s="18">
        <v>0</v>
      </c>
      <c r="EE25" s="18">
        <v>0</v>
      </c>
    </row>
    <row r="26" spans="1:135" ht="20.149999999999999" customHeight="1" outlineLevel="5" x14ac:dyDescent="0.35">
      <c r="A26" s="17" t="s">
        <v>53</v>
      </c>
      <c r="B26" s="17" t="s">
        <v>282</v>
      </c>
      <c r="D26" s="18">
        <v>4.6732770897009966E-2</v>
      </c>
      <c r="E26" s="18">
        <v>5.5176239202657795E-3</v>
      </c>
      <c r="F26" s="18">
        <v>0</v>
      </c>
      <c r="G26" s="18">
        <v>0</v>
      </c>
      <c r="H26" s="18">
        <v>2.1045528239202659E-2</v>
      </c>
      <c r="I26" s="18">
        <v>0</v>
      </c>
      <c r="J26" s="18">
        <v>1.3251106445182724E-2</v>
      </c>
      <c r="K26" s="18">
        <v>6.9185122923588046E-3</v>
      </c>
      <c r="L26" s="18">
        <v>-1.6938976744186048E-2</v>
      </c>
      <c r="M26" s="18">
        <v>0</v>
      </c>
      <c r="N26" s="18">
        <v>0</v>
      </c>
      <c r="O26" s="18">
        <v>0</v>
      </c>
      <c r="P26" s="18">
        <v>5.9865250062442514E-11</v>
      </c>
      <c r="Q26" s="18">
        <v>2.9922419505229238E-11</v>
      </c>
      <c r="R26" s="18">
        <v>0</v>
      </c>
      <c r="S26" s="18">
        <v>0</v>
      </c>
      <c r="T26" s="18">
        <v>2.9925589098596019E-11</v>
      </c>
      <c r="U26" s="18">
        <v>0</v>
      </c>
      <c r="V26" s="18">
        <v>4.9693050498338865E-17</v>
      </c>
      <c r="W26" s="18">
        <v>1.7191765566777408E-14</v>
      </c>
      <c r="X26" s="18">
        <v>9.4985196916943534E-12</v>
      </c>
      <c r="Y26" s="18">
        <v>0</v>
      </c>
      <c r="Z26" s="18">
        <v>0</v>
      </c>
      <c r="AA26" s="18">
        <v>0</v>
      </c>
      <c r="AB26" s="18">
        <v>9.6957744837209285E-5</v>
      </c>
      <c r="AC26" s="18">
        <v>4.9220398803986708E-5</v>
      </c>
      <c r="AD26" s="18">
        <v>0</v>
      </c>
      <c r="AE26" s="18">
        <v>0</v>
      </c>
      <c r="AF26" s="18">
        <v>4.7584714066445185E-5</v>
      </c>
      <c r="AG26" s="18">
        <v>0</v>
      </c>
      <c r="AH26" s="18">
        <v>4.0739601328903657E-9</v>
      </c>
      <c r="AI26" s="18">
        <v>1.4855800664451827E-7</v>
      </c>
      <c r="AJ26" s="18">
        <v>-2.7913395348837212E-6</v>
      </c>
      <c r="AK26" s="18">
        <v>0</v>
      </c>
      <c r="AL26" s="18">
        <v>0</v>
      </c>
      <c r="AM26" s="18">
        <v>0</v>
      </c>
      <c r="AN26" s="18">
        <v>7.0059859335548197E-5</v>
      </c>
      <c r="AO26" s="18">
        <v>3.7856087043189373E-5</v>
      </c>
      <c r="AP26" s="18">
        <v>0</v>
      </c>
      <c r="AQ26" s="18">
        <v>0</v>
      </c>
      <c r="AR26" s="18">
        <v>3.0873457375415286E-5</v>
      </c>
      <c r="AS26" s="18">
        <v>0</v>
      </c>
      <c r="AT26" s="18">
        <v>5.6433189368770766E-8</v>
      </c>
      <c r="AU26" s="18">
        <v>1.2738817275747509E-6</v>
      </c>
      <c r="AV26" s="18">
        <v>-2.0587076411960135E-5</v>
      </c>
      <c r="AW26" s="18">
        <v>0</v>
      </c>
      <c r="AX26" s="18">
        <v>0</v>
      </c>
      <c r="AY26" s="18">
        <v>0</v>
      </c>
      <c r="AZ26" s="18">
        <v>1.0701345966777409E-5</v>
      </c>
      <c r="BA26" s="18">
        <v>4.2986852491694356E-6</v>
      </c>
      <c r="BB26" s="18">
        <v>0</v>
      </c>
      <c r="BC26" s="18">
        <v>0</v>
      </c>
      <c r="BD26" s="18">
        <v>5.3828432292358804E-6</v>
      </c>
      <c r="BE26" s="18">
        <v>0</v>
      </c>
      <c r="BF26" s="18">
        <v>7.6752956810631235E-9</v>
      </c>
      <c r="BG26" s="18">
        <v>1.0121421926910298E-6</v>
      </c>
      <c r="BH26" s="18">
        <v>-2.4282857142857145E-6</v>
      </c>
      <c r="BI26" s="18">
        <v>0</v>
      </c>
      <c r="BJ26" s="18">
        <v>0</v>
      </c>
      <c r="BK26" s="18">
        <v>0</v>
      </c>
      <c r="BL26" s="18">
        <v>1.0857286345514951E-8</v>
      </c>
      <c r="BM26" s="18">
        <v>6.7030317607973415E-9</v>
      </c>
      <c r="BN26" s="18">
        <v>0</v>
      </c>
      <c r="BO26" s="18">
        <v>0</v>
      </c>
      <c r="BP26" s="18">
        <v>4.0302774119601328E-9</v>
      </c>
      <c r="BQ26" s="18">
        <v>0</v>
      </c>
      <c r="BR26" s="18">
        <v>1.1149624584717609E-11</v>
      </c>
      <c r="BS26" s="18">
        <v>1.128275481727575E-10</v>
      </c>
      <c r="BT26" s="18">
        <v>-9.4650697674418632E-9</v>
      </c>
      <c r="BU26" s="18">
        <v>0</v>
      </c>
      <c r="BV26" s="18">
        <v>0</v>
      </c>
      <c r="BW26" s="18">
        <v>0</v>
      </c>
      <c r="BX26" s="18">
        <v>0.96427033953488384</v>
      </c>
      <c r="BY26" s="18">
        <v>0.42205166112956816</v>
      </c>
      <c r="BZ26" s="18">
        <v>0</v>
      </c>
      <c r="CA26" s="18">
        <v>0</v>
      </c>
      <c r="CB26" s="18">
        <v>0.53631458970099666</v>
      </c>
      <c r="CC26" s="18">
        <v>0</v>
      </c>
      <c r="CD26" s="18">
        <v>2.6869335548172757E-4</v>
      </c>
      <c r="CE26" s="18">
        <v>5.6353953488372088E-3</v>
      </c>
      <c r="CF26" s="18">
        <v>-0.24544744186046513</v>
      </c>
      <c r="CG26" s="18">
        <v>0</v>
      </c>
      <c r="CH26" s="18">
        <v>0</v>
      </c>
      <c r="CI26" s="18">
        <v>0</v>
      </c>
      <c r="CJ26" s="18">
        <v>0.99262609435215965</v>
      </c>
      <c r="CK26" s="18">
        <v>0.43913043189368772</v>
      </c>
      <c r="CL26" s="18">
        <v>0</v>
      </c>
      <c r="CM26" s="18">
        <v>0</v>
      </c>
      <c r="CN26" s="18">
        <v>0.54719954152823913</v>
      </c>
      <c r="CO26" s="18">
        <v>0</v>
      </c>
      <c r="CP26" s="18">
        <v>3.8582192691029901E-4</v>
      </c>
      <c r="CQ26" s="18">
        <v>5.9102990033222599E-3</v>
      </c>
      <c r="CR26" s="18">
        <v>-0.27221561461794025</v>
      </c>
      <c r="CS26" s="18">
        <v>0</v>
      </c>
      <c r="CT26" s="18">
        <v>0</v>
      </c>
      <c r="CU26" s="18">
        <v>0</v>
      </c>
      <c r="CV26" s="18">
        <v>0.33052273913621266</v>
      </c>
      <c r="CW26" s="18">
        <v>0.1673189581395349</v>
      </c>
      <c r="CX26" s="18">
        <v>0</v>
      </c>
      <c r="CY26" s="18">
        <v>0</v>
      </c>
      <c r="CZ26" s="18">
        <v>0.16259705920265785</v>
      </c>
      <c r="DA26" s="18">
        <v>0</v>
      </c>
      <c r="DB26" s="18">
        <v>1.674089700996678E-4</v>
      </c>
      <c r="DC26" s="18">
        <v>4.3931282392026575E-4</v>
      </c>
      <c r="DD26" s="18">
        <v>-4.9430033222591367E-2</v>
      </c>
      <c r="DE26" s="18">
        <v>0</v>
      </c>
      <c r="DF26" s="18">
        <v>0</v>
      </c>
      <c r="DG26" s="18">
        <v>0</v>
      </c>
      <c r="DH26" s="18">
        <v>0</v>
      </c>
      <c r="DI26" s="18">
        <v>0</v>
      </c>
      <c r="DJ26" s="18">
        <v>0</v>
      </c>
      <c r="DK26" s="18">
        <v>0</v>
      </c>
      <c r="DL26" s="18">
        <v>0</v>
      </c>
      <c r="DM26" s="18">
        <v>0</v>
      </c>
      <c r="DN26" s="18">
        <v>0</v>
      </c>
      <c r="DO26" s="18">
        <v>0</v>
      </c>
      <c r="DP26" s="18">
        <v>0</v>
      </c>
      <c r="DQ26" s="18">
        <v>0</v>
      </c>
      <c r="DR26" s="18">
        <v>0</v>
      </c>
      <c r="DS26" s="18">
        <v>0</v>
      </c>
      <c r="DT26" s="18">
        <v>0</v>
      </c>
      <c r="DU26" s="18">
        <v>0</v>
      </c>
      <c r="DV26" s="18">
        <v>0</v>
      </c>
      <c r="DW26" s="18">
        <v>0</v>
      </c>
      <c r="DX26" s="18">
        <v>0</v>
      </c>
      <c r="DY26" s="18">
        <v>0</v>
      </c>
      <c r="DZ26" s="18">
        <v>0</v>
      </c>
      <c r="EA26" s="18">
        <v>0</v>
      </c>
      <c r="EB26" s="18">
        <v>0</v>
      </c>
      <c r="EC26" s="18">
        <v>0</v>
      </c>
      <c r="ED26" s="18">
        <v>0</v>
      </c>
      <c r="EE26" s="18">
        <v>0</v>
      </c>
    </row>
    <row r="27" spans="1:135" ht="20.149999999999999" customHeight="1" outlineLevel="6" x14ac:dyDescent="0.35">
      <c r="A27" s="17" t="s">
        <v>54</v>
      </c>
      <c r="B27" s="17" t="s">
        <v>283</v>
      </c>
      <c r="C27">
        <v>1</v>
      </c>
      <c r="D27" s="18">
        <v>2.3628438538205981E-2</v>
      </c>
      <c r="E27" s="18">
        <v>5.2186046511627912E-3</v>
      </c>
      <c r="F27" s="18">
        <v>0</v>
      </c>
      <c r="G27" s="18">
        <v>0</v>
      </c>
      <c r="H27" s="18">
        <v>1.1814219269102991E-2</v>
      </c>
      <c r="I27" s="18">
        <v>0</v>
      </c>
      <c r="J27" s="18">
        <v>0</v>
      </c>
      <c r="K27" s="18">
        <v>6.5956146179402004E-3</v>
      </c>
      <c r="L27" s="18">
        <v>-6.9464451827242523E-3</v>
      </c>
      <c r="M27" s="18">
        <v>0</v>
      </c>
      <c r="N27" s="18">
        <v>0</v>
      </c>
      <c r="O27" s="18">
        <v>0</v>
      </c>
      <c r="P27" s="18">
        <v>5.9850992691029898E-11</v>
      </c>
      <c r="Q27" s="18">
        <v>2.9908305647840528E-11</v>
      </c>
      <c r="R27" s="18">
        <v>0</v>
      </c>
      <c r="S27" s="18">
        <v>0</v>
      </c>
      <c r="T27" s="18">
        <v>2.9925496345514949E-11</v>
      </c>
      <c r="U27" s="18">
        <v>0</v>
      </c>
      <c r="V27" s="18">
        <v>0</v>
      </c>
      <c r="W27" s="18">
        <v>1.7190697674418602E-14</v>
      </c>
      <c r="X27" s="18">
        <v>-2.104983388704319E-12</v>
      </c>
      <c r="Y27" s="18">
        <v>0</v>
      </c>
      <c r="Z27" s="18">
        <v>0</v>
      </c>
      <c r="AA27" s="18">
        <v>0</v>
      </c>
      <c r="AB27" s="18">
        <v>7.8506057142857148E-5</v>
      </c>
      <c r="AC27" s="18">
        <v>3.9205315614617938E-5</v>
      </c>
      <c r="AD27" s="18">
        <v>0</v>
      </c>
      <c r="AE27" s="18">
        <v>0</v>
      </c>
      <c r="AF27" s="18">
        <v>3.9253028571428574E-5</v>
      </c>
      <c r="AG27" s="18">
        <v>0</v>
      </c>
      <c r="AH27" s="18">
        <v>0</v>
      </c>
      <c r="AI27" s="18">
        <v>4.7712956810631228E-8</v>
      </c>
      <c r="AJ27" s="18">
        <v>-8.8233887043189371E-7</v>
      </c>
      <c r="AK27" s="18">
        <v>0</v>
      </c>
      <c r="AL27" s="18">
        <v>0</v>
      </c>
      <c r="AM27" s="18">
        <v>0</v>
      </c>
      <c r="AN27" s="18">
        <v>2.4665142857142858E-5</v>
      </c>
      <c r="AO27" s="18">
        <v>1.1928239202657808E-5</v>
      </c>
      <c r="AP27" s="18">
        <v>0</v>
      </c>
      <c r="AQ27" s="18">
        <v>0</v>
      </c>
      <c r="AR27" s="18">
        <v>1.2332571428571431E-5</v>
      </c>
      <c r="AS27" s="18">
        <v>0</v>
      </c>
      <c r="AT27" s="18">
        <v>0</v>
      </c>
      <c r="AU27" s="18">
        <v>4.0433222591362127E-7</v>
      </c>
      <c r="AV27" s="18">
        <v>-9.6302990033222586E-6</v>
      </c>
      <c r="AW27" s="18">
        <v>0</v>
      </c>
      <c r="AX27" s="18">
        <v>0</v>
      </c>
      <c r="AY27" s="18">
        <v>0</v>
      </c>
      <c r="AZ27" s="18">
        <v>2.3528451827242525E-6</v>
      </c>
      <c r="BA27" s="18">
        <v>1.0963455149501661E-6</v>
      </c>
      <c r="BB27" s="18">
        <v>0</v>
      </c>
      <c r="BC27" s="18">
        <v>0</v>
      </c>
      <c r="BD27" s="18">
        <v>1.1764225913621262E-6</v>
      </c>
      <c r="BE27" s="18">
        <v>0</v>
      </c>
      <c r="BF27" s="18">
        <v>0</v>
      </c>
      <c r="BG27" s="18">
        <v>8.0077076411960133E-8</v>
      </c>
      <c r="BH27" s="18">
        <v>-1.0805581395348837E-6</v>
      </c>
      <c r="BI27" s="18">
        <v>0</v>
      </c>
      <c r="BJ27" s="18">
        <v>0</v>
      </c>
      <c r="BK27" s="18">
        <v>0</v>
      </c>
      <c r="BL27" s="18">
        <v>4.3169700996677748E-9</v>
      </c>
      <c r="BM27" s="18">
        <v>2.0699003322259137E-9</v>
      </c>
      <c r="BN27" s="18">
        <v>0</v>
      </c>
      <c r="BO27" s="18">
        <v>0</v>
      </c>
      <c r="BP27" s="18">
        <v>2.1584850498338874E-9</v>
      </c>
      <c r="BQ27" s="18">
        <v>0</v>
      </c>
      <c r="BR27" s="18">
        <v>0</v>
      </c>
      <c r="BS27" s="18">
        <v>8.8584717607973442E-11</v>
      </c>
      <c r="BT27" s="18">
        <v>-7.1920265780730893E-10</v>
      </c>
      <c r="BU27" s="18">
        <v>0</v>
      </c>
      <c r="BV27" s="18">
        <v>0</v>
      </c>
      <c r="BW27" s="18">
        <v>0</v>
      </c>
      <c r="BX27" s="18">
        <v>0.31193047176079736</v>
      </c>
      <c r="BY27" s="18">
        <v>0.15524252491694351</v>
      </c>
      <c r="BZ27" s="18">
        <v>0</v>
      </c>
      <c r="CA27" s="18">
        <v>0</v>
      </c>
      <c r="CB27" s="18">
        <v>0.15596523588039868</v>
      </c>
      <c r="CC27" s="18">
        <v>0</v>
      </c>
      <c r="CD27" s="18">
        <v>0</v>
      </c>
      <c r="CE27" s="18">
        <v>7.2271096345514953E-4</v>
      </c>
      <c r="CF27" s="18">
        <v>-9.1391362126245837E-2</v>
      </c>
      <c r="CG27" s="18">
        <v>0</v>
      </c>
      <c r="CH27" s="18">
        <v>0</v>
      </c>
      <c r="CI27" s="18">
        <v>0</v>
      </c>
      <c r="CJ27" s="18">
        <v>0.31918564784053161</v>
      </c>
      <c r="CK27" s="18">
        <v>0.15875083056478406</v>
      </c>
      <c r="CL27" s="18">
        <v>0</v>
      </c>
      <c r="CM27" s="18">
        <v>0</v>
      </c>
      <c r="CN27" s="18">
        <v>0.15959282392026578</v>
      </c>
      <c r="CO27" s="18">
        <v>0</v>
      </c>
      <c r="CP27" s="18">
        <v>0</v>
      </c>
      <c r="CQ27" s="18">
        <v>8.4199335548172758E-4</v>
      </c>
      <c r="CR27" s="18">
        <v>-0.10595083056478406</v>
      </c>
      <c r="CS27" s="18">
        <v>0</v>
      </c>
      <c r="CT27" s="18">
        <v>0</v>
      </c>
      <c r="CU27" s="18">
        <v>0</v>
      </c>
      <c r="CV27" s="18">
        <v>3.9026392026578075E-3</v>
      </c>
      <c r="CW27" s="18">
        <v>1.8681727574750831E-3</v>
      </c>
      <c r="CX27" s="18">
        <v>0</v>
      </c>
      <c r="CY27" s="18">
        <v>0</v>
      </c>
      <c r="CZ27" s="18">
        <v>1.9513196013289037E-3</v>
      </c>
      <c r="DA27" s="18">
        <v>0</v>
      </c>
      <c r="DB27" s="18">
        <v>0</v>
      </c>
      <c r="DC27" s="18">
        <v>8.3146843853820594E-5</v>
      </c>
      <c r="DD27" s="18">
        <v>-1.0139003322259135E-2</v>
      </c>
      <c r="DE27" s="18">
        <v>0</v>
      </c>
      <c r="DF27" s="18">
        <v>0</v>
      </c>
      <c r="DG27" s="18">
        <v>0</v>
      </c>
      <c r="DH27" s="18">
        <v>0</v>
      </c>
      <c r="DI27" s="18">
        <v>0</v>
      </c>
      <c r="DJ27" s="18">
        <v>0</v>
      </c>
      <c r="DK27" s="18">
        <v>0</v>
      </c>
      <c r="DL27" s="18">
        <v>0</v>
      </c>
      <c r="DM27" s="18">
        <v>0</v>
      </c>
      <c r="DN27" s="18">
        <v>0</v>
      </c>
      <c r="DO27" s="18">
        <v>0</v>
      </c>
      <c r="DP27" s="18">
        <v>0</v>
      </c>
      <c r="DQ27" s="18">
        <v>0</v>
      </c>
      <c r="DR27" s="18">
        <v>0</v>
      </c>
      <c r="DS27" s="18">
        <v>0</v>
      </c>
      <c r="DT27" s="18">
        <v>0</v>
      </c>
      <c r="DU27" s="18">
        <v>0</v>
      </c>
      <c r="DV27" s="18">
        <v>0</v>
      </c>
      <c r="DW27" s="18">
        <v>0</v>
      </c>
      <c r="DX27" s="18">
        <v>0</v>
      </c>
      <c r="DY27" s="18">
        <v>0</v>
      </c>
      <c r="DZ27" s="18">
        <v>0</v>
      </c>
      <c r="EA27" s="18">
        <v>0</v>
      </c>
      <c r="EB27" s="18">
        <v>0</v>
      </c>
      <c r="EC27" s="18">
        <v>0</v>
      </c>
      <c r="ED27" s="18">
        <v>0</v>
      </c>
      <c r="EE27" s="18">
        <v>0</v>
      </c>
    </row>
    <row r="28" spans="1:135" ht="20.149999999999999" customHeight="1" outlineLevel="6" x14ac:dyDescent="0.35">
      <c r="A28" s="17" t="s">
        <v>54</v>
      </c>
      <c r="B28" s="17" t="s">
        <v>284</v>
      </c>
      <c r="C28">
        <v>0</v>
      </c>
      <c r="D28" s="18">
        <v>8.0863223920265778E-3</v>
      </c>
      <c r="E28" s="18">
        <v>8.0730897009966777E-3</v>
      </c>
      <c r="F28" s="18">
        <v>0</v>
      </c>
      <c r="G28" s="18">
        <v>0</v>
      </c>
      <c r="H28" s="18">
        <v>0</v>
      </c>
      <c r="I28" s="18">
        <v>0</v>
      </c>
      <c r="J28" s="18">
        <v>1.3232691029900334E-5</v>
      </c>
      <c r="K28" s="18">
        <v>0</v>
      </c>
      <c r="L28" s="18">
        <v>-2.9665913621262458E-3</v>
      </c>
      <c r="M28" s="18">
        <v>0</v>
      </c>
      <c r="N28" s="18">
        <v>0</v>
      </c>
      <c r="O28" s="18">
        <v>0</v>
      </c>
      <c r="P28" s="18">
        <v>1.4099948970099666E-14</v>
      </c>
      <c r="Q28" s="18">
        <v>1.4050764119601327E-14</v>
      </c>
      <c r="R28" s="18">
        <v>0</v>
      </c>
      <c r="S28" s="18">
        <v>0</v>
      </c>
      <c r="T28" s="18">
        <v>0</v>
      </c>
      <c r="U28" s="18">
        <v>0</v>
      </c>
      <c r="V28" s="18">
        <v>4.9184850498338867E-17</v>
      </c>
      <c r="W28" s="18">
        <v>0</v>
      </c>
      <c r="X28" s="18">
        <v>1.1603720930232558E-11</v>
      </c>
      <c r="Y28" s="18">
        <v>0</v>
      </c>
      <c r="Z28" s="18">
        <v>0</v>
      </c>
      <c r="AA28" s="18">
        <v>0</v>
      </c>
      <c r="AB28" s="18">
        <v>2.8862250099667775E-6</v>
      </c>
      <c r="AC28" s="18">
        <v>2.8833488372093023E-6</v>
      </c>
      <c r="AD28" s="18">
        <v>0</v>
      </c>
      <c r="AE28" s="18">
        <v>0</v>
      </c>
      <c r="AF28" s="18">
        <v>0</v>
      </c>
      <c r="AG28" s="18">
        <v>0</v>
      </c>
      <c r="AH28" s="18">
        <v>2.8761727574750832E-9</v>
      </c>
      <c r="AI28" s="18">
        <v>0</v>
      </c>
      <c r="AJ28" s="18">
        <v>-1.278059800664452E-6</v>
      </c>
      <c r="AK28" s="18">
        <v>0</v>
      </c>
      <c r="AL28" s="18">
        <v>0</v>
      </c>
      <c r="AM28" s="18">
        <v>0</v>
      </c>
      <c r="AN28" s="18">
        <v>1.5570923322259136E-5</v>
      </c>
      <c r="AO28" s="18">
        <v>1.5529036544850499E-5</v>
      </c>
      <c r="AP28" s="18">
        <v>0</v>
      </c>
      <c r="AQ28" s="18">
        <v>0</v>
      </c>
      <c r="AR28" s="18">
        <v>0</v>
      </c>
      <c r="AS28" s="18">
        <v>0</v>
      </c>
      <c r="AT28" s="18">
        <v>4.1886777408637872E-8</v>
      </c>
      <c r="AU28" s="18">
        <v>0</v>
      </c>
      <c r="AV28" s="18">
        <v>-5.7925315614617944E-6</v>
      </c>
      <c r="AW28" s="18">
        <v>0</v>
      </c>
      <c r="AX28" s="18">
        <v>0</v>
      </c>
      <c r="AY28" s="18">
        <v>0</v>
      </c>
      <c r="AZ28" s="18">
        <v>1.5763636943521595E-6</v>
      </c>
      <c r="BA28" s="18">
        <v>1.5715614617940201E-6</v>
      </c>
      <c r="BB28" s="18">
        <v>0</v>
      </c>
      <c r="BC28" s="18">
        <v>0</v>
      </c>
      <c r="BD28" s="18">
        <v>0</v>
      </c>
      <c r="BE28" s="18">
        <v>0</v>
      </c>
      <c r="BF28" s="18">
        <v>4.8022325581395352E-9</v>
      </c>
      <c r="BG28" s="18">
        <v>0</v>
      </c>
      <c r="BH28" s="18">
        <v>-4.7792691029900338E-7</v>
      </c>
      <c r="BI28" s="18">
        <v>0</v>
      </c>
      <c r="BJ28" s="18">
        <v>0</v>
      </c>
      <c r="BK28" s="18">
        <v>0</v>
      </c>
      <c r="BL28" s="18">
        <v>3.5384639202657805E-9</v>
      </c>
      <c r="BM28" s="18">
        <v>3.5320664451827242E-9</v>
      </c>
      <c r="BN28" s="18">
        <v>0</v>
      </c>
      <c r="BO28" s="18">
        <v>0</v>
      </c>
      <c r="BP28" s="18">
        <v>0</v>
      </c>
      <c r="BQ28" s="18">
        <v>0</v>
      </c>
      <c r="BR28" s="18">
        <v>6.3974750830564782E-12</v>
      </c>
      <c r="BS28" s="18">
        <v>0</v>
      </c>
      <c r="BT28" s="18">
        <v>-6.4024983388704322E-9</v>
      </c>
      <c r="BU28" s="18">
        <v>0</v>
      </c>
      <c r="BV28" s="18">
        <v>0</v>
      </c>
      <c r="BW28" s="18">
        <v>0</v>
      </c>
      <c r="BX28" s="18">
        <v>7.3342548837209295E-2</v>
      </c>
      <c r="BY28" s="18">
        <v>7.3196013289036535E-2</v>
      </c>
      <c r="BZ28" s="18">
        <v>0</v>
      </c>
      <c r="CA28" s="18">
        <v>0</v>
      </c>
      <c r="CB28" s="18">
        <v>0</v>
      </c>
      <c r="CC28" s="18">
        <v>0</v>
      </c>
      <c r="CD28" s="18">
        <v>1.4653554817275748E-4</v>
      </c>
      <c r="CE28" s="18">
        <v>0</v>
      </c>
      <c r="CF28" s="18">
        <v>-2.8245049833887041E-2</v>
      </c>
      <c r="CG28" s="18">
        <v>0</v>
      </c>
      <c r="CH28" s="18">
        <v>0</v>
      </c>
      <c r="CI28" s="18">
        <v>0</v>
      </c>
      <c r="CJ28" s="18">
        <v>8.2540632558139537E-2</v>
      </c>
      <c r="CK28" s="18">
        <v>8.2309634551495023E-2</v>
      </c>
      <c r="CL28" s="18">
        <v>0</v>
      </c>
      <c r="CM28" s="18">
        <v>0</v>
      </c>
      <c r="CN28" s="18">
        <v>0</v>
      </c>
      <c r="CO28" s="18">
        <v>0</v>
      </c>
      <c r="CP28" s="18">
        <v>2.3099800664451824E-4</v>
      </c>
      <c r="CQ28" s="18">
        <v>0</v>
      </c>
      <c r="CR28" s="18">
        <v>-2.8510564784053154E-2</v>
      </c>
      <c r="CS28" s="18">
        <v>0</v>
      </c>
      <c r="CT28" s="18">
        <v>0</v>
      </c>
      <c r="CU28" s="18">
        <v>0</v>
      </c>
      <c r="CV28" s="18">
        <v>1.0957299667774086E-2</v>
      </c>
      <c r="CW28" s="18">
        <v>1.0878936877076412E-2</v>
      </c>
      <c r="CX28" s="18">
        <v>0</v>
      </c>
      <c r="CY28" s="18">
        <v>0</v>
      </c>
      <c r="CZ28" s="18">
        <v>0</v>
      </c>
      <c r="DA28" s="18">
        <v>0</v>
      </c>
      <c r="DB28" s="18">
        <v>7.8362790697674415E-5</v>
      </c>
      <c r="DC28" s="18">
        <v>0</v>
      </c>
      <c r="DD28" s="18">
        <v>1.4172757475083055E-4</v>
      </c>
      <c r="DE28" s="18">
        <v>0</v>
      </c>
      <c r="DF28" s="18">
        <v>0</v>
      </c>
      <c r="DG28" s="18">
        <v>0</v>
      </c>
      <c r="DH28" s="18">
        <v>0</v>
      </c>
      <c r="DI28" s="18">
        <v>0</v>
      </c>
      <c r="DJ28" s="18">
        <v>0</v>
      </c>
      <c r="DK28" s="18">
        <v>0</v>
      </c>
      <c r="DL28" s="18">
        <v>0</v>
      </c>
      <c r="DM28" s="18">
        <v>0</v>
      </c>
      <c r="DN28" s="18">
        <v>0</v>
      </c>
      <c r="DO28" s="18">
        <v>0</v>
      </c>
      <c r="DP28" s="18">
        <v>0</v>
      </c>
      <c r="DQ28" s="18">
        <v>0</v>
      </c>
      <c r="DR28" s="18">
        <v>0</v>
      </c>
      <c r="DS28" s="18">
        <v>0</v>
      </c>
      <c r="DT28" s="18">
        <v>0</v>
      </c>
      <c r="DU28" s="18">
        <v>0</v>
      </c>
      <c r="DV28" s="18">
        <v>0</v>
      </c>
      <c r="DW28" s="18">
        <v>0</v>
      </c>
      <c r="DX28" s="18">
        <v>0</v>
      </c>
      <c r="DY28" s="18">
        <v>0</v>
      </c>
      <c r="DZ28" s="18">
        <v>0</v>
      </c>
      <c r="EA28" s="18">
        <v>0</v>
      </c>
      <c r="EB28" s="18">
        <v>0</v>
      </c>
      <c r="EC28" s="18">
        <v>0</v>
      </c>
      <c r="ED28" s="18">
        <v>0</v>
      </c>
      <c r="EE28" s="18">
        <v>0</v>
      </c>
    </row>
    <row r="29" spans="1:135" ht="20.149999999999999" customHeight="1" outlineLevel="6" x14ac:dyDescent="0.35">
      <c r="A29" s="17" t="s">
        <v>54</v>
      </c>
      <c r="B29" s="17" t="s">
        <v>285</v>
      </c>
      <c r="C29">
        <v>2</v>
      </c>
      <c r="D29" s="18">
        <v>6.8994263122923588E-3</v>
      </c>
      <c r="E29" s="18">
        <v>2.1350392026578072E-3</v>
      </c>
      <c r="F29" s="18">
        <v>0</v>
      </c>
      <c r="G29" s="18">
        <v>0</v>
      </c>
      <c r="H29" s="18">
        <v>4.5996175415282392E-3</v>
      </c>
      <c r="I29" s="18">
        <v>0</v>
      </c>
      <c r="J29" s="18">
        <v>0</v>
      </c>
      <c r="K29" s="18">
        <v>1.6476956810631231E-4</v>
      </c>
      <c r="L29" s="18">
        <v>0</v>
      </c>
      <c r="M29" s="18">
        <v>0</v>
      </c>
      <c r="N29" s="18">
        <v>0</v>
      </c>
      <c r="O29" s="18">
        <v>0</v>
      </c>
      <c r="P29" s="18">
        <v>5.9914118272425242E-17</v>
      </c>
      <c r="Q29" s="18">
        <v>1.942644518272425E-17</v>
      </c>
      <c r="R29" s="18">
        <v>0</v>
      </c>
      <c r="S29" s="18">
        <v>0</v>
      </c>
      <c r="T29" s="18">
        <v>3.9942745514950163E-17</v>
      </c>
      <c r="U29" s="18">
        <v>0</v>
      </c>
      <c r="V29" s="18">
        <v>0</v>
      </c>
      <c r="W29" s="18">
        <v>5.4492757475083057E-19</v>
      </c>
      <c r="X29" s="18">
        <v>0</v>
      </c>
      <c r="Y29" s="18">
        <v>0</v>
      </c>
      <c r="Z29" s="18">
        <v>0</v>
      </c>
      <c r="AA29" s="18">
        <v>0</v>
      </c>
      <c r="AB29" s="18">
        <v>2.0430155481727573E-6</v>
      </c>
      <c r="AC29" s="18">
        <v>6.2954551495016609E-7</v>
      </c>
      <c r="AD29" s="18">
        <v>0</v>
      </c>
      <c r="AE29" s="18">
        <v>0</v>
      </c>
      <c r="AF29" s="18">
        <v>1.3620103654485051E-6</v>
      </c>
      <c r="AG29" s="18">
        <v>0</v>
      </c>
      <c r="AH29" s="18">
        <v>0</v>
      </c>
      <c r="AI29" s="18">
        <v>5.1459667774086373E-8</v>
      </c>
      <c r="AJ29" s="18">
        <v>0</v>
      </c>
      <c r="AK29" s="18">
        <v>0</v>
      </c>
      <c r="AL29" s="18">
        <v>0</v>
      </c>
      <c r="AM29" s="18">
        <v>0</v>
      </c>
      <c r="AN29" s="18">
        <v>1.1394777408637874E-5</v>
      </c>
      <c r="AO29" s="18">
        <v>3.3545421926910294E-6</v>
      </c>
      <c r="AP29" s="18">
        <v>0</v>
      </c>
      <c r="AQ29" s="18">
        <v>0</v>
      </c>
      <c r="AR29" s="18">
        <v>7.5965182724252472E-6</v>
      </c>
      <c r="AS29" s="18">
        <v>0</v>
      </c>
      <c r="AT29" s="18">
        <v>0</v>
      </c>
      <c r="AU29" s="18">
        <v>4.4371694352159461E-7</v>
      </c>
      <c r="AV29" s="18">
        <v>0</v>
      </c>
      <c r="AW29" s="18">
        <v>0</v>
      </c>
      <c r="AX29" s="18">
        <v>0</v>
      </c>
      <c r="AY29" s="18">
        <v>0</v>
      </c>
      <c r="AZ29" s="18">
        <v>2.721695681063123E-6</v>
      </c>
      <c r="BA29" s="18">
        <v>4.3161328903654482E-7</v>
      </c>
      <c r="BB29" s="18">
        <v>0</v>
      </c>
      <c r="BC29" s="18">
        <v>0</v>
      </c>
      <c r="BD29" s="18">
        <v>1.8144637873754149E-6</v>
      </c>
      <c r="BE29" s="18">
        <v>0</v>
      </c>
      <c r="BF29" s="18">
        <v>0</v>
      </c>
      <c r="BG29" s="18">
        <v>4.7561860465116276E-7</v>
      </c>
      <c r="BH29" s="18">
        <v>0</v>
      </c>
      <c r="BI29" s="18">
        <v>0</v>
      </c>
      <c r="BJ29" s="18">
        <v>0</v>
      </c>
      <c r="BK29" s="18">
        <v>0</v>
      </c>
      <c r="BL29" s="18">
        <v>1.3589340996677739E-9</v>
      </c>
      <c r="BM29" s="18">
        <v>4.4060730897009965E-10</v>
      </c>
      <c r="BN29" s="18">
        <v>0</v>
      </c>
      <c r="BO29" s="18">
        <v>0</v>
      </c>
      <c r="BP29" s="18">
        <v>9.0595606644518264E-10</v>
      </c>
      <c r="BQ29" s="18">
        <v>0</v>
      </c>
      <c r="BR29" s="18">
        <v>0</v>
      </c>
      <c r="BS29" s="18">
        <v>1.2370724252491694E-11</v>
      </c>
      <c r="BT29" s="18">
        <v>0</v>
      </c>
      <c r="BU29" s="18">
        <v>0</v>
      </c>
      <c r="BV29" s="18">
        <v>0</v>
      </c>
      <c r="BW29" s="18">
        <v>0</v>
      </c>
      <c r="BX29" s="18">
        <v>0.31204351495016608</v>
      </c>
      <c r="BY29" s="18">
        <v>0.10150764119601328</v>
      </c>
      <c r="BZ29" s="18">
        <v>0</v>
      </c>
      <c r="CA29" s="18">
        <v>0</v>
      </c>
      <c r="CB29" s="18">
        <v>0.2080290099667774</v>
      </c>
      <c r="CC29" s="18">
        <v>0</v>
      </c>
      <c r="CD29" s="18">
        <v>0</v>
      </c>
      <c r="CE29" s="18">
        <v>2.5068637873754151E-3</v>
      </c>
      <c r="CF29" s="18">
        <v>0</v>
      </c>
      <c r="CG29" s="18">
        <v>0</v>
      </c>
      <c r="CH29" s="18">
        <v>0</v>
      </c>
      <c r="CI29" s="18">
        <v>0</v>
      </c>
      <c r="CJ29" s="18">
        <v>0.31735284518272427</v>
      </c>
      <c r="CK29" s="18">
        <v>0.10319800664451828</v>
      </c>
      <c r="CL29" s="18">
        <v>0</v>
      </c>
      <c r="CM29" s="18">
        <v>0</v>
      </c>
      <c r="CN29" s="18">
        <v>0.21156856345514949</v>
      </c>
      <c r="CO29" s="18">
        <v>0</v>
      </c>
      <c r="CP29" s="18">
        <v>0</v>
      </c>
      <c r="CQ29" s="18">
        <v>2.5862750830564782E-3</v>
      </c>
      <c r="CR29" s="18">
        <v>0</v>
      </c>
      <c r="CS29" s="18">
        <v>0</v>
      </c>
      <c r="CT29" s="18">
        <v>0</v>
      </c>
      <c r="CU29" s="18">
        <v>0</v>
      </c>
      <c r="CV29" s="18">
        <v>1.1780980863787375E-2</v>
      </c>
      <c r="CW29" s="18">
        <v>3.7452478405315612E-3</v>
      </c>
      <c r="CX29" s="18">
        <v>0</v>
      </c>
      <c r="CY29" s="18">
        <v>0</v>
      </c>
      <c r="CZ29" s="18">
        <v>7.8539872425249166E-3</v>
      </c>
      <c r="DA29" s="18">
        <v>0</v>
      </c>
      <c r="DB29" s="18">
        <v>0</v>
      </c>
      <c r="DC29" s="18">
        <v>1.8174578073089701E-4</v>
      </c>
      <c r="DD29" s="18">
        <v>0</v>
      </c>
      <c r="DE29" s="18">
        <v>0</v>
      </c>
      <c r="DF29" s="18">
        <v>0</v>
      </c>
      <c r="DG29" s="18">
        <v>0</v>
      </c>
      <c r="DH29" s="18">
        <v>0</v>
      </c>
      <c r="DI29" s="18">
        <v>0</v>
      </c>
      <c r="DJ29" s="18">
        <v>0</v>
      </c>
      <c r="DK29" s="18">
        <v>0</v>
      </c>
      <c r="DL29" s="18">
        <v>0</v>
      </c>
      <c r="DM29" s="18">
        <v>0</v>
      </c>
      <c r="DN29" s="18">
        <v>0</v>
      </c>
      <c r="DO29" s="18">
        <v>0</v>
      </c>
      <c r="DP29" s="18">
        <v>0</v>
      </c>
      <c r="DQ29" s="18">
        <v>0</v>
      </c>
      <c r="DR29" s="18">
        <v>0</v>
      </c>
      <c r="DS29" s="18">
        <v>0</v>
      </c>
      <c r="DT29" s="18">
        <v>0</v>
      </c>
      <c r="DU29" s="18">
        <v>0</v>
      </c>
      <c r="DV29" s="18">
        <v>0</v>
      </c>
      <c r="DW29" s="18">
        <v>0</v>
      </c>
      <c r="DX29" s="18">
        <v>0</v>
      </c>
      <c r="DY29" s="18">
        <v>0</v>
      </c>
      <c r="DZ29" s="18">
        <v>0</v>
      </c>
      <c r="EA29" s="18">
        <v>0</v>
      </c>
      <c r="EB29" s="18">
        <v>0</v>
      </c>
      <c r="EC29" s="18">
        <v>0</v>
      </c>
      <c r="ED29" s="18">
        <v>0</v>
      </c>
      <c r="EE29" s="18">
        <v>0</v>
      </c>
    </row>
    <row r="30" spans="1:135" ht="20.149999999999999" customHeight="1" outlineLevel="6" x14ac:dyDescent="0.35">
      <c r="A30" s="17" t="s">
        <v>54</v>
      </c>
      <c r="B30" s="17" t="s">
        <v>92</v>
      </c>
      <c r="C30">
        <v>2</v>
      </c>
      <c r="D30" s="18">
        <v>3.4343976079734217E-3</v>
      </c>
      <c r="E30" s="18">
        <v>9.8667109634551485E-4</v>
      </c>
      <c r="F30" s="18">
        <v>0</v>
      </c>
      <c r="G30" s="18">
        <v>0</v>
      </c>
      <c r="H30" s="18">
        <v>2.2895984053156143E-3</v>
      </c>
      <c r="I30" s="18">
        <v>0</v>
      </c>
      <c r="J30" s="18">
        <v>0</v>
      </c>
      <c r="K30" s="18">
        <v>1.5812810631229236E-4</v>
      </c>
      <c r="L30" s="18">
        <v>0</v>
      </c>
      <c r="M30" s="18">
        <v>0</v>
      </c>
      <c r="N30" s="18">
        <v>0</v>
      </c>
      <c r="O30" s="18">
        <v>0</v>
      </c>
      <c r="P30" s="18">
        <v>2.4337040531561464E-17</v>
      </c>
      <c r="Q30" s="18">
        <v>7.5893820598006642E-18</v>
      </c>
      <c r="R30" s="18">
        <v>0</v>
      </c>
      <c r="S30" s="18">
        <v>0</v>
      </c>
      <c r="T30" s="18">
        <v>1.6224693687707643E-17</v>
      </c>
      <c r="U30" s="18">
        <v>0</v>
      </c>
      <c r="V30" s="18">
        <v>0</v>
      </c>
      <c r="W30" s="18">
        <v>5.2296478405315611E-19</v>
      </c>
      <c r="X30" s="18">
        <v>0</v>
      </c>
      <c r="Y30" s="18">
        <v>0</v>
      </c>
      <c r="Z30" s="18">
        <v>0</v>
      </c>
      <c r="AA30" s="18">
        <v>0</v>
      </c>
      <c r="AB30" s="18">
        <v>1.2507093687707642E-6</v>
      </c>
      <c r="AC30" s="18">
        <v>3.6751774086378742E-7</v>
      </c>
      <c r="AD30" s="18">
        <v>0</v>
      </c>
      <c r="AE30" s="18">
        <v>0</v>
      </c>
      <c r="AF30" s="18">
        <v>8.3380624584717627E-7</v>
      </c>
      <c r="AG30" s="18">
        <v>0</v>
      </c>
      <c r="AH30" s="18">
        <v>0</v>
      </c>
      <c r="AI30" s="18">
        <v>4.9385382059800663E-8</v>
      </c>
      <c r="AJ30" s="18">
        <v>0</v>
      </c>
      <c r="AK30" s="18">
        <v>0</v>
      </c>
      <c r="AL30" s="18">
        <v>0</v>
      </c>
      <c r="AM30" s="18">
        <v>0</v>
      </c>
      <c r="AN30" s="18">
        <v>1.037915880398671E-5</v>
      </c>
      <c r="AO30" s="18">
        <v>3.0338870431893686E-6</v>
      </c>
      <c r="AP30" s="18">
        <v>0</v>
      </c>
      <c r="AQ30" s="18">
        <v>0</v>
      </c>
      <c r="AR30" s="18">
        <v>6.9194392026578074E-6</v>
      </c>
      <c r="AS30" s="18">
        <v>0</v>
      </c>
      <c r="AT30" s="18">
        <v>0</v>
      </c>
      <c r="AU30" s="18">
        <v>4.2583255813953492E-7</v>
      </c>
      <c r="AV30" s="18">
        <v>0</v>
      </c>
      <c r="AW30" s="18">
        <v>0</v>
      </c>
      <c r="AX30" s="18">
        <v>0</v>
      </c>
      <c r="AY30" s="18">
        <v>0</v>
      </c>
      <c r="AZ30" s="18">
        <v>2.200416877076412E-6</v>
      </c>
      <c r="BA30" s="18">
        <v>2.7702578073089703E-7</v>
      </c>
      <c r="BB30" s="18">
        <v>0</v>
      </c>
      <c r="BC30" s="18">
        <v>0</v>
      </c>
      <c r="BD30" s="18">
        <v>1.466944584717608E-6</v>
      </c>
      <c r="BE30" s="18">
        <v>0</v>
      </c>
      <c r="BF30" s="18">
        <v>0</v>
      </c>
      <c r="BG30" s="18">
        <v>4.5644651162790699E-7</v>
      </c>
      <c r="BH30" s="18">
        <v>0</v>
      </c>
      <c r="BI30" s="18">
        <v>0</v>
      </c>
      <c r="BJ30" s="18">
        <v>0</v>
      </c>
      <c r="BK30" s="18">
        <v>0</v>
      </c>
      <c r="BL30" s="18">
        <v>8.6626309634551483E-10</v>
      </c>
      <c r="BM30" s="18">
        <v>2.7688225913621263E-10</v>
      </c>
      <c r="BN30" s="18">
        <v>0</v>
      </c>
      <c r="BO30" s="18">
        <v>0</v>
      </c>
      <c r="BP30" s="18">
        <v>5.775087308970101E-10</v>
      </c>
      <c r="BQ30" s="18">
        <v>0</v>
      </c>
      <c r="BR30" s="18">
        <v>0</v>
      </c>
      <c r="BS30" s="18">
        <v>1.1872106312292357E-11</v>
      </c>
      <c r="BT30" s="18">
        <v>0</v>
      </c>
      <c r="BU30" s="18">
        <v>0</v>
      </c>
      <c r="BV30" s="18">
        <v>0</v>
      </c>
      <c r="BW30" s="18">
        <v>0</v>
      </c>
      <c r="BX30" s="18">
        <v>0.23306065116279068</v>
      </c>
      <c r="BY30" s="18">
        <v>7.5281063122923583E-2</v>
      </c>
      <c r="BZ30" s="18">
        <v>0</v>
      </c>
      <c r="CA30" s="18">
        <v>0</v>
      </c>
      <c r="CB30" s="18">
        <v>0.15537376744186046</v>
      </c>
      <c r="CC30" s="18">
        <v>0</v>
      </c>
      <c r="CD30" s="18">
        <v>0</v>
      </c>
      <c r="CE30" s="18">
        <v>2.4058205980066446E-3</v>
      </c>
      <c r="CF30" s="18">
        <v>0</v>
      </c>
      <c r="CG30" s="18">
        <v>0</v>
      </c>
      <c r="CH30" s="18">
        <v>0</v>
      </c>
      <c r="CI30" s="18">
        <v>0</v>
      </c>
      <c r="CJ30" s="18">
        <v>0.23558801860465117</v>
      </c>
      <c r="CK30" s="18">
        <v>7.6047308970099675E-2</v>
      </c>
      <c r="CL30" s="18">
        <v>0</v>
      </c>
      <c r="CM30" s="18">
        <v>0</v>
      </c>
      <c r="CN30" s="18">
        <v>0.15705867906976745</v>
      </c>
      <c r="CO30" s="18">
        <v>0</v>
      </c>
      <c r="CP30" s="18">
        <v>0</v>
      </c>
      <c r="CQ30" s="18">
        <v>2.4820305647840534E-3</v>
      </c>
      <c r="CR30" s="18">
        <v>0</v>
      </c>
      <c r="CS30" s="18">
        <v>0</v>
      </c>
      <c r="CT30" s="18">
        <v>0</v>
      </c>
      <c r="CU30" s="18">
        <v>0</v>
      </c>
      <c r="CV30" s="18">
        <v>5.1050559468438532E-3</v>
      </c>
      <c r="CW30" s="18">
        <v>1.5272651162790696E-3</v>
      </c>
      <c r="CX30" s="18">
        <v>0</v>
      </c>
      <c r="CY30" s="18">
        <v>0</v>
      </c>
      <c r="CZ30" s="18">
        <v>3.4033706312292353E-3</v>
      </c>
      <c r="DA30" s="18">
        <v>0</v>
      </c>
      <c r="DB30" s="18">
        <v>0</v>
      </c>
      <c r="DC30" s="18">
        <v>1.7442019933554818E-4</v>
      </c>
      <c r="DD30" s="18">
        <v>0</v>
      </c>
      <c r="DE30" s="18">
        <v>0</v>
      </c>
      <c r="DF30" s="18">
        <v>0</v>
      </c>
      <c r="DG30" s="18">
        <v>0</v>
      </c>
      <c r="DH30" s="18">
        <v>0</v>
      </c>
      <c r="DI30" s="18">
        <v>0</v>
      </c>
      <c r="DJ30" s="18">
        <v>0</v>
      </c>
      <c r="DK30" s="18">
        <v>0</v>
      </c>
      <c r="DL30" s="18">
        <v>0</v>
      </c>
      <c r="DM30" s="18">
        <v>0</v>
      </c>
      <c r="DN30" s="18">
        <v>0</v>
      </c>
      <c r="DO30" s="18">
        <v>0</v>
      </c>
      <c r="DP30" s="18">
        <v>0</v>
      </c>
      <c r="DQ30" s="18">
        <v>0</v>
      </c>
      <c r="DR30" s="18">
        <v>0</v>
      </c>
      <c r="DS30" s="18">
        <v>0</v>
      </c>
      <c r="DT30" s="18">
        <v>0</v>
      </c>
      <c r="DU30" s="18">
        <v>0</v>
      </c>
      <c r="DV30" s="18">
        <v>0</v>
      </c>
      <c r="DW30" s="18">
        <v>0</v>
      </c>
      <c r="DX30" s="18">
        <v>0</v>
      </c>
      <c r="DY30" s="18">
        <v>0</v>
      </c>
      <c r="DZ30" s="18">
        <v>0</v>
      </c>
      <c r="EA30" s="18">
        <v>0</v>
      </c>
      <c r="EB30" s="18">
        <v>0</v>
      </c>
      <c r="EC30" s="18">
        <v>0</v>
      </c>
      <c r="ED30" s="18">
        <v>0</v>
      </c>
      <c r="EE30" s="18">
        <v>0</v>
      </c>
    </row>
    <row r="31" spans="1:135" ht="20.149999999999999" customHeight="1" outlineLevel="6" x14ac:dyDescent="0.35">
      <c r="A31" s="17" t="s">
        <v>54</v>
      </c>
      <c r="B31" s="17" t="s">
        <v>281</v>
      </c>
      <c r="C31">
        <v>1</v>
      </c>
      <c r="D31" s="18">
        <v>4.6841860465116313E-3</v>
      </c>
      <c r="E31" s="18">
        <v>-1.089578073089701E-2</v>
      </c>
      <c r="F31" s="18">
        <v>0</v>
      </c>
      <c r="G31" s="18">
        <v>0</v>
      </c>
      <c r="H31" s="18">
        <v>2.3420930232558152E-3</v>
      </c>
      <c r="I31" s="18">
        <v>0</v>
      </c>
      <c r="J31" s="18">
        <v>1.3237873754152826E-2</v>
      </c>
      <c r="K31" s="18">
        <v>0</v>
      </c>
      <c r="L31" s="18">
        <v>-7.0259401993355494E-3</v>
      </c>
      <c r="M31" s="18">
        <v>0</v>
      </c>
      <c r="N31" s="18">
        <v>0</v>
      </c>
      <c r="O31" s="18">
        <v>0</v>
      </c>
      <c r="P31" s="18">
        <v>7.3171283720930233E-17</v>
      </c>
      <c r="Q31" s="18">
        <v>3.6077441860465118E-17</v>
      </c>
      <c r="R31" s="18">
        <v>0</v>
      </c>
      <c r="S31" s="18">
        <v>0</v>
      </c>
      <c r="T31" s="18">
        <v>3.6585641860465117E-17</v>
      </c>
      <c r="U31" s="18">
        <v>0</v>
      </c>
      <c r="V31" s="18">
        <v>5.0820000000000012E-19</v>
      </c>
      <c r="W31" s="18">
        <v>0</v>
      </c>
      <c r="X31" s="18">
        <v>-2.1784983388704324E-16</v>
      </c>
      <c r="Y31" s="18">
        <v>0</v>
      </c>
      <c r="Z31" s="18">
        <v>0</v>
      </c>
      <c r="AA31" s="18">
        <v>0</v>
      </c>
      <c r="AB31" s="18">
        <v>1.227173776744186E-5</v>
      </c>
      <c r="AC31" s="18">
        <v>6.1346710963455141E-6</v>
      </c>
      <c r="AD31" s="18">
        <v>0</v>
      </c>
      <c r="AE31" s="18">
        <v>0</v>
      </c>
      <c r="AF31" s="18">
        <v>6.1358688837209299E-6</v>
      </c>
      <c r="AG31" s="18">
        <v>0</v>
      </c>
      <c r="AH31" s="18">
        <v>1.1977873754152826E-9</v>
      </c>
      <c r="AI31" s="18">
        <v>0</v>
      </c>
      <c r="AJ31" s="18">
        <v>-6.3094086378737543E-7</v>
      </c>
      <c r="AK31" s="18">
        <v>0</v>
      </c>
      <c r="AL31" s="18">
        <v>0</v>
      </c>
      <c r="AM31" s="18">
        <v>0</v>
      </c>
      <c r="AN31" s="18">
        <v>8.0498569435215944E-6</v>
      </c>
      <c r="AO31" s="18">
        <v>4.0103820598006647E-6</v>
      </c>
      <c r="AP31" s="18">
        <v>0</v>
      </c>
      <c r="AQ31" s="18">
        <v>0</v>
      </c>
      <c r="AR31" s="18">
        <v>4.0249284717607972E-6</v>
      </c>
      <c r="AS31" s="18">
        <v>0</v>
      </c>
      <c r="AT31" s="18">
        <v>1.4546411960132891E-8</v>
      </c>
      <c r="AU31" s="18">
        <v>0</v>
      </c>
      <c r="AV31" s="18">
        <v>-5.1642458471760808E-6</v>
      </c>
      <c r="AW31" s="18">
        <v>0</v>
      </c>
      <c r="AX31" s="18">
        <v>0</v>
      </c>
      <c r="AY31" s="18">
        <v>0</v>
      </c>
      <c r="AZ31" s="18">
        <v>1.8500245315614617E-6</v>
      </c>
      <c r="BA31" s="18">
        <v>9.2213920265780731E-7</v>
      </c>
      <c r="BB31" s="18">
        <v>0</v>
      </c>
      <c r="BC31" s="18">
        <v>0</v>
      </c>
      <c r="BD31" s="18">
        <v>9.2501226578073087E-7</v>
      </c>
      <c r="BE31" s="18">
        <v>0</v>
      </c>
      <c r="BF31" s="18">
        <v>2.8730631229235887E-9</v>
      </c>
      <c r="BG31" s="18">
        <v>0</v>
      </c>
      <c r="BH31" s="18">
        <v>-8.6980066445182738E-7</v>
      </c>
      <c r="BI31" s="18">
        <v>0</v>
      </c>
      <c r="BJ31" s="18">
        <v>0</v>
      </c>
      <c r="BK31" s="18">
        <v>0</v>
      </c>
      <c r="BL31" s="18">
        <v>7.7665512956810646E-10</v>
      </c>
      <c r="BM31" s="18">
        <v>3.835754152823921E-10</v>
      </c>
      <c r="BN31" s="18">
        <v>0</v>
      </c>
      <c r="BO31" s="18">
        <v>0</v>
      </c>
      <c r="BP31" s="18">
        <v>3.8832756478405323E-10</v>
      </c>
      <c r="BQ31" s="18">
        <v>0</v>
      </c>
      <c r="BR31" s="18">
        <v>4.7521495016611303E-12</v>
      </c>
      <c r="BS31" s="18">
        <v>0</v>
      </c>
      <c r="BT31" s="18">
        <v>-2.3433687707641201E-9</v>
      </c>
      <c r="BU31" s="18">
        <v>0</v>
      </c>
      <c r="BV31" s="18">
        <v>0</v>
      </c>
      <c r="BW31" s="18">
        <v>0</v>
      </c>
      <c r="BX31" s="18">
        <v>3.3893152823920261E-2</v>
      </c>
      <c r="BY31" s="18">
        <v>1.6824418604651163E-2</v>
      </c>
      <c r="BZ31" s="18">
        <v>0</v>
      </c>
      <c r="CA31" s="18">
        <v>0</v>
      </c>
      <c r="CB31" s="18">
        <v>1.6946576411960134E-2</v>
      </c>
      <c r="CC31" s="18">
        <v>0</v>
      </c>
      <c r="CD31" s="18">
        <v>1.2215780730897012E-4</v>
      </c>
      <c r="CE31" s="18">
        <v>0</v>
      </c>
      <c r="CF31" s="18">
        <v>-0.12581102990033224</v>
      </c>
      <c r="CG31" s="18">
        <v>0</v>
      </c>
      <c r="CH31" s="18">
        <v>0</v>
      </c>
      <c r="CI31" s="18">
        <v>0</v>
      </c>
      <c r="CJ31" s="18">
        <v>3.7958950166112962E-2</v>
      </c>
      <c r="CK31" s="18">
        <v>1.8824651162790699E-2</v>
      </c>
      <c r="CL31" s="18">
        <v>0</v>
      </c>
      <c r="CM31" s="18">
        <v>0</v>
      </c>
      <c r="CN31" s="18">
        <v>1.8979475083056481E-2</v>
      </c>
      <c r="CO31" s="18">
        <v>0</v>
      </c>
      <c r="CP31" s="18">
        <v>1.5482392026578077E-4</v>
      </c>
      <c r="CQ31" s="18">
        <v>0</v>
      </c>
      <c r="CR31" s="18">
        <v>-0.137754219269103</v>
      </c>
      <c r="CS31" s="18">
        <v>0</v>
      </c>
      <c r="CT31" s="18">
        <v>0</v>
      </c>
      <c r="CU31" s="18">
        <v>0</v>
      </c>
      <c r="CV31" s="18">
        <v>0.29877676345514947</v>
      </c>
      <c r="CW31" s="18">
        <v>0.14929933554817276</v>
      </c>
      <c r="CX31" s="18">
        <v>0</v>
      </c>
      <c r="CY31" s="18">
        <v>0</v>
      </c>
      <c r="CZ31" s="18">
        <v>0.14938838172757476</v>
      </c>
      <c r="DA31" s="18">
        <v>0</v>
      </c>
      <c r="DB31" s="18">
        <v>8.904617940199337E-5</v>
      </c>
      <c r="DC31" s="18">
        <v>0</v>
      </c>
      <c r="DD31" s="18">
        <v>-3.9432757475083062E-2</v>
      </c>
      <c r="DE31" s="18">
        <v>0</v>
      </c>
      <c r="DF31" s="18">
        <v>0</v>
      </c>
      <c r="DG31" s="18">
        <v>0</v>
      </c>
      <c r="DH31" s="18">
        <v>0</v>
      </c>
      <c r="DI31" s="18">
        <v>0</v>
      </c>
      <c r="DJ31" s="18">
        <v>0</v>
      </c>
      <c r="DK31" s="18">
        <v>0</v>
      </c>
      <c r="DL31" s="18">
        <v>0</v>
      </c>
      <c r="DM31" s="18">
        <v>0</v>
      </c>
      <c r="DN31" s="18">
        <v>0</v>
      </c>
      <c r="DO31" s="18">
        <v>0</v>
      </c>
      <c r="DP31" s="18">
        <v>0</v>
      </c>
      <c r="DQ31" s="18">
        <v>0</v>
      </c>
      <c r="DR31" s="18">
        <v>0</v>
      </c>
      <c r="DS31" s="18">
        <v>0</v>
      </c>
      <c r="DT31" s="18">
        <v>0</v>
      </c>
      <c r="DU31" s="18">
        <v>0</v>
      </c>
      <c r="DV31" s="18">
        <v>0</v>
      </c>
      <c r="DW31" s="18">
        <v>0</v>
      </c>
      <c r="DX31" s="18">
        <v>0</v>
      </c>
      <c r="DY31" s="18">
        <v>0</v>
      </c>
      <c r="DZ31" s="18">
        <v>0</v>
      </c>
      <c r="EA31" s="18">
        <v>0</v>
      </c>
      <c r="EB31" s="18">
        <v>0</v>
      </c>
      <c r="EC31" s="18">
        <v>0</v>
      </c>
      <c r="ED31" s="18">
        <v>0</v>
      </c>
      <c r="EE31" s="18">
        <v>0</v>
      </c>
    </row>
    <row r="32" spans="1:135" ht="20.149999999999999" customHeight="1" outlineLevel="3" x14ac:dyDescent="0.35">
      <c r="A32" s="17" t="s">
        <v>51</v>
      </c>
      <c r="B32" s="17" t="s">
        <v>286</v>
      </c>
      <c r="D32" s="18">
        <v>8.6127818694330005E-2</v>
      </c>
      <c r="E32" s="18">
        <v>8.515668894025516E-2</v>
      </c>
      <c r="F32" s="18">
        <v>0</v>
      </c>
      <c r="G32" s="18">
        <v>0</v>
      </c>
      <c r="H32" s="18">
        <v>0</v>
      </c>
      <c r="I32" s="18">
        <v>0</v>
      </c>
      <c r="J32" s="18">
        <v>0</v>
      </c>
      <c r="K32" s="18">
        <v>9.7112975407484656E-4</v>
      </c>
      <c r="L32" s="18">
        <v>-4.805917549690366E-3</v>
      </c>
      <c r="M32" s="18">
        <v>0</v>
      </c>
      <c r="N32" s="18">
        <v>0</v>
      </c>
      <c r="O32" s="18">
        <v>0</v>
      </c>
      <c r="P32" s="18">
        <v>3.139878128296665E-16</v>
      </c>
      <c r="Q32" s="18">
        <v>3.0859287005828575E-16</v>
      </c>
      <c r="R32" s="18">
        <v>0</v>
      </c>
      <c r="S32" s="18">
        <v>0</v>
      </c>
      <c r="T32" s="18">
        <v>0</v>
      </c>
      <c r="U32" s="18">
        <v>0</v>
      </c>
      <c r="V32" s="18">
        <v>0</v>
      </c>
      <c r="W32" s="18">
        <v>5.3949427713807305E-18</v>
      </c>
      <c r="X32" s="18">
        <v>-1.1805085143221263E-17</v>
      </c>
      <c r="Y32" s="18">
        <v>0</v>
      </c>
      <c r="Z32" s="18">
        <v>0</v>
      </c>
      <c r="AA32" s="18">
        <v>0</v>
      </c>
      <c r="AB32" s="18">
        <v>-6.1656618730434584E-5</v>
      </c>
      <c r="AC32" s="18">
        <v>-6.212440632704054E-5</v>
      </c>
      <c r="AD32" s="18">
        <v>0</v>
      </c>
      <c r="AE32" s="18">
        <v>0</v>
      </c>
      <c r="AF32" s="18">
        <v>0</v>
      </c>
      <c r="AG32" s="18">
        <v>0</v>
      </c>
      <c r="AH32" s="18">
        <v>0</v>
      </c>
      <c r="AI32" s="18">
        <v>4.677875966059607E-7</v>
      </c>
      <c r="AJ32" s="18">
        <v>-1.1675039930240534E-6</v>
      </c>
      <c r="AK32" s="18">
        <v>0</v>
      </c>
      <c r="AL32" s="18">
        <v>0</v>
      </c>
      <c r="AM32" s="18">
        <v>0</v>
      </c>
      <c r="AN32" s="18">
        <v>6.6321040954225765E-4</v>
      </c>
      <c r="AO32" s="18">
        <v>6.5704116056077076E-4</v>
      </c>
      <c r="AP32" s="18">
        <v>0</v>
      </c>
      <c r="AQ32" s="18">
        <v>0</v>
      </c>
      <c r="AR32" s="18">
        <v>0</v>
      </c>
      <c r="AS32" s="18">
        <v>0</v>
      </c>
      <c r="AT32" s="18">
        <v>0</v>
      </c>
      <c r="AU32" s="18">
        <v>6.169248981486921E-6</v>
      </c>
      <c r="AV32" s="18">
        <v>-1.8215891965315618E-5</v>
      </c>
      <c r="AW32" s="18">
        <v>0</v>
      </c>
      <c r="AX32" s="18">
        <v>0</v>
      </c>
      <c r="AY32" s="18">
        <v>0</v>
      </c>
      <c r="AZ32" s="18">
        <v>6.8388466179239359E-5</v>
      </c>
      <c r="BA32" s="18">
        <v>6.7694353744262594E-5</v>
      </c>
      <c r="BB32" s="18">
        <v>0</v>
      </c>
      <c r="BC32" s="18">
        <v>0</v>
      </c>
      <c r="BD32" s="18">
        <v>0</v>
      </c>
      <c r="BE32" s="18">
        <v>0</v>
      </c>
      <c r="BF32" s="18">
        <v>0</v>
      </c>
      <c r="BG32" s="18">
        <v>6.9411243497676044E-7</v>
      </c>
      <c r="BH32" s="18">
        <v>-1.2402124015024587E-6</v>
      </c>
      <c r="BI32" s="18">
        <v>0</v>
      </c>
      <c r="BJ32" s="18">
        <v>0</v>
      </c>
      <c r="BK32" s="18">
        <v>0</v>
      </c>
      <c r="BL32" s="18">
        <v>2.7877211422966445E-7</v>
      </c>
      <c r="BM32" s="18">
        <v>2.7867367890340865E-7</v>
      </c>
      <c r="BN32" s="18">
        <v>0</v>
      </c>
      <c r="BO32" s="18">
        <v>0</v>
      </c>
      <c r="BP32" s="18">
        <v>0</v>
      </c>
      <c r="BQ32" s="18">
        <v>0</v>
      </c>
      <c r="BR32" s="18">
        <v>0</v>
      </c>
      <c r="BS32" s="18">
        <v>9.843532625581548E-11</v>
      </c>
      <c r="BT32" s="18">
        <v>-1.4853912890998009E-7</v>
      </c>
      <c r="BU32" s="18">
        <v>0</v>
      </c>
      <c r="BV32" s="18">
        <v>0</v>
      </c>
      <c r="BW32" s="18">
        <v>0</v>
      </c>
      <c r="BX32" s="18">
        <v>1.0344551642430957</v>
      </c>
      <c r="BY32" s="18">
        <v>1.0206815392417277</v>
      </c>
      <c r="BZ32" s="18">
        <v>0</v>
      </c>
      <c r="CA32" s="18">
        <v>0</v>
      </c>
      <c r="CB32" s="18">
        <v>0</v>
      </c>
      <c r="CC32" s="18">
        <v>0</v>
      </c>
      <c r="CD32" s="18">
        <v>0</v>
      </c>
      <c r="CE32" s="18">
        <v>1.3773625001368101E-2</v>
      </c>
      <c r="CF32" s="18">
        <v>-5.8294643064637872E-2</v>
      </c>
      <c r="CG32" s="18">
        <v>0</v>
      </c>
      <c r="CH32" s="18">
        <v>0</v>
      </c>
      <c r="CI32" s="18">
        <v>0</v>
      </c>
      <c r="CJ32" s="18">
        <v>1.090291075396655</v>
      </c>
      <c r="CK32" s="18">
        <v>1.0761161178938472</v>
      </c>
      <c r="CL32" s="18">
        <v>0</v>
      </c>
      <c r="CM32" s="18">
        <v>0</v>
      </c>
      <c r="CN32" s="18">
        <v>0</v>
      </c>
      <c r="CO32" s="18">
        <v>0</v>
      </c>
      <c r="CP32" s="18">
        <v>0</v>
      </c>
      <c r="CQ32" s="18">
        <v>1.4174957502807835E-2</v>
      </c>
      <c r="CR32" s="18">
        <v>-5.8935487399415294E-2</v>
      </c>
      <c r="CS32" s="18">
        <v>0</v>
      </c>
      <c r="CT32" s="18">
        <v>0</v>
      </c>
      <c r="CU32" s="18">
        <v>0</v>
      </c>
      <c r="CV32" s="18">
        <v>8.2279156684628332E-2</v>
      </c>
      <c r="CW32" s="18">
        <v>8.0418682391346183E-2</v>
      </c>
      <c r="CX32" s="18">
        <v>0</v>
      </c>
      <c r="CY32" s="18">
        <v>0</v>
      </c>
      <c r="CZ32" s="18">
        <v>0</v>
      </c>
      <c r="DA32" s="18">
        <v>0</v>
      </c>
      <c r="DB32" s="18">
        <v>0</v>
      </c>
      <c r="DC32" s="18">
        <v>1.8604742932821531E-3</v>
      </c>
      <c r="DD32" s="18">
        <v>-1.1712169931394021E-2</v>
      </c>
      <c r="DE32" s="18">
        <v>0</v>
      </c>
      <c r="DF32" s="18">
        <v>0</v>
      </c>
      <c r="DG32" s="18">
        <v>0</v>
      </c>
      <c r="DH32" s="18">
        <v>0</v>
      </c>
      <c r="DI32" s="18">
        <v>0</v>
      </c>
      <c r="DJ32" s="18">
        <v>0</v>
      </c>
      <c r="DK32" s="18">
        <v>0</v>
      </c>
      <c r="DL32" s="18">
        <v>0</v>
      </c>
      <c r="DM32" s="18">
        <v>0</v>
      </c>
      <c r="DN32" s="18">
        <v>0</v>
      </c>
      <c r="DO32" s="18">
        <v>0</v>
      </c>
      <c r="DP32" s="18">
        <v>0</v>
      </c>
      <c r="DQ32" s="18">
        <v>0</v>
      </c>
      <c r="DR32" s="18">
        <v>0</v>
      </c>
      <c r="DS32" s="18">
        <v>0</v>
      </c>
      <c r="DT32" s="18">
        <v>0</v>
      </c>
      <c r="DU32" s="18">
        <v>0</v>
      </c>
      <c r="DV32" s="18">
        <v>0</v>
      </c>
      <c r="DW32" s="18">
        <v>0</v>
      </c>
      <c r="DX32" s="18">
        <v>0</v>
      </c>
      <c r="DY32" s="18">
        <v>0</v>
      </c>
      <c r="DZ32" s="18">
        <v>0</v>
      </c>
      <c r="EA32" s="18">
        <v>0</v>
      </c>
      <c r="EB32" s="18">
        <v>0</v>
      </c>
      <c r="EC32" s="18">
        <v>0</v>
      </c>
      <c r="ED32" s="18">
        <v>0</v>
      </c>
      <c r="EE32" s="18">
        <v>0</v>
      </c>
    </row>
    <row r="33" spans="1:135" ht="20.149999999999999" customHeight="1" outlineLevel="4" x14ac:dyDescent="0.35">
      <c r="A33" s="17" t="s">
        <v>48</v>
      </c>
      <c r="B33" s="17" t="s">
        <v>287</v>
      </c>
      <c r="D33" s="18">
        <v>8.6127818694330005E-2</v>
      </c>
      <c r="E33" s="18">
        <v>8.515668894025516E-2</v>
      </c>
      <c r="F33" s="18">
        <v>0</v>
      </c>
      <c r="G33" s="18">
        <v>0</v>
      </c>
      <c r="H33" s="18">
        <v>0</v>
      </c>
      <c r="I33" s="18">
        <v>0</v>
      </c>
      <c r="J33" s="18">
        <v>0</v>
      </c>
      <c r="K33" s="18">
        <v>9.7112975407484656E-4</v>
      </c>
      <c r="L33" s="18">
        <v>-4.805917549690366E-3</v>
      </c>
      <c r="M33" s="18">
        <v>0</v>
      </c>
      <c r="N33" s="18">
        <v>0</v>
      </c>
      <c r="O33" s="18">
        <v>0</v>
      </c>
      <c r="P33" s="18">
        <v>3.139878128296665E-16</v>
      </c>
      <c r="Q33" s="18">
        <v>3.0859287005828575E-16</v>
      </c>
      <c r="R33" s="18">
        <v>0</v>
      </c>
      <c r="S33" s="18">
        <v>0</v>
      </c>
      <c r="T33" s="18">
        <v>0</v>
      </c>
      <c r="U33" s="18">
        <v>0</v>
      </c>
      <c r="V33" s="18">
        <v>0</v>
      </c>
      <c r="W33" s="18">
        <v>5.3949427713807305E-18</v>
      </c>
      <c r="X33" s="18">
        <v>-1.1805085143221263E-17</v>
      </c>
      <c r="Y33" s="18">
        <v>0</v>
      </c>
      <c r="Z33" s="18">
        <v>0</v>
      </c>
      <c r="AA33" s="18">
        <v>0</v>
      </c>
      <c r="AB33" s="18">
        <v>-6.1656618730434584E-5</v>
      </c>
      <c r="AC33" s="18">
        <v>-6.212440632704054E-5</v>
      </c>
      <c r="AD33" s="18">
        <v>0</v>
      </c>
      <c r="AE33" s="18">
        <v>0</v>
      </c>
      <c r="AF33" s="18">
        <v>0</v>
      </c>
      <c r="AG33" s="18">
        <v>0</v>
      </c>
      <c r="AH33" s="18">
        <v>0</v>
      </c>
      <c r="AI33" s="18">
        <v>4.677875966059607E-7</v>
      </c>
      <c r="AJ33" s="18">
        <v>-1.1675039930240534E-6</v>
      </c>
      <c r="AK33" s="18">
        <v>0</v>
      </c>
      <c r="AL33" s="18">
        <v>0</v>
      </c>
      <c r="AM33" s="18">
        <v>0</v>
      </c>
      <c r="AN33" s="18">
        <v>6.6321040954225765E-4</v>
      </c>
      <c r="AO33" s="18">
        <v>6.5704116056077076E-4</v>
      </c>
      <c r="AP33" s="18">
        <v>0</v>
      </c>
      <c r="AQ33" s="18">
        <v>0</v>
      </c>
      <c r="AR33" s="18">
        <v>0</v>
      </c>
      <c r="AS33" s="18">
        <v>0</v>
      </c>
      <c r="AT33" s="18">
        <v>0</v>
      </c>
      <c r="AU33" s="18">
        <v>6.169248981486921E-6</v>
      </c>
      <c r="AV33" s="18">
        <v>-1.8215891965315618E-5</v>
      </c>
      <c r="AW33" s="18">
        <v>0</v>
      </c>
      <c r="AX33" s="18">
        <v>0</v>
      </c>
      <c r="AY33" s="18">
        <v>0</v>
      </c>
      <c r="AZ33" s="18">
        <v>6.8388466179239359E-5</v>
      </c>
      <c r="BA33" s="18">
        <v>6.7694353744262594E-5</v>
      </c>
      <c r="BB33" s="18">
        <v>0</v>
      </c>
      <c r="BC33" s="18">
        <v>0</v>
      </c>
      <c r="BD33" s="18">
        <v>0</v>
      </c>
      <c r="BE33" s="18">
        <v>0</v>
      </c>
      <c r="BF33" s="18">
        <v>0</v>
      </c>
      <c r="BG33" s="18">
        <v>6.9411243497676044E-7</v>
      </c>
      <c r="BH33" s="18">
        <v>-1.2402124015024587E-6</v>
      </c>
      <c r="BI33" s="18">
        <v>0</v>
      </c>
      <c r="BJ33" s="18">
        <v>0</v>
      </c>
      <c r="BK33" s="18">
        <v>0</v>
      </c>
      <c r="BL33" s="18">
        <v>2.7877211422966445E-7</v>
      </c>
      <c r="BM33" s="18">
        <v>2.7867367890340865E-7</v>
      </c>
      <c r="BN33" s="18">
        <v>0</v>
      </c>
      <c r="BO33" s="18">
        <v>0</v>
      </c>
      <c r="BP33" s="18">
        <v>0</v>
      </c>
      <c r="BQ33" s="18">
        <v>0</v>
      </c>
      <c r="BR33" s="18">
        <v>0</v>
      </c>
      <c r="BS33" s="18">
        <v>9.843532625581548E-11</v>
      </c>
      <c r="BT33" s="18">
        <v>-1.4853912890998009E-7</v>
      </c>
      <c r="BU33" s="18">
        <v>0</v>
      </c>
      <c r="BV33" s="18">
        <v>0</v>
      </c>
      <c r="BW33" s="18">
        <v>0</v>
      </c>
      <c r="BX33" s="18">
        <v>1.0344551642430957</v>
      </c>
      <c r="BY33" s="18">
        <v>1.0206815392417277</v>
      </c>
      <c r="BZ33" s="18">
        <v>0</v>
      </c>
      <c r="CA33" s="18">
        <v>0</v>
      </c>
      <c r="CB33" s="18">
        <v>0</v>
      </c>
      <c r="CC33" s="18">
        <v>0</v>
      </c>
      <c r="CD33" s="18">
        <v>0</v>
      </c>
      <c r="CE33" s="18">
        <v>1.3773625001368101E-2</v>
      </c>
      <c r="CF33" s="18">
        <v>-5.8294643064637872E-2</v>
      </c>
      <c r="CG33" s="18">
        <v>0</v>
      </c>
      <c r="CH33" s="18">
        <v>0</v>
      </c>
      <c r="CI33" s="18">
        <v>0</v>
      </c>
      <c r="CJ33" s="18">
        <v>1.090291075396655</v>
      </c>
      <c r="CK33" s="18">
        <v>1.0761161178938472</v>
      </c>
      <c r="CL33" s="18">
        <v>0</v>
      </c>
      <c r="CM33" s="18">
        <v>0</v>
      </c>
      <c r="CN33" s="18">
        <v>0</v>
      </c>
      <c r="CO33" s="18">
        <v>0</v>
      </c>
      <c r="CP33" s="18">
        <v>0</v>
      </c>
      <c r="CQ33" s="18">
        <v>1.4174957502807835E-2</v>
      </c>
      <c r="CR33" s="18">
        <v>-5.8935487399415294E-2</v>
      </c>
      <c r="CS33" s="18">
        <v>0</v>
      </c>
      <c r="CT33" s="18">
        <v>0</v>
      </c>
      <c r="CU33" s="18">
        <v>0</v>
      </c>
      <c r="CV33" s="18">
        <v>8.2279156684628332E-2</v>
      </c>
      <c r="CW33" s="18">
        <v>8.0418682391346183E-2</v>
      </c>
      <c r="CX33" s="18">
        <v>0</v>
      </c>
      <c r="CY33" s="18">
        <v>0</v>
      </c>
      <c r="CZ33" s="18">
        <v>0</v>
      </c>
      <c r="DA33" s="18">
        <v>0</v>
      </c>
      <c r="DB33" s="18">
        <v>0</v>
      </c>
      <c r="DC33" s="18">
        <v>1.8604742932821531E-3</v>
      </c>
      <c r="DD33" s="18">
        <v>-1.1712169931394021E-2</v>
      </c>
      <c r="DE33" s="18">
        <v>0</v>
      </c>
      <c r="DF33" s="18">
        <v>0</v>
      </c>
      <c r="DG33" s="18">
        <v>0</v>
      </c>
      <c r="DH33" s="18">
        <v>0</v>
      </c>
      <c r="DI33" s="18">
        <v>0</v>
      </c>
      <c r="DJ33" s="18">
        <v>0</v>
      </c>
      <c r="DK33" s="18">
        <v>0</v>
      </c>
      <c r="DL33" s="18">
        <v>0</v>
      </c>
      <c r="DM33" s="18">
        <v>0</v>
      </c>
      <c r="DN33" s="18">
        <v>0</v>
      </c>
      <c r="DO33" s="18">
        <v>0</v>
      </c>
      <c r="DP33" s="18">
        <v>0</v>
      </c>
      <c r="DQ33" s="18">
        <v>0</v>
      </c>
      <c r="DR33" s="18">
        <v>0</v>
      </c>
      <c r="DS33" s="18">
        <v>0</v>
      </c>
      <c r="DT33" s="18">
        <v>0</v>
      </c>
      <c r="DU33" s="18">
        <v>0</v>
      </c>
      <c r="DV33" s="18">
        <v>0</v>
      </c>
      <c r="DW33" s="18">
        <v>0</v>
      </c>
      <c r="DX33" s="18">
        <v>0</v>
      </c>
      <c r="DY33" s="18">
        <v>0</v>
      </c>
      <c r="DZ33" s="18">
        <v>0</v>
      </c>
      <c r="EA33" s="18">
        <v>0</v>
      </c>
      <c r="EB33" s="18">
        <v>0</v>
      </c>
      <c r="EC33" s="18">
        <v>0</v>
      </c>
      <c r="ED33" s="18">
        <v>0</v>
      </c>
      <c r="EE33" s="18">
        <v>0</v>
      </c>
    </row>
    <row r="34" spans="1:135" ht="20.149999999999999" customHeight="1" outlineLevel="5" x14ac:dyDescent="0.35">
      <c r="A34" s="17" t="s">
        <v>53</v>
      </c>
      <c r="B34" s="17" t="s">
        <v>288</v>
      </c>
      <c r="D34" s="18">
        <v>8.6127818694330005E-2</v>
      </c>
      <c r="E34" s="18">
        <v>8.515668894025516E-2</v>
      </c>
      <c r="F34" s="18">
        <v>0</v>
      </c>
      <c r="G34" s="18">
        <v>0</v>
      </c>
      <c r="H34" s="18">
        <v>0</v>
      </c>
      <c r="I34" s="18">
        <v>0</v>
      </c>
      <c r="J34" s="18">
        <v>0</v>
      </c>
      <c r="K34" s="18">
        <v>9.7112975407484656E-4</v>
      </c>
      <c r="L34" s="18">
        <v>-4.805917549690366E-3</v>
      </c>
      <c r="M34" s="18">
        <v>0</v>
      </c>
      <c r="N34" s="18">
        <v>0</v>
      </c>
      <c r="O34" s="18">
        <v>0</v>
      </c>
      <c r="P34" s="18">
        <v>3.139878128296665E-16</v>
      </c>
      <c r="Q34" s="18">
        <v>3.0859287005828575E-16</v>
      </c>
      <c r="R34" s="18">
        <v>0</v>
      </c>
      <c r="S34" s="18">
        <v>0</v>
      </c>
      <c r="T34" s="18">
        <v>0</v>
      </c>
      <c r="U34" s="18">
        <v>0</v>
      </c>
      <c r="V34" s="18">
        <v>0</v>
      </c>
      <c r="W34" s="18">
        <v>5.3949427713807305E-18</v>
      </c>
      <c r="X34" s="18">
        <v>-1.1805085143221263E-17</v>
      </c>
      <c r="Y34" s="18">
        <v>0</v>
      </c>
      <c r="Z34" s="18">
        <v>0</v>
      </c>
      <c r="AA34" s="18">
        <v>0</v>
      </c>
      <c r="AB34" s="18">
        <v>-6.1656618730434584E-5</v>
      </c>
      <c r="AC34" s="18">
        <v>-6.212440632704054E-5</v>
      </c>
      <c r="AD34" s="18">
        <v>0</v>
      </c>
      <c r="AE34" s="18">
        <v>0</v>
      </c>
      <c r="AF34" s="18">
        <v>0</v>
      </c>
      <c r="AG34" s="18">
        <v>0</v>
      </c>
      <c r="AH34" s="18">
        <v>0</v>
      </c>
      <c r="AI34" s="18">
        <v>4.677875966059607E-7</v>
      </c>
      <c r="AJ34" s="18">
        <v>-1.1675039930240534E-6</v>
      </c>
      <c r="AK34" s="18">
        <v>0</v>
      </c>
      <c r="AL34" s="18">
        <v>0</v>
      </c>
      <c r="AM34" s="18">
        <v>0</v>
      </c>
      <c r="AN34" s="18">
        <v>6.6321040954225765E-4</v>
      </c>
      <c r="AO34" s="18">
        <v>6.5704116056077076E-4</v>
      </c>
      <c r="AP34" s="18">
        <v>0</v>
      </c>
      <c r="AQ34" s="18">
        <v>0</v>
      </c>
      <c r="AR34" s="18">
        <v>0</v>
      </c>
      <c r="AS34" s="18">
        <v>0</v>
      </c>
      <c r="AT34" s="18">
        <v>0</v>
      </c>
      <c r="AU34" s="18">
        <v>6.169248981486921E-6</v>
      </c>
      <c r="AV34" s="18">
        <v>-1.8215891965315618E-5</v>
      </c>
      <c r="AW34" s="18">
        <v>0</v>
      </c>
      <c r="AX34" s="18">
        <v>0</v>
      </c>
      <c r="AY34" s="18">
        <v>0</v>
      </c>
      <c r="AZ34" s="18">
        <v>6.8388466179239359E-5</v>
      </c>
      <c r="BA34" s="18">
        <v>6.7694353744262594E-5</v>
      </c>
      <c r="BB34" s="18">
        <v>0</v>
      </c>
      <c r="BC34" s="18">
        <v>0</v>
      </c>
      <c r="BD34" s="18">
        <v>0</v>
      </c>
      <c r="BE34" s="18">
        <v>0</v>
      </c>
      <c r="BF34" s="18">
        <v>0</v>
      </c>
      <c r="BG34" s="18">
        <v>6.9411243497676044E-7</v>
      </c>
      <c r="BH34" s="18">
        <v>-1.2402124015024587E-6</v>
      </c>
      <c r="BI34" s="18">
        <v>0</v>
      </c>
      <c r="BJ34" s="18">
        <v>0</v>
      </c>
      <c r="BK34" s="18">
        <v>0</v>
      </c>
      <c r="BL34" s="18">
        <v>2.7877211422966445E-7</v>
      </c>
      <c r="BM34" s="18">
        <v>2.7867367890340865E-7</v>
      </c>
      <c r="BN34" s="18">
        <v>0</v>
      </c>
      <c r="BO34" s="18">
        <v>0</v>
      </c>
      <c r="BP34" s="18">
        <v>0</v>
      </c>
      <c r="BQ34" s="18">
        <v>0</v>
      </c>
      <c r="BR34" s="18">
        <v>0</v>
      </c>
      <c r="BS34" s="18">
        <v>9.843532625581548E-11</v>
      </c>
      <c r="BT34" s="18">
        <v>-1.4853912890998009E-7</v>
      </c>
      <c r="BU34" s="18">
        <v>0</v>
      </c>
      <c r="BV34" s="18">
        <v>0</v>
      </c>
      <c r="BW34" s="18">
        <v>0</v>
      </c>
      <c r="BX34" s="18">
        <v>1.0344551642430957</v>
      </c>
      <c r="BY34" s="18">
        <v>1.0206815392417277</v>
      </c>
      <c r="BZ34" s="18">
        <v>0</v>
      </c>
      <c r="CA34" s="18">
        <v>0</v>
      </c>
      <c r="CB34" s="18">
        <v>0</v>
      </c>
      <c r="CC34" s="18">
        <v>0</v>
      </c>
      <c r="CD34" s="18">
        <v>0</v>
      </c>
      <c r="CE34" s="18">
        <v>1.3773625001368101E-2</v>
      </c>
      <c r="CF34" s="18">
        <v>-5.8294643064637872E-2</v>
      </c>
      <c r="CG34" s="18">
        <v>0</v>
      </c>
      <c r="CH34" s="18">
        <v>0</v>
      </c>
      <c r="CI34" s="18">
        <v>0</v>
      </c>
      <c r="CJ34" s="18">
        <v>1.090291075396655</v>
      </c>
      <c r="CK34" s="18">
        <v>1.0761161178938472</v>
      </c>
      <c r="CL34" s="18">
        <v>0</v>
      </c>
      <c r="CM34" s="18">
        <v>0</v>
      </c>
      <c r="CN34" s="18">
        <v>0</v>
      </c>
      <c r="CO34" s="18">
        <v>0</v>
      </c>
      <c r="CP34" s="18">
        <v>0</v>
      </c>
      <c r="CQ34" s="18">
        <v>1.4174957502807835E-2</v>
      </c>
      <c r="CR34" s="18">
        <v>-5.8935487399415294E-2</v>
      </c>
      <c r="CS34" s="18">
        <v>0</v>
      </c>
      <c r="CT34" s="18">
        <v>0</v>
      </c>
      <c r="CU34" s="18">
        <v>0</v>
      </c>
      <c r="CV34" s="18">
        <v>8.2279156684628332E-2</v>
      </c>
      <c r="CW34" s="18">
        <v>8.0418682391346183E-2</v>
      </c>
      <c r="CX34" s="18">
        <v>0</v>
      </c>
      <c r="CY34" s="18">
        <v>0</v>
      </c>
      <c r="CZ34" s="18">
        <v>0</v>
      </c>
      <c r="DA34" s="18">
        <v>0</v>
      </c>
      <c r="DB34" s="18">
        <v>0</v>
      </c>
      <c r="DC34" s="18">
        <v>1.8604742932821531E-3</v>
      </c>
      <c r="DD34" s="18">
        <v>-1.1712169931394021E-2</v>
      </c>
      <c r="DE34" s="18">
        <v>0</v>
      </c>
      <c r="DF34" s="18">
        <v>0</v>
      </c>
      <c r="DG34" s="18">
        <v>0</v>
      </c>
      <c r="DH34" s="18">
        <v>0</v>
      </c>
      <c r="DI34" s="18">
        <v>0</v>
      </c>
      <c r="DJ34" s="18">
        <v>0</v>
      </c>
      <c r="DK34" s="18">
        <v>0</v>
      </c>
      <c r="DL34" s="18">
        <v>0</v>
      </c>
      <c r="DM34" s="18">
        <v>0</v>
      </c>
      <c r="DN34" s="18">
        <v>0</v>
      </c>
      <c r="DO34" s="18">
        <v>0</v>
      </c>
      <c r="DP34" s="18">
        <v>0</v>
      </c>
      <c r="DQ34" s="18">
        <v>0</v>
      </c>
      <c r="DR34" s="18">
        <v>0</v>
      </c>
      <c r="DS34" s="18">
        <v>0</v>
      </c>
      <c r="DT34" s="18">
        <v>0</v>
      </c>
      <c r="DU34" s="18">
        <v>0</v>
      </c>
      <c r="DV34" s="18">
        <v>0</v>
      </c>
      <c r="DW34" s="18">
        <v>0</v>
      </c>
      <c r="DX34" s="18">
        <v>0</v>
      </c>
      <c r="DY34" s="18">
        <v>0</v>
      </c>
      <c r="DZ34" s="18">
        <v>0</v>
      </c>
      <c r="EA34" s="18">
        <v>0</v>
      </c>
      <c r="EB34" s="18">
        <v>0</v>
      </c>
      <c r="EC34" s="18">
        <v>0</v>
      </c>
      <c r="ED34" s="18">
        <v>0</v>
      </c>
      <c r="EE34" s="18">
        <v>0</v>
      </c>
    </row>
    <row r="35" spans="1:135" ht="20.149999999999999" customHeight="1" outlineLevel="6" x14ac:dyDescent="0.35">
      <c r="A35" s="17" t="s">
        <v>54</v>
      </c>
      <c r="B35" s="17" t="s">
        <v>289</v>
      </c>
      <c r="C35">
        <v>0</v>
      </c>
      <c r="D35" s="18">
        <v>7.9943180000782738E-2</v>
      </c>
      <c r="E35" s="18">
        <v>7.8973280822990044E-2</v>
      </c>
      <c r="F35" s="18">
        <v>0</v>
      </c>
      <c r="G35" s="18">
        <v>0</v>
      </c>
      <c r="H35" s="18">
        <v>0</v>
      </c>
      <c r="I35" s="18">
        <v>0</v>
      </c>
      <c r="J35" s="18">
        <v>0</v>
      </c>
      <c r="K35" s="18">
        <v>9.6989917779269114E-4</v>
      </c>
      <c r="L35" s="18">
        <v>0</v>
      </c>
      <c r="M35" s="18">
        <v>0</v>
      </c>
      <c r="N35" s="18">
        <v>0</v>
      </c>
      <c r="O35" s="18">
        <v>0</v>
      </c>
      <c r="P35" s="18">
        <v>2.4298635602236545E-16</v>
      </c>
      <c r="Q35" s="18">
        <v>2.3759825108890368E-16</v>
      </c>
      <c r="R35" s="18">
        <v>0</v>
      </c>
      <c r="S35" s="18">
        <v>0</v>
      </c>
      <c r="T35" s="18">
        <v>0</v>
      </c>
      <c r="U35" s="18">
        <v>0</v>
      </c>
      <c r="V35" s="18">
        <v>0</v>
      </c>
      <c r="W35" s="18">
        <v>5.3881049334617933E-18</v>
      </c>
      <c r="X35" s="18">
        <v>0</v>
      </c>
      <c r="Y35" s="18">
        <v>0</v>
      </c>
      <c r="Z35" s="18">
        <v>0</v>
      </c>
      <c r="AA35" s="18">
        <v>0</v>
      </c>
      <c r="AB35" s="18">
        <v>-6.3558581477780345E-5</v>
      </c>
      <c r="AC35" s="18">
        <v>-6.4025776313222606E-5</v>
      </c>
      <c r="AD35" s="18">
        <v>0</v>
      </c>
      <c r="AE35" s="18">
        <v>0</v>
      </c>
      <c r="AF35" s="18">
        <v>0</v>
      </c>
      <c r="AG35" s="18">
        <v>0</v>
      </c>
      <c r="AH35" s="18">
        <v>0</v>
      </c>
      <c r="AI35" s="18">
        <v>4.6719483544225915E-7</v>
      </c>
      <c r="AJ35" s="18">
        <v>0</v>
      </c>
      <c r="AK35" s="18">
        <v>0</v>
      </c>
      <c r="AL35" s="18">
        <v>0</v>
      </c>
      <c r="AM35" s="18">
        <v>0</v>
      </c>
      <c r="AN35" s="18">
        <v>6.2564626345072423E-4</v>
      </c>
      <c r="AO35" s="18">
        <v>6.1948483194019935E-4</v>
      </c>
      <c r="AP35" s="18">
        <v>0</v>
      </c>
      <c r="AQ35" s="18">
        <v>0</v>
      </c>
      <c r="AR35" s="18">
        <v>0</v>
      </c>
      <c r="AS35" s="18">
        <v>0</v>
      </c>
      <c r="AT35" s="18">
        <v>0</v>
      </c>
      <c r="AU35" s="18">
        <v>6.1614315105249166E-6</v>
      </c>
      <c r="AV35" s="18">
        <v>0</v>
      </c>
      <c r="AW35" s="18">
        <v>0</v>
      </c>
      <c r="AX35" s="18">
        <v>0</v>
      </c>
      <c r="AY35" s="18">
        <v>0</v>
      </c>
      <c r="AZ35" s="18">
        <v>6.6594853469732895E-5</v>
      </c>
      <c r="BA35" s="18">
        <v>6.5901620584584716E-5</v>
      </c>
      <c r="BB35" s="18">
        <v>0</v>
      </c>
      <c r="BC35" s="18">
        <v>0</v>
      </c>
      <c r="BD35" s="18">
        <v>0</v>
      </c>
      <c r="BE35" s="18">
        <v>0</v>
      </c>
      <c r="BF35" s="18">
        <v>0</v>
      </c>
      <c r="BG35" s="18">
        <v>6.932328851481728E-7</v>
      </c>
      <c r="BH35" s="18">
        <v>0</v>
      </c>
      <c r="BI35" s="18">
        <v>0</v>
      </c>
      <c r="BJ35" s="18">
        <v>0</v>
      </c>
      <c r="BK35" s="18">
        <v>0</v>
      </c>
      <c r="BL35" s="18">
        <v>4.8886160702208643E-9</v>
      </c>
      <c r="BM35" s="18">
        <v>4.790305477495017E-9</v>
      </c>
      <c r="BN35" s="18">
        <v>0</v>
      </c>
      <c r="BO35" s="18">
        <v>0</v>
      </c>
      <c r="BP35" s="18">
        <v>0</v>
      </c>
      <c r="BQ35" s="18">
        <v>0</v>
      </c>
      <c r="BR35" s="18">
        <v>0</v>
      </c>
      <c r="BS35" s="18">
        <v>9.8310592725847188E-11</v>
      </c>
      <c r="BT35" s="18">
        <v>0</v>
      </c>
      <c r="BU35" s="18">
        <v>0</v>
      </c>
      <c r="BV35" s="18">
        <v>0</v>
      </c>
      <c r="BW35" s="18">
        <v>0</v>
      </c>
      <c r="BX35" s="18">
        <v>0.95985476049037877</v>
      </c>
      <c r="BY35" s="18">
        <v>0.94609858891694354</v>
      </c>
      <c r="BZ35" s="18">
        <v>0</v>
      </c>
      <c r="CA35" s="18">
        <v>0</v>
      </c>
      <c r="CB35" s="18">
        <v>0</v>
      </c>
      <c r="CC35" s="18">
        <v>0</v>
      </c>
      <c r="CD35" s="18">
        <v>0</v>
      </c>
      <c r="CE35" s="18">
        <v>1.3756171573435219E-2</v>
      </c>
      <c r="CF35" s="18">
        <v>0</v>
      </c>
      <c r="CG35" s="18">
        <v>0</v>
      </c>
      <c r="CH35" s="18">
        <v>0</v>
      </c>
      <c r="CI35" s="18">
        <v>0</v>
      </c>
      <c r="CJ35" s="18">
        <v>1.0112280679176877</v>
      </c>
      <c r="CK35" s="18">
        <v>0.99707107238671089</v>
      </c>
      <c r="CL35" s="18">
        <v>0</v>
      </c>
      <c r="CM35" s="18">
        <v>0</v>
      </c>
      <c r="CN35" s="18">
        <v>0</v>
      </c>
      <c r="CO35" s="18">
        <v>0</v>
      </c>
      <c r="CP35" s="18">
        <v>0</v>
      </c>
      <c r="CQ35" s="18">
        <v>1.4156995530976746E-2</v>
      </c>
      <c r="CR35" s="18">
        <v>0</v>
      </c>
      <c r="CS35" s="18">
        <v>0</v>
      </c>
      <c r="CT35" s="18">
        <v>0</v>
      </c>
      <c r="CU35" s="18">
        <v>0</v>
      </c>
      <c r="CV35" s="18">
        <v>6.5447815580061131E-2</v>
      </c>
      <c r="CW35" s="18">
        <v>6.358969880730897E-2</v>
      </c>
      <c r="CX35" s="18">
        <v>0</v>
      </c>
      <c r="CY35" s="18">
        <v>0</v>
      </c>
      <c r="CZ35" s="18">
        <v>0</v>
      </c>
      <c r="DA35" s="18">
        <v>0</v>
      </c>
      <c r="DB35" s="18">
        <v>0</v>
      </c>
      <c r="DC35" s="18">
        <v>1.8581167727521595E-3</v>
      </c>
      <c r="DD35" s="18">
        <v>0</v>
      </c>
      <c r="DE35" s="18">
        <v>0</v>
      </c>
      <c r="DF35" s="18">
        <v>0</v>
      </c>
      <c r="DG35" s="18">
        <v>0</v>
      </c>
      <c r="DH35" s="18">
        <v>0</v>
      </c>
      <c r="DI35" s="18">
        <v>0</v>
      </c>
      <c r="DJ35" s="18">
        <v>0</v>
      </c>
      <c r="DK35" s="18">
        <v>0</v>
      </c>
      <c r="DL35" s="18">
        <v>0</v>
      </c>
      <c r="DM35" s="18">
        <v>0</v>
      </c>
      <c r="DN35" s="18">
        <v>0</v>
      </c>
      <c r="DO35" s="18">
        <v>0</v>
      </c>
      <c r="DP35" s="18">
        <v>0</v>
      </c>
      <c r="DQ35" s="18">
        <v>0</v>
      </c>
      <c r="DR35" s="18">
        <v>0</v>
      </c>
      <c r="DS35" s="18">
        <v>0</v>
      </c>
      <c r="DT35" s="18">
        <v>0</v>
      </c>
      <c r="DU35" s="18">
        <v>0</v>
      </c>
      <c r="DV35" s="18">
        <v>0</v>
      </c>
      <c r="DW35" s="18">
        <v>0</v>
      </c>
      <c r="DX35" s="18">
        <v>0</v>
      </c>
      <c r="DY35" s="18">
        <v>0</v>
      </c>
      <c r="DZ35" s="18">
        <v>0</v>
      </c>
      <c r="EA35" s="18">
        <v>0</v>
      </c>
      <c r="EB35" s="18">
        <v>0</v>
      </c>
      <c r="EC35" s="18">
        <v>0</v>
      </c>
      <c r="ED35" s="18">
        <v>0</v>
      </c>
      <c r="EE35" s="18">
        <v>0</v>
      </c>
    </row>
    <row r="36" spans="1:135" ht="20.149999999999999" customHeight="1" outlineLevel="6" x14ac:dyDescent="0.35">
      <c r="A36" s="17" t="s">
        <v>54</v>
      </c>
      <c r="B36" s="17" t="s">
        <v>290</v>
      </c>
      <c r="C36">
        <v>0</v>
      </c>
      <c r="D36" s="18">
        <v>6.1846386935472718E-3</v>
      </c>
      <c r="E36" s="18">
        <v>6.1834081172651165E-3</v>
      </c>
      <c r="F36" s="18">
        <v>0</v>
      </c>
      <c r="G36" s="18">
        <v>0</v>
      </c>
      <c r="H36" s="18">
        <v>0</v>
      </c>
      <c r="I36" s="18">
        <v>0</v>
      </c>
      <c r="J36" s="18">
        <v>0</v>
      </c>
      <c r="K36" s="18">
        <v>1.2305762821554819E-6</v>
      </c>
      <c r="L36" s="18">
        <v>-4.805917549690366E-3</v>
      </c>
      <c r="M36" s="18">
        <v>0</v>
      </c>
      <c r="N36" s="18">
        <v>0</v>
      </c>
      <c r="O36" s="18">
        <v>0</v>
      </c>
      <c r="P36" s="18">
        <v>7.1001456807301009E-17</v>
      </c>
      <c r="Q36" s="18">
        <v>7.0994618969382072E-17</v>
      </c>
      <c r="R36" s="18">
        <v>0</v>
      </c>
      <c r="S36" s="18">
        <v>0</v>
      </c>
      <c r="T36" s="18">
        <v>0</v>
      </c>
      <c r="U36" s="18">
        <v>0</v>
      </c>
      <c r="V36" s="18">
        <v>0</v>
      </c>
      <c r="W36" s="18">
        <v>6.8378379189368777E-21</v>
      </c>
      <c r="X36" s="18">
        <v>-1.1805085143221263E-17</v>
      </c>
      <c r="Y36" s="18">
        <v>0</v>
      </c>
      <c r="Z36" s="18">
        <v>0</v>
      </c>
      <c r="AA36" s="18">
        <v>0</v>
      </c>
      <c r="AB36" s="18">
        <v>1.9019627473457616E-6</v>
      </c>
      <c r="AC36" s="18">
        <v>1.9013699861820601E-6</v>
      </c>
      <c r="AD36" s="18">
        <v>0</v>
      </c>
      <c r="AE36" s="18">
        <v>0</v>
      </c>
      <c r="AF36" s="18">
        <v>0</v>
      </c>
      <c r="AG36" s="18">
        <v>0</v>
      </c>
      <c r="AH36" s="18">
        <v>0</v>
      </c>
      <c r="AI36" s="18">
        <v>5.9276116370152832E-10</v>
      </c>
      <c r="AJ36" s="18">
        <v>-1.1675039930240534E-6</v>
      </c>
      <c r="AK36" s="18">
        <v>0</v>
      </c>
      <c r="AL36" s="18">
        <v>0</v>
      </c>
      <c r="AM36" s="18">
        <v>0</v>
      </c>
      <c r="AN36" s="18">
        <v>3.7564146091533437E-5</v>
      </c>
      <c r="AO36" s="18">
        <v>3.7556328620571433E-5</v>
      </c>
      <c r="AP36" s="18">
        <v>0</v>
      </c>
      <c r="AQ36" s="18">
        <v>0</v>
      </c>
      <c r="AR36" s="18">
        <v>0</v>
      </c>
      <c r="AS36" s="18">
        <v>0</v>
      </c>
      <c r="AT36" s="18">
        <v>0</v>
      </c>
      <c r="AU36" s="18">
        <v>7.8174709620039873E-9</v>
      </c>
      <c r="AV36" s="18">
        <v>-1.8215891965315618E-5</v>
      </c>
      <c r="AW36" s="18">
        <v>0</v>
      </c>
      <c r="AX36" s="18">
        <v>0</v>
      </c>
      <c r="AY36" s="18">
        <v>0</v>
      </c>
      <c r="AZ36" s="18">
        <v>1.7936127095064617E-6</v>
      </c>
      <c r="BA36" s="18">
        <v>1.792733159677874E-6</v>
      </c>
      <c r="BB36" s="18">
        <v>0</v>
      </c>
      <c r="BC36" s="18">
        <v>0</v>
      </c>
      <c r="BD36" s="18">
        <v>0</v>
      </c>
      <c r="BE36" s="18">
        <v>0</v>
      </c>
      <c r="BF36" s="18">
        <v>0</v>
      </c>
      <c r="BG36" s="18">
        <v>8.7954982858764121E-10</v>
      </c>
      <c r="BH36" s="18">
        <v>-1.2402124015024587E-6</v>
      </c>
      <c r="BI36" s="18">
        <v>0</v>
      </c>
      <c r="BJ36" s="18">
        <v>0</v>
      </c>
      <c r="BK36" s="18">
        <v>0</v>
      </c>
      <c r="BL36" s="18">
        <v>2.7388349815944363E-7</v>
      </c>
      <c r="BM36" s="18">
        <v>2.7388337342591365E-7</v>
      </c>
      <c r="BN36" s="18">
        <v>0</v>
      </c>
      <c r="BO36" s="18">
        <v>0</v>
      </c>
      <c r="BP36" s="18">
        <v>0</v>
      </c>
      <c r="BQ36" s="18">
        <v>0</v>
      </c>
      <c r="BR36" s="18">
        <v>0</v>
      </c>
      <c r="BS36" s="18">
        <v>1.2473352996829238E-13</v>
      </c>
      <c r="BT36" s="18">
        <v>-1.4853912890998009E-7</v>
      </c>
      <c r="BU36" s="18">
        <v>0</v>
      </c>
      <c r="BV36" s="18">
        <v>0</v>
      </c>
      <c r="BW36" s="18">
        <v>0</v>
      </c>
      <c r="BX36" s="18">
        <v>7.460040375271694E-2</v>
      </c>
      <c r="BY36" s="18">
        <v>7.4582950324784056E-2</v>
      </c>
      <c r="BZ36" s="18">
        <v>0</v>
      </c>
      <c r="CA36" s="18">
        <v>0</v>
      </c>
      <c r="CB36" s="18">
        <v>0</v>
      </c>
      <c r="CC36" s="18">
        <v>0</v>
      </c>
      <c r="CD36" s="18">
        <v>0</v>
      </c>
      <c r="CE36" s="18">
        <v>1.7453427932882395E-5</v>
      </c>
      <c r="CF36" s="18">
        <v>-5.8294643064637872E-2</v>
      </c>
      <c r="CG36" s="18">
        <v>0</v>
      </c>
      <c r="CH36" s="18">
        <v>0</v>
      </c>
      <c r="CI36" s="18">
        <v>0</v>
      </c>
      <c r="CJ36" s="18">
        <v>7.9063007478967301E-2</v>
      </c>
      <c r="CK36" s="18">
        <v>7.9045045507136216E-2</v>
      </c>
      <c r="CL36" s="18">
        <v>0</v>
      </c>
      <c r="CM36" s="18">
        <v>0</v>
      </c>
      <c r="CN36" s="18">
        <v>0</v>
      </c>
      <c r="CO36" s="18">
        <v>0</v>
      </c>
      <c r="CP36" s="18">
        <v>0</v>
      </c>
      <c r="CQ36" s="18">
        <v>1.7961971831091031E-5</v>
      </c>
      <c r="CR36" s="18">
        <v>-5.8935487399415294E-2</v>
      </c>
      <c r="CS36" s="18">
        <v>0</v>
      </c>
      <c r="CT36" s="18">
        <v>0</v>
      </c>
      <c r="CU36" s="18">
        <v>0</v>
      </c>
      <c r="CV36" s="18">
        <v>1.6831341104567205E-2</v>
      </c>
      <c r="CW36" s="18">
        <v>1.6828983584037213E-2</v>
      </c>
      <c r="CX36" s="18">
        <v>0</v>
      </c>
      <c r="CY36" s="18">
        <v>0</v>
      </c>
      <c r="CZ36" s="18">
        <v>0</v>
      </c>
      <c r="DA36" s="18">
        <v>0</v>
      </c>
      <c r="DB36" s="18">
        <v>0</v>
      </c>
      <c r="DC36" s="18">
        <v>2.3575205299933559E-6</v>
      </c>
      <c r="DD36" s="18">
        <v>-1.1712169931394021E-2</v>
      </c>
      <c r="DE36" s="18">
        <v>0</v>
      </c>
      <c r="DF36" s="18">
        <v>0</v>
      </c>
      <c r="DG36" s="18">
        <v>0</v>
      </c>
      <c r="DH36" s="18">
        <v>0</v>
      </c>
      <c r="DI36" s="18">
        <v>0</v>
      </c>
      <c r="DJ36" s="18">
        <v>0</v>
      </c>
      <c r="DK36" s="18">
        <v>0</v>
      </c>
      <c r="DL36" s="18">
        <v>0</v>
      </c>
      <c r="DM36" s="18">
        <v>0</v>
      </c>
      <c r="DN36" s="18">
        <v>0</v>
      </c>
      <c r="DO36" s="18">
        <v>0</v>
      </c>
      <c r="DP36" s="18">
        <v>0</v>
      </c>
      <c r="DQ36" s="18">
        <v>0</v>
      </c>
      <c r="DR36" s="18">
        <v>0</v>
      </c>
      <c r="DS36" s="18">
        <v>0</v>
      </c>
      <c r="DT36" s="18">
        <v>0</v>
      </c>
      <c r="DU36" s="18">
        <v>0</v>
      </c>
      <c r="DV36" s="18">
        <v>0</v>
      </c>
      <c r="DW36" s="18">
        <v>0</v>
      </c>
      <c r="DX36" s="18">
        <v>0</v>
      </c>
      <c r="DY36" s="18">
        <v>0</v>
      </c>
      <c r="DZ36" s="18">
        <v>0</v>
      </c>
      <c r="EA36" s="18">
        <v>0</v>
      </c>
      <c r="EB36" s="18">
        <v>0</v>
      </c>
      <c r="EC36" s="18">
        <v>0</v>
      </c>
      <c r="ED36" s="18">
        <v>0</v>
      </c>
      <c r="EE36" s="18">
        <v>0</v>
      </c>
    </row>
    <row r="37" spans="1:135" ht="20.149999999999999" customHeight="1" outlineLevel="2" x14ac:dyDescent="0.35">
      <c r="A37" s="17" t="s">
        <v>49</v>
      </c>
      <c r="B37" s="17" t="s">
        <v>60</v>
      </c>
      <c r="D37" s="18">
        <v>1.3444284874912511</v>
      </c>
      <c r="E37" s="18">
        <v>0.87635645559025455</v>
      </c>
      <c r="F37" s="18">
        <v>0</v>
      </c>
      <c r="G37" s="18">
        <v>0</v>
      </c>
      <c r="H37" s="18">
        <v>3.118100711827242E-2</v>
      </c>
      <c r="I37" s="18">
        <v>0</v>
      </c>
      <c r="J37" s="18">
        <v>0.32957621696124034</v>
      </c>
      <c r="K37" s="18">
        <v>0.10731480782148391</v>
      </c>
      <c r="L37" s="18">
        <v>-0.13753227910852714</v>
      </c>
      <c r="M37" s="18">
        <v>0</v>
      </c>
      <c r="N37" s="18">
        <v>0</v>
      </c>
      <c r="O37" s="18">
        <v>0</v>
      </c>
      <c r="P37" s="18">
        <v>6.3242973551064777E-9</v>
      </c>
      <c r="Q37" s="18">
        <v>6.3226912949459263E-9</v>
      </c>
      <c r="R37" s="18">
        <v>0</v>
      </c>
      <c r="S37" s="18">
        <v>0</v>
      </c>
      <c r="T37" s="18">
        <v>1.4266796778998009E-12</v>
      </c>
      <c r="U37" s="18">
        <v>0</v>
      </c>
      <c r="V37" s="18">
        <v>1.0291253124031007E-16</v>
      </c>
      <c r="W37" s="18">
        <v>1.7927757012132887E-13</v>
      </c>
      <c r="X37" s="18">
        <v>1.6119045078363278E-11</v>
      </c>
      <c r="Y37" s="18">
        <v>0</v>
      </c>
      <c r="Z37" s="18">
        <v>0</v>
      </c>
      <c r="AA37" s="18">
        <v>0</v>
      </c>
      <c r="AB37" s="18">
        <v>8.5113047636197132E-4</v>
      </c>
      <c r="AC37" s="18">
        <v>8.1716672533377625E-4</v>
      </c>
      <c r="AD37" s="18">
        <v>0</v>
      </c>
      <c r="AE37" s="18">
        <v>0</v>
      </c>
      <c r="AF37" s="18">
        <v>1.9616129670431897E-5</v>
      </c>
      <c r="AG37" s="18">
        <v>0</v>
      </c>
      <c r="AH37" s="18">
        <v>4.222913006976744E-6</v>
      </c>
      <c r="AI37" s="18">
        <v>1.0124708350786267E-5</v>
      </c>
      <c r="AJ37" s="18">
        <v>-1.8254295350865999E-5</v>
      </c>
      <c r="AK37" s="18">
        <v>0</v>
      </c>
      <c r="AL37" s="18">
        <v>0</v>
      </c>
      <c r="AM37" s="18">
        <v>0</v>
      </c>
      <c r="AN37" s="18">
        <v>2.327948400912736E-3</v>
      </c>
      <c r="AO37" s="18">
        <v>2.018483187428572E-3</v>
      </c>
      <c r="AP37" s="18">
        <v>0</v>
      </c>
      <c r="AQ37" s="18">
        <v>0</v>
      </c>
      <c r="AR37" s="18">
        <v>4.4726168854485053E-5</v>
      </c>
      <c r="AS37" s="18">
        <v>0</v>
      </c>
      <c r="AT37" s="18">
        <v>4.4434053861129561E-5</v>
      </c>
      <c r="AU37" s="18">
        <v>2.2030499076854928E-4</v>
      </c>
      <c r="AV37" s="18">
        <v>-1.6281054798764118E-4</v>
      </c>
      <c r="AW37" s="18">
        <v>0</v>
      </c>
      <c r="AX37" s="18">
        <v>0</v>
      </c>
      <c r="AY37" s="18">
        <v>0</v>
      </c>
      <c r="AZ37" s="18">
        <v>5.2280536761747508E-4</v>
      </c>
      <c r="BA37" s="18">
        <v>4.7413985796367672E-4</v>
      </c>
      <c r="BB37" s="18">
        <v>0</v>
      </c>
      <c r="BC37" s="18">
        <v>0</v>
      </c>
      <c r="BD37" s="18">
        <v>1.0775623587774087E-5</v>
      </c>
      <c r="BE37" s="18">
        <v>0</v>
      </c>
      <c r="BF37" s="18">
        <v>1.0610262220177187E-5</v>
      </c>
      <c r="BG37" s="18">
        <v>2.7279623845847177E-5</v>
      </c>
      <c r="BH37" s="18">
        <v>-2.4252944243215949E-5</v>
      </c>
      <c r="BI37" s="18">
        <v>0</v>
      </c>
      <c r="BJ37" s="18">
        <v>0</v>
      </c>
      <c r="BK37" s="18">
        <v>0</v>
      </c>
      <c r="BL37" s="18">
        <v>1.8623731508398668E-7</v>
      </c>
      <c r="BM37" s="18">
        <v>1.7337399472026576E-7</v>
      </c>
      <c r="BN37" s="18">
        <v>0</v>
      </c>
      <c r="BO37" s="18">
        <v>0</v>
      </c>
      <c r="BP37" s="18">
        <v>7.5394329053156144E-9</v>
      </c>
      <c r="BQ37" s="18">
        <v>0</v>
      </c>
      <c r="BR37" s="18">
        <v>7.0723931594684385E-10</v>
      </c>
      <c r="BS37" s="18">
        <v>4.6166481424584715E-9</v>
      </c>
      <c r="BT37" s="18">
        <v>-4.4615788943357692E-8</v>
      </c>
      <c r="BU37" s="18">
        <v>0</v>
      </c>
      <c r="BV37" s="18">
        <v>0</v>
      </c>
      <c r="BW37" s="18">
        <v>0</v>
      </c>
      <c r="BX37" s="18">
        <v>11.093715336939974</v>
      </c>
      <c r="BY37" s="18">
        <v>9.9482835705869324</v>
      </c>
      <c r="BZ37" s="18">
        <v>0</v>
      </c>
      <c r="CA37" s="18">
        <v>0</v>
      </c>
      <c r="CB37" s="18">
        <v>0.49155943359734217</v>
      </c>
      <c r="CC37" s="18">
        <v>0</v>
      </c>
      <c r="CD37" s="18">
        <v>0.10286265105913622</v>
      </c>
      <c r="CE37" s="18">
        <v>0.55100968169656706</v>
      </c>
      <c r="CF37" s="18">
        <v>-1.9593598516119601</v>
      </c>
      <c r="CG37" s="18">
        <v>0</v>
      </c>
      <c r="CH37" s="18">
        <v>0</v>
      </c>
      <c r="CI37" s="18">
        <v>0</v>
      </c>
      <c r="CJ37" s="18">
        <v>11.507967110551277</v>
      </c>
      <c r="CK37" s="18">
        <v>10.437494231406424</v>
      </c>
      <c r="CL37" s="18">
        <v>0</v>
      </c>
      <c r="CM37" s="18">
        <v>0</v>
      </c>
      <c r="CN37" s="18">
        <v>0.40019068467375413</v>
      </c>
      <c r="CO37" s="18">
        <v>0</v>
      </c>
      <c r="CP37" s="18">
        <v>0.10454911572026578</v>
      </c>
      <c r="CQ37" s="18">
        <v>0.56573307875083056</v>
      </c>
      <c r="CR37" s="18">
        <v>-2.1849791258161684</v>
      </c>
      <c r="CS37" s="18">
        <v>0</v>
      </c>
      <c r="CT37" s="18">
        <v>0</v>
      </c>
      <c r="CU37" s="18">
        <v>0</v>
      </c>
      <c r="CV37" s="18">
        <v>11.822799410699032</v>
      </c>
      <c r="CW37" s="18">
        <v>11.631731853602068</v>
      </c>
      <c r="CX37" s="18">
        <v>0</v>
      </c>
      <c r="CY37" s="18">
        <v>0</v>
      </c>
      <c r="CZ37" s="18">
        <v>0.11641004059942411</v>
      </c>
      <c r="DA37" s="18">
        <v>0</v>
      </c>
      <c r="DB37" s="18">
        <v>7.9281527642081941E-3</v>
      </c>
      <c r="DC37" s="18">
        <v>6.6729363733333324E-2</v>
      </c>
      <c r="DD37" s="18">
        <v>-0.4940173505971206</v>
      </c>
      <c r="DE37" s="18">
        <v>0</v>
      </c>
      <c r="DF37" s="18">
        <v>0</v>
      </c>
      <c r="DG37" s="18">
        <v>0</v>
      </c>
      <c r="DH37" s="18">
        <v>0.40850547008637872</v>
      </c>
      <c r="DI37" s="18">
        <v>0.40850547008637872</v>
      </c>
      <c r="DJ37" s="18">
        <v>0</v>
      </c>
      <c r="DK37" s="18">
        <v>0</v>
      </c>
      <c r="DL37" s="18">
        <v>0</v>
      </c>
      <c r="DM37" s="18">
        <v>0</v>
      </c>
      <c r="DN37" s="18">
        <v>0</v>
      </c>
      <c r="DO37" s="18">
        <v>0</v>
      </c>
      <c r="DP37" s="18">
        <v>0</v>
      </c>
      <c r="DQ37" s="18">
        <v>0</v>
      </c>
      <c r="DR37" s="18">
        <v>0</v>
      </c>
      <c r="DS37" s="18">
        <v>0</v>
      </c>
      <c r="DT37" s="18">
        <v>0.33455767000259579</v>
      </c>
      <c r="DU37" s="18">
        <v>0.33455714088894795</v>
      </c>
      <c r="DV37" s="18">
        <v>0</v>
      </c>
      <c r="DW37" s="18">
        <v>0</v>
      </c>
      <c r="DX37" s="18">
        <v>5.2911364784053144E-7</v>
      </c>
      <c r="DY37" s="18">
        <v>0</v>
      </c>
      <c r="DZ37" s="18">
        <v>0</v>
      </c>
      <c r="EA37" s="18">
        <v>0</v>
      </c>
      <c r="EB37" s="18">
        <v>0</v>
      </c>
      <c r="EC37" s="18">
        <v>0</v>
      </c>
      <c r="ED37" s="18">
        <v>0</v>
      </c>
      <c r="EE37" s="18">
        <v>0</v>
      </c>
    </row>
    <row r="38" spans="1:135" ht="20.149999999999999" customHeight="1" outlineLevel="3" x14ac:dyDescent="0.35">
      <c r="A38" s="17" t="s">
        <v>51</v>
      </c>
      <c r="B38" s="17" t="s">
        <v>61</v>
      </c>
      <c r="D38" s="18">
        <v>1.3444284874912511</v>
      </c>
      <c r="E38" s="18">
        <v>0.87635645559025455</v>
      </c>
      <c r="F38" s="18">
        <v>0</v>
      </c>
      <c r="G38" s="18">
        <v>0</v>
      </c>
      <c r="H38" s="18">
        <v>3.118100711827242E-2</v>
      </c>
      <c r="I38" s="18">
        <v>0</v>
      </c>
      <c r="J38" s="18">
        <v>0.32957621696124034</v>
      </c>
      <c r="K38" s="18">
        <v>0.10731480782148391</v>
      </c>
      <c r="L38" s="18">
        <v>-0.13753227910852714</v>
      </c>
      <c r="M38" s="18">
        <v>0</v>
      </c>
      <c r="N38" s="18">
        <v>0</v>
      </c>
      <c r="O38" s="18">
        <v>0</v>
      </c>
      <c r="P38" s="18">
        <v>6.3242973551064777E-9</v>
      </c>
      <c r="Q38" s="18">
        <v>6.3226912949459263E-9</v>
      </c>
      <c r="R38" s="18">
        <v>0</v>
      </c>
      <c r="S38" s="18">
        <v>0</v>
      </c>
      <c r="T38" s="18">
        <v>1.4266796778998009E-12</v>
      </c>
      <c r="U38" s="18">
        <v>0</v>
      </c>
      <c r="V38" s="18">
        <v>1.0291253124031007E-16</v>
      </c>
      <c r="W38" s="18">
        <v>1.7927757012132887E-13</v>
      </c>
      <c r="X38" s="18">
        <v>1.6119045078363278E-11</v>
      </c>
      <c r="Y38" s="18">
        <v>0</v>
      </c>
      <c r="Z38" s="18">
        <v>0</v>
      </c>
      <c r="AA38" s="18">
        <v>0</v>
      </c>
      <c r="AB38" s="18">
        <v>8.5113047636197132E-4</v>
      </c>
      <c r="AC38" s="18">
        <v>8.1716672533377625E-4</v>
      </c>
      <c r="AD38" s="18">
        <v>0</v>
      </c>
      <c r="AE38" s="18">
        <v>0</v>
      </c>
      <c r="AF38" s="18">
        <v>1.9616129670431897E-5</v>
      </c>
      <c r="AG38" s="18">
        <v>0</v>
      </c>
      <c r="AH38" s="18">
        <v>4.222913006976744E-6</v>
      </c>
      <c r="AI38" s="18">
        <v>1.0124708350786267E-5</v>
      </c>
      <c r="AJ38" s="18">
        <v>-1.8254295350865999E-5</v>
      </c>
      <c r="AK38" s="18">
        <v>0</v>
      </c>
      <c r="AL38" s="18">
        <v>0</v>
      </c>
      <c r="AM38" s="18">
        <v>0</v>
      </c>
      <c r="AN38" s="18">
        <v>2.327948400912736E-3</v>
      </c>
      <c r="AO38" s="18">
        <v>2.018483187428572E-3</v>
      </c>
      <c r="AP38" s="18">
        <v>0</v>
      </c>
      <c r="AQ38" s="18">
        <v>0</v>
      </c>
      <c r="AR38" s="18">
        <v>4.4726168854485053E-5</v>
      </c>
      <c r="AS38" s="18">
        <v>0</v>
      </c>
      <c r="AT38" s="18">
        <v>4.4434053861129561E-5</v>
      </c>
      <c r="AU38" s="18">
        <v>2.2030499076854928E-4</v>
      </c>
      <c r="AV38" s="18">
        <v>-1.6281054798764118E-4</v>
      </c>
      <c r="AW38" s="18">
        <v>0</v>
      </c>
      <c r="AX38" s="18">
        <v>0</v>
      </c>
      <c r="AY38" s="18">
        <v>0</v>
      </c>
      <c r="AZ38" s="18">
        <v>5.2280536761747508E-4</v>
      </c>
      <c r="BA38" s="18">
        <v>4.7413985796367672E-4</v>
      </c>
      <c r="BB38" s="18">
        <v>0</v>
      </c>
      <c r="BC38" s="18">
        <v>0</v>
      </c>
      <c r="BD38" s="18">
        <v>1.0775623587774087E-5</v>
      </c>
      <c r="BE38" s="18">
        <v>0</v>
      </c>
      <c r="BF38" s="18">
        <v>1.0610262220177187E-5</v>
      </c>
      <c r="BG38" s="18">
        <v>2.7279623845847177E-5</v>
      </c>
      <c r="BH38" s="18">
        <v>-2.4252944243215949E-5</v>
      </c>
      <c r="BI38" s="18">
        <v>0</v>
      </c>
      <c r="BJ38" s="18">
        <v>0</v>
      </c>
      <c r="BK38" s="18">
        <v>0</v>
      </c>
      <c r="BL38" s="18">
        <v>1.8623731508398668E-7</v>
      </c>
      <c r="BM38" s="18">
        <v>1.7337399472026576E-7</v>
      </c>
      <c r="BN38" s="18">
        <v>0</v>
      </c>
      <c r="BO38" s="18">
        <v>0</v>
      </c>
      <c r="BP38" s="18">
        <v>7.5394329053156144E-9</v>
      </c>
      <c r="BQ38" s="18">
        <v>0</v>
      </c>
      <c r="BR38" s="18">
        <v>7.0723931594684385E-10</v>
      </c>
      <c r="BS38" s="18">
        <v>4.6166481424584715E-9</v>
      </c>
      <c r="BT38" s="18">
        <v>-4.4615788943357692E-8</v>
      </c>
      <c r="BU38" s="18">
        <v>0</v>
      </c>
      <c r="BV38" s="18">
        <v>0</v>
      </c>
      <c r="BW38" s="18">
        <v>0</v>
      </c>
      <c r="BX38" s="18">
        <v>11.093715336939974</v>
      </c>
      <c r="BY38" s="18">
        <v>9.9482835705869324</v>
      </c>
      <c r="BZ38" s="18">
        <v>0</v>
      </c>
      <c r="CA38" s="18">
        <v>0</v>
      </c>
      <c r="CB38" s="18">
        <v>0.49155943359734217</v>
      </c>
      <c r="CC38" s="18">
        <v>0</v>
      </c>
      <c r="CD38" s="18">
        <v>0.10286265105913622</v>
      </c>
      <c r="CE38" s="18">
        <v>0.55100968169656706</v>
      </c>
      <c r="CF38" s="18">
        <v>-1.9593598516119601</v>
      </c>
      <c r="CG38" s="18">
        <v>0</v>
      </c>
      <c r="CH38" s="18">
        <v>0</v>
      </c>
      <c r="CI38" s="18">
        <v>0</v>
      </c>
      <c r="CJ38" s="18">
        <v>11.507967110551277</v>
      </c>
      <c r="CK38" s="18">
        <v>10.437494231406424</v>
      </c>
      <c r="CL38" s="18">
        <v>0</v>
      </c>
      <c r="CM38" s="18">
        <v>0</v>
      </c>
      <c r="CN38" s="18">
        <v>0.40019068467375413</v>
      </c>
      <c r="CO38" s="18">
        <v>0</v>
      </c>
      <c r="CP38" s="18">
        <v>0.10454911572026578</v>
      </c>
      <c r="CQ38" s="18">
        <v>0.56573307875083056</v>
      </c>
      <c r="CR38" s="18">
        <v>-2.1849791258161684</v>
      </c>
      <c r="CS38" s="18">
        <v>0</v>
      </c>
      <c r="CT38" s="18">
        <v>0</v>
      </c>
      <c r="CU38" s="18">
        <v>0</v>
      </c>
      <c r="CV38" s="18">
        <v>11.822799410699032</v>
      </c>
      <c r="CW38" s="18">
        <v>11.631731853602068</v>
      </c>
      <c r="CX38" s="18">
        <v>0</v>
      </c>
      <c r="CY38" s="18">
        <v>0</v>
      </c>
      <c r="CZ38" s="18">
        <v>0.11641004059942411</v>
      </c>
      <c r="DA38" s="18">
        <v>0</v>
      </c>
      <c r="DB38" s="18">
        <v>7.9281527642081941E-3</v>
      </c>
      <c r="DC38" s="18">
        <v>6.6729363733333324E-2</v>
      </c>
      <c r="DD38" s="18">
        <v>-0.4940173505971206</v>
      </c>
      <c r="DE38" s="18">
        <v>0</v>
      </c>
      <c r="DF38" s="18">
        <v>0</v>
      </c>
      <c r="DG38" s="18">
        <v>0</v>
      </c>
      <c r="DH38" s="18">
        <v>0.40850547008637872</v>
      </c>
      <c r="DI38" s="18">
        <v>0.40850547008637872</v>
      </c>
      <c r="DJ38" s="18">
        <v>0</v>
      </c>
      <c r="DK38" s="18">
        <v>0</v>
      </c>
      <c r="DL38" s="18">
        <v>0</v>
      </c>
      <c r="DM38" s="18">
        <v>0</v>
      </c>
      <c r="DN38" s="18">
        <v>0</v>
      </c>
      <c r="DO38" s="18">
        <v>0</v>
      </c>
      <c r="DP38" s="18">
        <v>0</v>
      </c>
      <c r="DQ38" s="18">
        <v>0</v>
      </c>
      <c r="DR38" s="18">
        <v>0</v>
      </c>
      <c r="DS38" s="18">
        <v>0</v>
      </c>
      <c r="DT38" s="18">
        <v>0.33455767000259579</v>
      </c>
      <c r="DU38" s="18">
        <v>0.33455714088894795</v>
      </c>
      <c r="DV38" s="18">
        <v>0</v>
      </c>
      <c r="DW38" s="18">
        <v>0</v>
      </c>
      <c r="DX38" s="18">
        <v>5.2911364784053144E-7</v>
      </c>
      <c r="DY38" s="18">
        <v>0</v>
      </c>
      <c r="DZ38" s="18">
        <v>0</v>
      </c>
      <c r="EA38" s="18">
        <v>0</v>
      </c>
      <c r="EB38" s="18">
        <v>0</v>
      </c>
      <c r="EC38" s="18">
        <v>0</v>
      </c>
      <c r="ED38" s="18">
        <v>0</v>
      </c>
      <c r="EE38" s="18">
        <v>0</v>
      </c>
    </row>
    <row r="39" spans="1:135" ht="20.149999999999999" customHeight="1" outlineLevel="4" x14ac:dyDescent="0.35">
      <c r="A39" s="17" t="s">
        <v>48</v>
      </c>
      <c r="B39" s="17" t="s">
        <v>291</v>
      </c>
      <c r="D39" s="18">
        <v>0.62445538127441869</v>
      </c>
      <c r="E39" s="18">
        <v>0.21746565564562567</v>
      </c>
      <c r="F39" s="18">
        <v>0</v>
      </c>
      <c r="G39" s="18">
        <v>0</v>
      </c>
      <c r="H39" s="18">
        <v>0</v>
      </c>
      <c r="I39" s="18">
        <v>0</v>
      </c>
      <c r="J39" s="18">
        <v>0.31101498199778521</v>
      </c>
      <c r="K39" s="18">
        <v>9.5974743631007733E-2</v>
      </c>
      <c r="L39" s="18">
        <v>-0.1201291750110742</v>
      </c>
      <c r="M39" s="18">
        <v>0</v>
      </c>
      <c r="N39" s="18">
        <v>0</v>
      </c>
      <c r="O39" s="18">
        <v>0</v>
      </c>
      <c r="P39" s="18">
        <v>3.5913928430365246E-10</v>
      </c>
      <c r="Q39" s="18">
        <v>3.5896001717132422E-10</v>
      </c>
      <c r="R39" s="18">
        <v>0</v>
      </c>
      <c r="S39" s="18">
        <v>0</v>
      </c>
      <c r="T39" s="18">
        <v>0</v>
      </c>
      <c r="U39" s="18">
        <v>0</v>
      </c>
      <c r="V39" s="18">
        <v>1.4737560841638983E-17</v>
      </c>
      <c r="W39" s="18">
        <v>1.7925239476739753E-13</v>
      </c>
      <c r="X39" s="18">
        <v>-1.0956167543702058E-11</v>
      </c>
      <c r="Y39" s="18">
        <v>0</v>
      </c>
      <c r="Z39" s="18">
        <v>0</v>
      </c>
      <c r="AA39" s="18">
        <v>0</v>
      </c>
      <c r="AB39" s="18">
        <v>7.7950852408622368E-4</v>
      </c>
      <c r="AC39" s="18">
        <v>7.6566977491295679E-4</v>
      </c>
      <c r="AD39" s="18">
        <v>0</v>
      </c>
      <c r="AE39" s="18">
        <v>0</v>
      </c>
      <c r="AF39" s="18">
        <v>0</v>
      </c>
      <c r="AG39" s="18">
        <v>0</v>
      </c>
      <c r="AH39" s="18">
        <v>1.9539362646733111E-7</v>
      </c>
      <c r="AI39" s="18">
        <v>1.3643355546799555E-5</v>
      </c>
      <c r="AJ39" s="18">
        <v>-1.10557207384629E-5</v>
      </c>
      <c r="AK39" s="18">
        <v>0</v>
      </c>
      <c r="AL39" s="18">
        <v>0</v>
      </c>
      <c r="AM39" s="18">
        <v>0</v>
      </c>
      <c r="AN39" s="18">
        <v>1.1960336267756368E-3</v>
      </c>
      <c r="AO39" s="18">
        <v>1.0167686537630122E-3</v>
      </c>
      <c r="AP39" s="18">
        <v>0</v>
      </c>
      <c r="AQ39" s="18">
        <v>0</v>
      </c>
      <c r="AR39" s="18">
        <v>0</v>
      </c>
      <c r="AS39" s="18">
        <v>0</v>
      </c>
      <c r="AT39" s="18">
        <v>1.6762605386489479E-6</v>
      </c>
      <c r="AU39" s="18">
        <v>1.7758871247397563E-4</v>
      </c>
      <c r="AV39" s="18">
        <v>-1.0321761775508303E-4</v>
      </c>
      <c r="AW39" s="18">
        <v>0</v>
      </c>
      <c r="AX39" s="18">
        <v>0</v>
      </c>
      <c r="AY39" s="18">
        <v>0</v>
      </c>
      <c r="AZ39" s="18">
        <v>2.1324616772768553E-4</v>
      </c>
      <c r="BA39" s="18">
        <v>1.9263215770897013E-4</v>
      </c>
      <c r="BB39" s="18">
        <v>0</v>
      </c>
      <c r="BC39" s="18">
        <v>0</v>
      </c>
      <c r="BD39" s="18">
        <v>0</v>
      </c>
      <c r="BE39" s="18">
        <v>0</v>
      </c>
      <c r="BF39" s="18">
        <v>2.7509263133997782E-7</v>
      </c>
      <c r="BG39" s="18">
        <v>2.0338917387375417E-5</v>
      </c>
      <c r="BH39" s="18">
        <v>-1.4572411048310078E-5</v>
      </c>
      <c r="BI39" s="18">
        <v>0</v>
      </c>
      <c r="BJ39" s="18">
        <v>0</v>
      </c>
      <c r="BK39" s="18">
        <v>0</v>
      </c>
      <c r="BL39" s="18">
        <v>7.7183752983588037E-8</v>
      </c>
      <c r="BM39" s="18">
        <v>7.3264252749058685E-8</v>
      </c>
      <c r="BN39" s="18">
        <v>0</v>
      </c>
      <c r="BO39" s="18">
        <v>0</v>
      </c>
      <c r="BP39" s="18">
        <v>0</v>
      </c>
      <c r="BQ39" s="18">
        <v>0</v>
      </c>
      <c r="BR39" s="18">
        <v>2.3355292883720927E-10</v>
      </c>
      <c r="BS39" s="18">
        <v>3.6859473056921367E-9</v>
      </c>
      <c r="BT39" s="18">
        <v>-2.7796777315450719E-8</v>
      </c>
      <c r="BU39" s="18">
        <v>0</v>
      </c>
      <c r="BV39" s="18">
        <v>0</v>
      </c>
      <c r="BW39" s="18">
        <v>0</v>
      </c>
      <c r="BX39" s="18">
        <v>5.4830125003738654</v>
      </c>
      <c r="BY39" s="18">
        <v>5.0726946215282398</v>
      </c>
      <c r="BZ39" s="18">
        <v>0</v>
      </c>
      <c r="CA39" s="18">
        <v>0</v>
      </c>
      <c r="CB39" s="18">
        <v>0</v>
      </c>
      <c r="CC39" s="18">
        <v>0</v>
      </c>
      <c r="CD39" s="18">
        <v>1.5694916174529346E-2</v>
      </c>
      <c r="CE39" s="18">
        <v>0.39462296267109637</v>
      </c>
      <c r="CF39" s="18">
        <v>-1.7664072270272426</v>
      </c>
      <c r="CG39" s="18">
        <v>0</v>
      </c>
      <c r="CH39" s="18">
        <v>0</v>
      </c>
      <c r="CI39" s="18">
        <v>0</v>
      </c>
      <c r="CJ39" s="18">
        <v>5.8099145328788477</v>
      </c>
      <c r="CK39" s="18">
        <v>5.3860273443632334</v>
      </c>
      <c r="CL39" s="18">
        <v>0</v>
      </c>
      <c r="CM39" s="18">
        <v>0</v>
      </c>
      <c r="CN39" s="18">
        <v>0</v>
      </c>
      <c r="CO39" s="18">
        <v>0</v>
      </c>
      <c r="CP39" s="18">
        <v>1.6714215146843854E-2</v>
      </c>
      <c r="CQ39" s="18">
        <v>0.40717297336877073</v>
      </c>
      <c r="CR39" s="18">
        <v>-1.9657696463034329</v>
      </c>
      <c r="CS39" s="18">
        <v>0</v>
      </c>
      <c r="CT39" s="18">
        <v>0</v>
      </c>
      <c r="CU39" s="18">
        <v>0</v>
      </c>
      <c r="CV39" s="18">
        <v>10.580491092649744</v>
      </c>
      <c r="CW39" s="18">
        <v>10.524611329497231</v>
      </c>
      <c r="CX39" s="18">
        <v>0</v>
      </c>
      <c r="CY39" s="18">
        <v>0</v>
      </c>
      <c r="CZ39" s="18">
        <v>0</v>
      </c>
      <c r="DA39" s="18">
        <v>0</v>
      </c>
      <c r="DB39" s="18">
        <v>2.7289556185160573E-3</v>
      </c>
      <c r="DC39" s="18">
        <v>5.3150807533997771E-2</v>
      </c>
      <c r="DD39" s="18">
        <v>-0.45755305657718709</v>
      </c>
      <c r="DE39" s="18">
        <v>0</v>
      </c>
      <c r="DF39" s="18">
        <v>0</v>
      </c>
      <c r="DG39" s="18">
        <v>0</v>
      </c>
      <c r="DH39" s="18">
        <v>4.8669767441860471E-7</v>
      </c>
      <c r="DI39" s="18">
        <v>4.8669767441860471E-7</v>
      </c>
      <c r="DJ39" s="18">
        <v>0</v>
      </c>
      <c r="DK39" s="18">
        <v>0</v>
      </c>
      <c r="DL39" s="18">
        <v>0</v>
      </c>
      <c r="DM39" s="18">
        <v>0</v>
      </c>
      <c r="DN39" s="18">
        <v>0</v>
      </c>
      <c r="DO39" s="18">
        <v>0</v>
      </c>
      <c r="DP39" s="18">
        <v>0</v>
      </c>
      <c r="DQ39" s="18">
        <v>0</v>
      </c>
      <c r="DR39" s="18">
        <v>0</v>
      </c>
      <c r="DS39" s="18">
        <v>0</v>
      </c>
      <c r="DT39" s="18">
        <v>4.0178303433001109E-6</v>
      </c>
      <c r="DU39" s="18">
        <v>4.0178303433001109E-6</v>
      </c>
      <c r="DV39" s="18">
        <v>0</v>
      </c>
      <c r="DW39" s="18">
        <v>0</v>
      </c>
      <c r="DX39" s="18">
        <v>0</v>
      </c>
      <c r="DY39" s="18">
        <v>0</v>
      </c>
      <c r="DZ39" s="18">
        <v>0</v>
      </c>
      <c r="EA39" s="18">
        <v>0</v>
      </c>
      <c r="EB39" s="18">
        <v>0</v>
      </c>
      <c r="EC39" s="18">
        <v>0</v>
      </c>
      <c r="ED39" s="18">
        <v>0</v>
      </c>
      <c r="EE39" s="18">
        <v>0</v>
      </c>
    </row>
    <row r="40" spans="1:135" ht="20.149999999999999" customHeight="1" outlineLevel="5" x14ac:dyDescent="0.35">
      <c r="A40" s="17" t="s">
        <v>53</v>
      </c>
      <c r="B40" s="17" t="s">
        <v>292</v>
      </c>
      <c r="D40" s="18">
        <v>6.0006264995348835E-2</v>
      </c>
      <c r="E40" s="18">
        <v>5.2474166697674421E-2</v>
      </c>
      <c r="F40" s="18">
        <v>0</v>
      </c>
      <c r="G40" s="18">
        <v>0</v>
      </c>
      <c r="H40" s="18">
        <v>0</v>
      </c>
      <c r="I40" s="18">
        <v>0</v>
      </c>
      <c r="J40" s="18">
        <v>1.394786976744186E-4</v>
      </c>
      <c r="K40" s="18">
        <v>7.3926195999999998E-3</v>
      </c>
      <c r="L40" s="18">
        <v>-2.1487729069767443E-3</v>
      </c>
      <c r="M40" s="18">
        <v>0</v>
      </c>
      <c r="N40" s="18">
        <v>0</v>
      </c>
      <c r="O40" s="18">
        <v>0</v>
      </c>
      <c r="P40" s="18">
        <v>5.0861003954041862E-11</v>
      </c>
      <c r="Q40" s="18">
        <v>5.0850565684879072E-11</v>
      </c>
      <c r="R40" s="18">
        <v>0</v>
      </c>
      <c r="S40" s="18">
        <v>0</v>
      </c>
      <c r="T40" s="18">
        <v>0</v>
      </c>
      <c r="U40" s="18">
        <v>0</v>
      </c>
      <c r="V40" s="18">
        <v>7.9166139534883737E-19</v>
      </c>
      <c r="W40" s="18">
        <v>1.0437477501395352E-14</v>
      </c>
      <c r="X40" s="18">
        <v>-6.3721022394790704E-13</v>
      </c>
      <c r="Y40" s="18">
        <v>0</v>
      </c>
      <c r="Z40" s="18">
        <v>0</v>
      </c>
      <c r="AA40" s="18">
        <v>0</v>
      </c>
      <c r="AB40" s="18">
        <v>3.0460152771162789E-5</v>
      </c>
      <c r="AC40" s="18">
        <v>2.8712523683720929E-5</v>
      </c>
      <c r="AD40" s="18">
        <v>0</v>
      </c>
      <c r="AE40" s="18">
        <v>0</v>
      </c>
      <c r="AF40" s="18">
        <v>0</v>
      </c>
      <c r="AG40" s="18">
        <v>0</v>
      </c>
      <c r="AH40" s="18">
        <v>8.2293562790697681E-8</v>
      </c>
      <c r="AI40" s="18">
        <v>1.6653355246511628E-6</v>
      </c>
      <c r="AJ40" s="18">
        <v>-2.5938625562790702E-7</v>
      </c>
      <c r="AK40" s="18">
        <v>0</v>
      </c>
      <c r="AL40" s="18">
        <v>0</v>
      </c>
      <c r="AM40" s="18">
        <v>0</v>
      </c>
      <c r="AN40" s="18">
        <v>7.4833426567441858E-5</v>
      </c>
      <c r="AO40" s="18">
        <v>5.210434855813954E-5</v>
      </c>
      <c r="AP40" s="18">
        <v>0</v>
      </c>
      <c r="AQ40" s="18">
        <v>0</v>
      </c>
      <c r="AR40" s="18">
        <v>0</v>
      </c>
      <c r="AS40" s="18">
        <v>0</v>
      </c>
      <c r="AT40" s="18">
        <v>9.0257373023255813E-7</v>
      </c>
      <c r="AU40" s="18">
        <v>2.1826504279069766E-5</v>
      </c>
      <c r="AV40" s="18">
        <v>-3.0133788846511632E-6</v>
      </c>
      <c r="AW40" s="18">
        <v>0</v>
      </c>
      <c r="AX40" s="18">
        <v>0</v>
      </c>
      <c r="AY40" s="18">
        <v>0</v>
      </c>
      <c r="AZ40" s="18">
        <v>1.1070363289302326E-5</v>
      </c>
      <c r="BA40" s="18">
        <v>8.4387527255813957E-6</v>
      </c>
      <c r="BB40" s="18">
        <v>0</v>
      </c>
      <c r="BC40" s="18">
        <v>0</v>
      </c>
      <c r="BD40" s="18">
        <v>0</v>
      </c>
      <c r="BE40" s="18">
        <v>0</v>
      </c>
      <c r="BF40" s="18">
        <v>1.550574288372093E-7</v>
      </c>
      <c r="BG40" s="18">
        <v>2.4765531348837211E-6</v>
      </c>
      <c r="BH40" s="18">
        <v>-3.4629818009302326E-7</v>
      </c>
      <c r="BI40" s="18">
        <v>0</v>
      </c>
      <c r="BJ40" s="18">
        <v>0</v>
      </c>
      <c r="BK40" s="18">
        <v>0</v>
      </c>
      <c r="BL40" s="18">
        <v>8.0449933432558134E-9</v>
      </c>
      <c r="BM40" s="18">
        <v>7.5704173116279061E-9</v>
      </c>
      <c r="BN40" s="18">
        <v>0</v>
      </c>
      <c r="BO40" s="18">
        <v>0</v>
      </c>
      <c r="BP40" s="18">
        <v>0</v>
      </c>
      <c r="BQ40" s="18">
        <v>0</v>
      </c>
      <c r="BR40" s="18">
        <v>7.6732956279069752E-11</v>
      </c>
      <c r="BS40" s="18">
        <v>3.978430753488372E-10</v>
      </c>
      <c r="BT40" s="18">
        <v>-2.2816008400000001E-10</v>
      </c>
      <c r="BU40" s="18">
        <v>0</v>
      </c>
      <c r="BV40" s="18">
        <v>0</v>
      </c>
      <c r="BW40" s="18">
        <v>0</v>
      </c>
      <c r="BX40" s="18">
        <v>0.51893965054883728</v>
      </c>
      <c r="BY40" s="18">
        <v>0.46804986604651166</v>
      </c>
      <c r="BZ40" s="18">
        <v>0</v>
      </c>
      <c r="CA40" s="18">
        <v>0</v>
      </c>
      <c r="CB40" s="18">
        <v>0</v>
      </c>
      <c r="CC40" s="18">
        <v>0</v>
      </c>
      <c r="CD40" s="18">
        <v>2.2679460837209302E-3</v>
      </c>
      <c r="CE40" s="18">
        <v>4.8621838418604645E-2</v>
      </c>
      <c r="CF40" s="18">
        <v>-2.8200798455813959E-2</v>
      </c>
      <c r="CG40" s="18">
        <v>0</v>
      </c>
      <c r="CH40" s="18">
        <v>0</v>
      </c>
      <c r="CI40" s="18">
        <v>0</v>
      </c>
      <c r="CJ40" s="18">
        <v>0.55129343110697671</v>
      </c>
      <c r="CK40" s="18">
        <v>0.49886949674418607</v>
      </c>
      <c r="CL40" s="18">
        <v>0</v>
      </c>
      <c r="CM40" s="18">
        <v>0</v>
      </c>
      <c r="CN40" s="18">
        <v>0</v>
      </c>
      <c r="CO40" s="18">
        <v>0</v>
      </c>
      <c r="CP40" s="18">
        <v>2.3242247813953488E-3</v>
      </c>
      <c r="CQ40" s="18">
        <v>5.0099709581395348E-2</v>
      </c>
      <c r="CR40" s="18">
        <v>-3.2724004000000001E-2</v>
      </c>
      <c r="CS40" s="18">
        <v>0</v>
      </c>
      <c r="CT40" s="18">
        <v>0</v>
      </c>
      <c r="CU40" s="18">
        <v>0</v>
      </c>
      <c r="CV40" s="18">
        <v>7.9735225030697673E-2</v>
      </c>
      <c r="CW40" s="18">
        <v>7.2926749209302325E-2</v>
      </c>
      <c r="CX40" s="18">
        <v>0</v>
      </c>
      <c r="CY40" s="18">
        <v>0</v>
      </c>
      <c r="CZ40" s="18">
        <v>0</v>
      </c>
      <c r="DA40" s="18">
        <v>0</v>
      </c>
      <c r="DB40" s="18">
        <v>2.4978328186046515E-4</v>
      </c>
      <c r="DC40" s="18">
        <v>6.5586925395348834E-3</v>
      </c>
      <c r="DD40" s="18">
        <v>-3.2485112837209295E-3</v>
      </c>
      <c r="DE40" s="18">
        <v>0</v>
      </c>
      <c r="DF40" s="18">
        <v>0</v>
      </c>
      <c r="DG40" s="18">
        <v>0</v>
      </c>
      <c r="DH40" s="18">
        <v>4.8669767441860471E-7</v>
      </c>
      <c r="DI40" s="18">
        <v>4.8669767441860471E-7</v>
      </c>
      <c r="DJ40" s="18">
        <v>0</v>
      </c>
      <c r="DK40" s="18">
        <v>0</v>
      </c>
      <c r="DL40" s="18">
        <v>0</v>
      </c>
      <c r="DM40" s="18">
        <v>0</v>
      </c>
      <c r="DN40" s="18">
        <v>0</v>
      </c>
      <c r="DO40" s="18">
        <v>0</v>
      </c>
      <c r="DP40" s="18">
        <v>0</v>
      </c>
      <c r="DQ40" s="18">
        <v>0</v>
      </c>
      <c r="DR40" s="18">
        <v>0</v>
      </c>
      <c r="DS40" s="18">
        <v>0</v>
      </c>
      <c r="DT40" s="18">
        <v>5.4251162790697679E-8</v>
      </c>
      <c r="DU40" s="18">
        <v>5.4251162790697679E-8</v>
      </c>
      <c r="DV40" s="18">
        <v>0</v>
      </c>
      <c r="DW40" s="18">
        <v>0</v>
      </c>
      <c r="DX40" s="18">
        <v>0</v>
      </c>
      <c r="DY40" s="18">
        <v>0</v>
      </c>
      <c r="DZ40" s="18">
        <v>0</v>
      </c>
      <c r="EA40" s="18">
        <v>0</v>
      </c>
      <c r="EB40" s="18">
        <v>0</v>
      </c>
      <c r="EC40" s="18">
        <v>0</v>
      </c>
      <c r="ED40" s="18">
        <v>0</v>
      </c>
      <c r="EE40" s="18">
        <v>0</v>
      </c>
    </row>
    <row r="41" spans="1:135" ht="20.149999999999999" customHeight="1" outlineLevel="6" x14ac:dyDescent="0.35">
      <c r="A41" s="17" t="s">
        <v>54</v>
      </c>
      <c r="B41" s="17" t="s">
        <v>63</v>
      </c>
      <c r="C41">
        <v>0</v>
      </c>
      <c r="D41" s="18">
        <v>4.4328893023255815E-2</v>
      </c>
      <c r="E41" s="18">
        <v>4.0978827906976746E-2</v>
      </c>
      <c r="F41" s="18">
        <v>0</v>
      </c>
      <c r="G41" s="18">
        <v>0</v>
      </c>
      <c r="H41" s="18">
        <v>0</v>
      </c>
      <c r="I41" s="18">
        <v>0</v>
      </c>
      <c r="J41" s="18">
        <v>0</v>
      </c>
      <c r="K41" s="18">
        <v>3.3500651162790694E-3</v>
      </c>
      <c r="L41" s="18">
        <v>0</v>
      </c>
      <c r="M41" s="18">
        <v>0</v>
      </c>
      <c r="N41" s="18">
        <v>0</v>
      </c>
      <c r="O41" s="18">
        <v>0</v>
      </c>
      <c r="P41" s="18">
        <v>1.3303626418604651E-14</v>
      </c>
      <c r="Q41" s="18">
        <v>1.3285015813953489E-14</v>
      </c>
      <c r="R41" s="18">
        <v>0</v>
      </c>
      <c r="S41" s="18">
        <v>0</v>
      </c>
      <c r="T41" s="18">
        <v>0</v>
      </c>
      <c r="U41" s="18">
        <v>0</v>
      </c>
      <c r="V41" s="18">
        <v>0</v>
      </c>
      <c r="W41" s="18">
        <v>1.861060465116279E-17</v>
      </c>
      <c r="X41" s="18">
        <v>0</v>
      </c>
      <c r="Y41" s="18">
        <v>0</v>
      </c>
      <c r="Z41" s="18">
        <v>0</v>
      </c>
      <c r="AA41" s="18">
        <v>0</v>
      </c>
      <c r="AB41" s="18">
        <v>4.2148889302325583E-6</v>
      </c>
      <c r="AC41" s="18">
        <v>2.6011758139534881E-6</v>
      </c>
      <c r="AD41" s="18">
        <v>0</v>
      </c>
      <c r="AE41" s="18">
        <v>0</v>
      </c>
      <c r="AF41" s="18">
        <v>0</v>
      </c>
      <c r="AG41" s="18">
        <v>0</v>
      </c>
      <c r="AH41" s="18">
        <v>0</v>
      </c>
      <c r="AI41" s="18">
        <v>1.6137131162790699E-6</v>
      </c>
      <c r="AJ41" s="18">
        <v>0</v>
      </c>
      <c r="AK41" s="18">
        <v>0</v>
      </c>
      <c r="AL41" s="18">
        <v>0</v>
      </c>
      <c r="AM41" s="18">
        <v>0</v>
      </c>
      <c r="AN41" s="18">
        <v>5.5585227906976742E-5</v>
      </c>
      <c r="AO41" s="18">
        <v>3.4303255813953489E-5</v>
      </c>
      <c r="AP41" s="18">
        <v>0</v>
      </c>
      <c r="AQ41" s="18">
        <v>0</v>
      </c>
      <c r="AR41" s="18">
        <v>0</v>
      </c>
      <c r="AS41" s="18">
        <v>0</v>
      </c>
      <c r="AT41" s="18">
        <v>0</v>
      </c>
      <c r="AU41" s="18">
        <v>2.1281972093023256E-5</v>
      </c>
      <c r="AV41" s="18">
        <v>0</v>
      </c>
      <c r="AW41" s="18">
        <v>0</v>
      </c>
      <c r="AX41" s="18">
        <v>0</v>
      </c>
      <c r="AY41" s="18">
        <v>0</v>
      </c>
      <c r="AZ41" s="18">
        <v>8.4703702325581412E-6</v>
      </c>
      <c r="BA41" s="18">
        <v>6.075929302325582E-6</v>
      </c>
      <c r="BB41" s="18">
        <v>0</v>
      </c>
      <c r="BC41" s="18">
        <v>0</v>
      </c>
      <c r="BD41" s="18">
        <v>0</v>
      </c>
      <c r="BE41" s="18">
        <v>0</v>
      </c>
      <c r="BF41" s="18">
        <v>0</v>
      </c>
      <c r="BG41" s="18">
        <v>2.3944409302325583E-6</v>
      </c>
      <c r="BH41" s="18">
        <v>0</v>
      </c>
      <c r="BI41" s="18">
        <v>0</v>
      </c>
      <c r="BJ41" s="18">
        <v>0</v>
      </c>
      <c r="BK41" s="18">
        <v>0</v>
      </c>
      <c r="BL41" s="18">
        <v>3.9034470697674417E-9</v>
      </c>
      <c r="BM41" s="18">
        <v>3.5638772093023258E-9</v>
      </c>
      <c r="BN41" s="18">
        <v>0</v>
      </c>
      <c r="BO41" s="18">
        <v>0</v>
      </c>
      <c r="BP41" s="18">
        <v>0</v>
      </c>
      <c r="BQ41" s="18">
        <v>0</v>
      </c>
      <c r="BR41" s="18">
        <v>0</v>
      </c>
      <c r="BS41" s="18">
        <v>3.3956986046511626E-10</v>
      </c>
      <c r="BT41" s="18">
        <v>0</v>
      </c>
      <c r="BU41" s="18">
        <v>0</v>
      </c>
      <c r="BV41" s="18">
        <v>0</v>
      </c>
      <c r="BW41" s="18">
        <v>0</v>
      </c>
      <c r="BX41" s="18">
        <v>0.29443333953488371</v>
      </c>
      <c r="BY41" s="18">
        <v>0.2469186976744186</v>
      </c>
      <c r="BZ41" s="18">
        <v>0</v>
      </c>
      <c r="CA41" s="18">
        <v>0</v>
      </c>
      <c r="CB41" s="18">
        <v>0</v>
      </c>
      <c r="CC41" s="18">
        <v>0</v>
      </c>
      <c r="CD41" s="18">
        <v>0</v>
      </c>
      <c r="CE41" s="18">
        <v>4.7514641860465112E-2</v>
      </c>
      <c r="CF41" s="18">
        <v>0</v>
      </c>
      <c r="CG41" s="18">
        <v>0</v>
      </c>
      <c r="CH41" s="18">
        <v>0</v>
      </c>
      <c r="CI41" s="18">
        <v>0</v>
      </c>
      <c r="CJ41" s="18">
        <v>0.31879746976744183</v>
      </c>
      <c r="CK41" s="18">
        <v>0.26989841860465114</v>
      </c>
      <c r="CL41" s="18">
        <v>0</v>
      </c>
      <c r="CM41" s="18">
        <v>0</v>
      </c>
      <c r="CN41" s="18">
        <v>0</v>
      </c>
      <c r="CO41" s="18">
        <v>0</v>
      </c>
      <c r="CP41" s="18">
        <v>0</v>
      </c>
      <c r="CQ41" s="18">
        <v>4.8899051162790697E-2</v>
      </c>
      <c r="CR41" s="18">
        <v>0</v>
      </c>
      <c r="CS41" s="18">
        <v>0</v>
      </c>
      <c r="CT41" s="18">
        <v>0</v>
      </c>
      <c r="CU41" s="18">
        <v>0</v>
      </c>
      <c r="CV41" s="18">
        <v>6.6506656744186043E-2</v>
      </c>
      <c r="CW41" s="18">
        <v>6.0088632558139538E-2</v>
      </c>
      <c r="CX41" s="18">
        <v>0</v>
      </c>
      <c r="CY41" s="18">
        <v>0</v>
      </c>
      <c r="CZ41" s="18">
        <v>0</v>
      </c>
      <c r="DA41" s="18">
        <v>0</v>
      </c>
      <c r="DB41" s="18">
        <v>0</v>
      </c>
      <c r="DC41" s="18">
        <v>6.418024186046512E-3</v>
      </c>
      <c r="DD41" s="18">
        <v>0</v>
      </c>
      <c r="DE41" s="18">
        <v>0</v>
      </c>
      <c r="DF41" s="18">
        <v>0</v>
      </c>
      <c r="DG41" s="18">
        <v>0</v>
      </c>
      <c r="DH41" s="18">
        <v>0</v>
      </c>
      <c r="DI41" s="18">
        <v>0</v>
      </c>
      <c r="DJ41" s="18">
        <v>0</v>
      </c>
      <c r="DK41" s="18">
        <v>0</v>
      </c>
      <c r="DL41" s="18">
        <v>0</v>
      </c>
      <c r="DM41" s="18">
        <v>0</v>
      </c>
      <c r="DN41" s="18">
        <v>0</v>
      </c>
      <c r="DO41" s="18">
        <v>0</v>
      </c>
      <c r="DP41" s="18">
        <v>0</v>
      </c>
      <c r="DQ41" s="18">
        <v>0</v>
      </c>
      <c r="DR41" s="18">
        <v>0</v>
      </c>
      <c r="DS41" s="18">
        <v>0</v>
      </c>
      <c r="DT41" s="18">
        <v>0</v>
      </c>
      <c r="DU41" s="18">
        <v>0</v>
      </c>
      <c r="DV41" s="18">
        <v>0</v>
      </c>
      <c r="DW41" s="18">
        <v>0</v>
      </c>
      <c r="DX41" s="18">
        <v>0</v>
      </c>
      <c r="DY41" s="18">
        <v>0</v>
      </c>
      <c r="DZ41" s="18">
        <v>0</v>
      </c>
      <c r="EA41" s="18">
        <v>0</v>
      </c>
      <c r="EB41" s="18">
        <v>0</v>
      </c>
      <c r="EC41" s="18">
        <v>0</v>
      </c>
      <c r="ED41" s="18">
        <v>0</v>
      </c>
      <c r="EE41" s="18">
        <v>0</v>
      </c>
    </row>
    <row r="42" spans="1:135" ht="20.149999999999999" customHeight="1" outlineLevel="6" x14ac:dyDescent="0.35">
      <c r="A42" s="17" t="s">
        <v>54</v>
      </c>
      <c r="B42" s="17" t="s">
        <v>293</v>
      </c>
      <c r="C42">
        <v>0</v>
      </c>
      <c r="D42" s="18">
        <v>7.5023255813953501E-3</v>
      </c>
      <c r="E42" s="18">
        <v>3.5069767441860472E-3</v>
      </c>
      <c r="F42" s="18">
        <v>0</v>
      </c>
      <c r="G42" s="18">
        <v>0</v>
      </c>
      <c r="H42" s="18">
        <v>0</v>
      </c>
      <c r="I42" s="18">
        <v>0</v>
      </c>
      <c r="J42" s="18">
        <v>0</v>
      </c>
      <c r="K42" s="18">
        <v>3.9953488372093029E-3</v>
      </c>
      <c r="L42" s="18">
        <v>-2.1023255813953493E-3</v>
      </c>
      <c r="M42" s="18">
        <v>0</v>
      </c>
      <c r="N42" s="18">
        <v>0</v>
      </c>
      <c r="O42" s="18">
        <v>0</v>
      </c>
      <c r="P42" s="18">
        <v>1.9033674418604652E-11</v>
      </c>
      <c r="Q42" s="18">
        <v>1.9023255813953488E-11</v>
      </c>
      <c r="R42" s="18">
        <v>0</v>
      </c>
      <c r="S42" s="18">
        <v>0</v>
      </c>
      <c r="T42" s="18">
        <v>0</v>
      </c>
      <c r="U42" s="18">
        <v>0</v>
      </c>
      <c r="V42" s="18">
        <v>0</v>
      </c>
      <c r="W42" s="18">
        <v>1.0418604651162792E-14</v>
      </c>
      <c r="X42" s="18">
        <v>-6.372093023255814E-13</v>
      </c>
      <c r="Y42" s="18">
        <v>0</v>
      </c>
      <c r="Z42" s="18">
        <v>0</v>
      </c>
      <c r="AA42" s="18">
        <v>0</v>
      </c>
      <c r="AB42" s="18">
        <v>2.523818604651163E-5</v>
      </c>
      <c r="AC42" s="18">
        <v>2.5209302325581398E-5</v>
      </c>
      <c r="AD42" s="18">
        <v>0</v>
      </c>
      <c r="AE42" s="18">
        <v>0</v>
      </c>
      <c r="AF42" s="18">
        <v>0</v>
      </c>
      <c r="AG42" s="18">
        <v>0</v>
      </c>
      <c r="AH42" s="18">
        <v>0</v>
      </c>
      <c r="AI42" s="18">
        <v>2.8883720930232559E-8</v>
      </c>
      <c r="AJ42" s="18">
        <v>-2.6697674418604652E-7</v>
      </c>
      <c r="AK42" s="18">
        <v>0</v>
      </c>
      <c r="AL42" s="18">
        <v>0</v>
      </c>
      <c r="AM42" s="18">
        <v>0</v>
      </c>
      <c r="AN42" s="18">
        <v>8.1981395348837204E-6</v>
      </c>
      <c r="AO42" s="18">
        <v>7.9534883720930236E-6</v>
      </c>
      <c r="AP42" s="18">
        <v>0</v>
      </c>
      <c r="AQ42" s="18">
        <v>0</v>
      </c>
      <c r="AR42" s="18">
        <v>0</v>
      </c>
      <c r="AS42" s="18">
        <v>0</v>
      </c>
      <c r="AT42" s="18">
        <v>0</v>
      </c>
      <c r="AU42" s="18">
        <v>2.4465116279069768E-7</v>
      </c>
      <c r="AV42" s="18">
        <v>-2.916279069767442E-6</v>
      </c>
      <c r="AW42" s="18">
        <v>0</v>
      </c>
      <c r="AX42" s="18">
        <v>0</v>
      </c>
      <c r="AY42" s="18">
        <v>0</v>
      </c>
      <c r="AZ42" s="18">
        <v>7.6930232558139542E-7</v>
      </c>
      <c r="BA42" s="18">
        <v>7.2093023255813958E-7</v>
      </c>
      <c r="BB42" s="18">
        <v>0</v>
      </c>
      <c r="BC42" s="18">
        <v>0</v>
      </c>
      <c r="BD42" s="18">
        <v>0</v>
      </c>
      <c r="BE42" s="18">
        <v>0</v>
      </c>
      <c r="BF42" s="18">
        <v>0</v>
      </c>
      <c r="BG42" s="18">
        <v>4.837209302325581E-8</v>
      </c>
      <c r="BH42" s="18">
        <v>-3.2744186046511632E-7</v>
      </c>
      <c r="BI42" s="18">
        <v>0</v>
      </c>
      <c r="BJ42" s="18">
        <v>0</v>
      </c>
      <c r="BK42" s="18">
        <v>0</v>
      </c>
      <c r="BL42" s="18">
        <v>1.3511627906976747E-9</v>
      </c>
      <c r="BM42" s="18">
        <v>1.2976744186046513E-9</v>
      </c>
      <c r="BN42" s="18">
        <v>0</v>
      </c>
      <c r="BO42" s="18">
        <v>0</v>
      </c>
      <c r="BP42" s="18">
        <v>0</v>
      </c>
      <c r="BQ42" s="18">
        <v>0</v>
      </c>
      <c r="BR42" s="18">
        <v>0</v>
      </c>
      <c r="BS42" s="18">
        <v>5.3488372093023256E-11</v>
      </c>
      <c r="BT42" s="18">
        <v>-2.1767441860465115E-10</v>
      </c>
      <c r="BU42" s="18">
        <v>0</v>
      </c>
      <c r="BV42" s="18">
        <v>0</v>
      </c>
      <c r="BW42" s="18">
        <v>0</v>
      </c>
      <c r="BX42" s="18">
        <v>0.10136790697674418</v>
      </c>
      <c r="BY42" s="18">
        <v>0.10093023255813953</v>
      </c>
      <c r="BZ42" s="18">
        <v>0</v>
      </c>
      <c r="CA42" s="18">
        <v>0</v>
      </c>
      <c r="CB42" s="18">
        <v>0</v>
      </c>
      <c r="CC42" s="18">
        <v>0</v>
      </c>
      <c r="CD42" s="18">
        <v>0</v>
      </c>
      <c r="CE42" s="18">
        <v>4.376744186046512E-4</v>
      </c>
      <c r="CF42" s="18">
        <v>-2.762790697674419E-2</v>
      </c>
      <c r="CG42" s="18">
        <v>0</v>
      </c>
      <c r="CH42" s="18">
        <v>0</v>
      </c>
      <c r="CI42" s="18">
        <v>0</v>
      </c>
      <c r="CJ42" s="18">
        <v>0.10423255813953489</v>
      </c>
      <c r="CK42" s="18">
        <v>0.10372093023255814</v>
      </c>
      <c r="CL42" s="18">
        <v>0</v>
      </c>
      <c r="CM42" s="18">
        <v>0</v>
      </c>
      <c r="CN42" s="18">
        <v>0</v>
      </c>
      <c r="CO42" s="18">
        <v>0</v>
      </c>
      <c r="CP42" s="18">
        <v>0</v>
      </c>
      <c r="CQ42" s="18">
        <v>5.1162790697674421E-4</v>
      </c>
      <c r="CR42" s="18">
        <v>-3.2093023255813952E-2</v>
      </c>
      <c r="CS42" s="18">
        <v>0</v>
      </c>
      <c r="CT42" s="18">
        <v>0</v>
      </c>
      <c r="CU42" s="18">
        <v>0</v>
      </c>
      <c r="CV42" s="18">
        <v>1.3293023255813953E-3</v>
      </c>
      <c r="CW42" s="18">
        <v>1.2790697674418604E-3</v>
      </c>
      <c r="CX42" s="18">
        <v>0</v>
      </c>
      <c r="CY42" s="18">
        <v>0</v>
      </c>
      <c r="CZ42" s="18">
        <v>0</v>
      </c>
      <c r="DA42" s="18">
        <v>0</v>
      </c>
      <c r="DB42" s="18">
        <v>0</v>
      </c>
      <c r="DC42" s="18">
        <v>5.0232558139534891E-5</v>
      </c>
      <c r="DD42" s="18">
        <v>-3.069767441860465E-3</v>
      </c>
      <c r="DE42" s="18">
        <v>0</v>
      </c>
      <c r="DF42" s="18">
        <v>0</v>
      </c>
      <c r="DG42" s="18">
        <v>0</v>
      </c>
      <c r="DH42" s="18">
        <v>0</v>
      </c>
      <c r="DI42" s="18">
        <v>0</v>
      </c>
      <c r="DJ42" s="18">
        <v>0</v>
      </c>
      <c r="DK42" s="18">
        <v>0</v>
      </c>
      <c r="DL42" s="18">
        <v>0</v>
      </c>
      <c r="DM42" s="18">
        <v>0</v>
      </c>
      <c r="DN42" s="18">
        <v>0</v>
      </c>
      <c r="DO42" s="18">
        <v>0</v>
      </c>
      <c r="DP42" s="18">
        <v>0</v>
      </c>
      <c r="DQ42" s="18">
        <v>0</v>
      </c>
      <c r="DR42" s="18">
        <v>0</v>
      </c>
      <c r="DS42" s="18">
        <v>0</v>
      </c>
      <c r="DT42" s="18">
        <v>0</v>
      </c>
      <c r="DU42" s="18">
        <v>0</v>
      </c>
      <c r="DV42" s="18">
        <v>0</v>
      </c>
      <c r="DW42" s="18">
        <v>0</v>
      </c>
      <c r="DX42" s="18">
        <v>0</v>
      </c>
      <c r="DY42" s="18">
        <v>0</v>
      </c>
      <c r="DZ42" s="18">
        <v>0</v>
      </c>
      <c r="EA42" s="18">
        <v>0</v>
      </c>
      <c r="EB42" s="18">
        <v>0</v>
      </c>
      <c r="EC42" s="18">
        <v>0</v>
      </c>
      <c r="ED42" s="18">
        <v>0</v>
      </c>
      <c r="EE42" s="18">
        <v>0</v>
      </c>
    </row>
    <row r="43" spans="1:135" ht="20.149999999999999" customHeight="1" outlineLevel="6" x14ac:dyDescent="0.35">
      <c r="A43" s="17" t="s">
        <v>54</v>
      </c>
      <c r="B43" s="17" t="s">
        <v>65</v>
      </c>
      <c r="C43">
        <v>0</v>
      </c>
      <c r="D43" s="18">
        <v>5.8850548837209304E-3</v>
      </c>
      <c r="E43" s="18">
        <v>5.7485488372093028E-3</v>
      </c>
      <c r="F43" s="18">
        <v>0</v>
      </c>
      <c r="G43" s="18">
        <v>0</v>
      </c>
      <c r="H43" s="18">
        <v>0</v>
      </c>
      <c r="I43" s="18">
        <v>0</v>
      </c>
      <c r="J43" s="18">
        <v>1.3650604651162791E-4</v>
      </c>
      <c r="K43" s="18">
        <v>0</v>
      </c>
      <c r="L43" s="18">
        <v>-3.8213581395348838E-5</v>
      </c>
      <c r="M43" s="18">
        <v>0</v>
      </c>
      <c r="N43" s="18">
        <v>0</v>
      </c>
      <c r="O43" s="18">
        <v>0</v>
      </c>
      <c r="P43" s="18">
        <v>4.6939311627906971E-17</v>
      </c>
      <c r="Q43" s="18">
        <v>4.6166046511627904E-17</v>
      </c>
      <c r="R43" s="18">
        <v>0</v>
      </c>
      <c r="S43" s="18">
        <v>0</v>
      </c>
      <c r="T43" s="18">
        <v>0</v>
      </c>
      <c r="U43" s="18">
        <v>0</v>
      </c>
      <c r="V43" s="18">
        <v>7.7326511627906983E-19</v>
      </c>
      <c r="W43" s="18">
        <v>0</v>
      </c>
      <c r="X43" s="18">
        <v>-7.3752558139534882E-19</v>
      </c>
      <c r="Y43" s="18">
        <v>0</v>
      </c>
      <c r="Z43" s="18">
        <v>0</v>
      </c>
      <c r="AA43" s="18">
        <v>0</v>
      </c>
      <c r="AB43" s="18">
        <v>3.8355069767441859E-7</v>
      </c>
      <c r="AC43" s="18">
        <v>3.0343627906976743E-7</v>
      </c>
      <c r="AD43" s="18">
        <v>0</v>
      </c>
      <c r="AE43" s="18">
        <v>0</v>
      </c>
      <c r="AF43" s="18">
        <v>0</v>
      </c>
      <c r="AG43" s="18">
        <v>0</v>
      </c>
      <c r="AH43" s="18">
        <v>8.0114418604651167E-8</v>
      </c>
      <c r="AI43" s="18">
        <v>0</v>
      </c>
      <c r="AJ43" s="18">
        <v>8.2952930232558139E-9</v>
      </c>
      <c r="AK43" s="18">
        <v>0</v>
      </c>
      <c r="AL43" s="18">
        <v>0</v>
      </c>
      <c r="AM43" s="18">
        <v>0</v>
      </c>
      <c r="AN43" s="18">
        <v>6.5908027906976737E-6</v>
      </c>
      <c r="AO43" s="18">
        <v>5.7080093023255811E-6</v>
      </c>
      <c r="AP43" s="18">
        <v>0</v>
      </c>
      <c r="AQ43" s="18">
        <v>0</v>
      </c>
      <c r="AR43" s="18">
        <v>0</v>
      </c>
      <c r="AS43" s="18">
        <v>0</v>
      </c>
      <c r="AT43" s="18">
        <v>8.8279348837209303E-7</v>
      </c>
      <c r="AU43" s="18">
        <v>0</v>
      </c>
      <c r="AV43" s="18">
        <v>-9.0240279069767429E-8</v>
      </c>
      <c r="AW43" s="18">
        <v>0</v>
      </c>
      <c r="AX43" s="18">
        <v>0</v>
      </c>
      <c r="AY43" s="18">
        <v>0</v>
      </c>
      <c r="AZ43" s="18">
        <v>1.2584241860465116E-6</v>
      </c>
      <c r="BA43" s="18">
        <v>1.108213953488372E-6</v>
      </c>
      <c r="BB43" s="18">
        <v>0</v>
      </c>
      <c r="BC43" s="18">
        <v>0</v>
      </c>
      <c r="BD43" s="18">
        <v>0</v>
      </c>
      <c r="BE43" s="18">
        <v>0</v>
      </c>
      <c r="BF43" s="18">
        <v>1.5021023255813954E-7</v>
      </c>
      <c r="BG43" s="18">
        <v>0</v>
      </c>
      <c r="BH43" s="18">
        <v>-1.7559348837209304E-8</v>
      </c>
      <c r="BI43" s="18">
        <v>0</v>
      </c>
      <c r="BJ43" s="18">
        <v>0</v>
      </c>
      <c r="BK43" s="18">
        <v>0</v>
      </c>
      <c r="BL43" s="18">
        <v>7.9991906976744175E-10</v>
      </c>
      <c r="BM43" s="18">
        <v>7.2656837209302315E-10</v>
      </c>
      <c r="BN43" s="18">
        <v>0</v>
      </c>
      <c r="BO43" s="18">
        <v>0</v>
      </c>
      <c r="BP43" s="18">
        <v>0</v>
      </c>
      <c r="BQ43" s="18">
        <v>0</v>
      </c>
      <c r="BR43" s="18">
        <v>7.3350697674418596E-11</v>
      </c>
      <c r="BS43" s="18">
        <v>0</v>
      </c>
      <c r="BT43" s="18">
        <v>-8.4929767441860469E-12</v>
      </c>
      <c r="BU43" s="18">
        <v>0</v>
      </c>
      <c r="BV43" s="18">
        <v>0</v>
      </c>
      <c r="BW43" s="18">
        <v>0</v>
      </c>
      <c r="BX43" s="18">
        <v>9.306376744186047E-2</v>
      </c>
      <c r="BY43" s="18">
        <v>9.085227906976745E-2</v>
      </c>
      <c r="BZ43" s="18">
        <v>0</v>
      </c>
      <c r="CA43" s="18">
        <v>0</v>
      </c>
      <c r="CB43" s="18">
        <v>0</v>
      </c>
      <c r="CC43" s="18">
        <v>0</v>
      </c>
      <c r="CD43" s="18">
        <v>2.2114883720930232E-3</v>
      </c>
      <c r="CE43" s="18">
        <v>0</v>
      </c>
      <c r="CF43" s="18">
        <v>-4.620083720930233E-4</v>
      </c>
      <c r="CG43" s="18">
        <v>0</v>
      </c>
      <c r="CH43" s="18">
        <v>0</v>
      </c>
      <c r="CI43" s="18">
        <v>0</v>
      </c>
      <c r="CJ43" s="18">
        <v>9.568062325581396E-2</v>
      </c>
      <c r="CK43" s="18">
        <v>9.3413953488372101E-2</v>
      </c>
      <c r="CL43" s="18">
        <v>0</v>
      </c>
      <c r="CM43" s="18">
        <v>0</v>
      </c>
      <c r="CN43" s="18">
        <v>0</v>
      </c>
      <c r="CO43" s="18">
        <v>0</v>
      </c>
      <c r="CP43" s="18">
        <v>2.2666697674418603E-3</v>
      </c>
      <c r="CQ43" s="18">
        <v>0</v>
      </c>
      <c r="CR43" s="18">
        <v>-5.0994232558139539E-4</v>
      </c>
      <c r="CS43" s="18">
        <v>0</v>
      </c>
      <c r="CT43" s="18">
        <v>0</v>
      </c>
      <c r="CU43" s="18">
        <v>0</v>
      </c>
      <c r="CV43" s="18">
        <v>8.789921860465115E-3</v>
      </c>
      <c r="CW43" s="18">
        <v>8.5452558139534878E-3</v>
      </c>
      <c r="CX43" s="18">
        <v>0</v>
      </c>
      <c r="CY43" s="18">
        <v>0</v>
      </c>
      <c r="CZ43" s="18">
        <v>0</v>
      </c>
      <c r="DA43" s="18">
        <v>0</v>
      </c>
      <c r="DB43" s="18">
        <v>2.4466604651162793E-4</v>
      </c>
      <c r="DC43" s="18">
        <v>0</v>
      </c>
      <c r="DD43" s="18">
        <v>-1.4544465116279071E-4</v>
      </c>
      <c r="DE43" s="18">
        <v>0</v>
      </c>
      <c r="DF43" s="18">
        <v>0</v>
      </c>
      <c r="DG43" s="18">
        <v>0</v>
      </c>
      <c r="DH43" s="18">
        <v>0</v>
      </c>
      <c r="DI43" s="18">
        <v>0</v>
      </c>
      <c r="DJ43" s="18">
        <v>0</v>
      </c>
      <c r="DK43" s="18">
        <v>0</v>
      </c>
      <c r="DL43" s="18">
        <v>0</v>
      </c>
      <c r="DM43" s="18">
        <v>0</v>
      </c>
      <c r="DN43" s="18">
        <v>0</v>
      </c>
      <c r="DO43" s="18">
        <v>0</v>
      </c>
      <c r="DP43" s="18">
        <v>0</v>
      </c>
      <c r="DQ43" s="18">
        <v>0</v>
      </c>
      <c r="DR43" s="18">
        <v>0</v>
      </c>
      <c r="DS43" s="18">
        <v>0</v>
      </c>
      <c r="DT43" s="18">
        <v>0</v>
      </c>
      <c r="DU43" s="18">
        <v>0</v>
      </c>
      <c r="DV43" s="18">
        <v>0</v>
      </c>
      <c r="DW43" s="18">
        <v>0</v>
      </c>
      <c r="DX43" s="18">
        <v>0</v>
      </c>
      <c r="DY43" s="18">
        <v>0</v>
      </c>
      <c r="DZ43" s="18">
        <v>0</v>
      </c>
      <c r="EA43" s="18">
        <v>0</v>
      </c>
      <c r="EB43" s="18">
        <v>0</v>
      </c>
      <c r="EC43" s="18">
        <v>0</v>
      </c>
      <c r="ED43" s="18">
        <v>0</v>
      </c>
      <c r="EE43" s="18">
        <v>0</v>
      </c>
    </row>
    <row r="44" spans="1:135" ht="20.149999999999999" customHeight="1" outlineLevel="6" x14ac:dyDescent="0.35">
      <c r="A44" s="17" t="s">
        <v>54</v>
      </c>
      <c r="B44" s="17" t="s">
        <v>66</v>
      </c>
      <c r="C44">
        <v>0</v>
      </c>
      <c r="D44" s="18">
        <v>1.0479490883720931E-3</v>
      </c>
      <c r="E44" s="18">
        <v>1.0007434418604652E-3</v>
      </c>
      <c r="F44" s="18">
        <v>0</v>
      </c>
      <c r="G44" s="18">
        <v>0</v>
      </c>
      <c r="H44" s="18">
        <v>0</v>
      </c>
      <c r="I44" s="18">
        <v>0</v>
      </c>
      <c r="J44" s="18">
        <v>0</v>
      </c>
      <c r="K44" s="18">
        <v>4.7205646511627917E-5</v>
      </c>
      <c r="L44" s="18">
        <v>-8.2337441860465119E-6</v>
      </c>
      <c r="M44" s="18">
        <v>0</v>
      </c>
      <c r="N44" s="18">
        <v>0</v>
      </c>
      <c r="O44" s="18">
        <v>0</v>
      </c>
      <c r="P44" s="18">
        <v>2.546293860465117E-17</v>
      </c>
      <c r="Q44" s="18">
        <v>2.520069302325582E-17</v>
      </c>
      <c r="R44" s="18">
        <v>0</v>
      </c>
      <c r="S44" s="18">
        <v>0</v>
      </c>
      <c r="T44" s="18">
        <v>0</v>
      </c>
      <c r="U44" s="18">
        <v>0</v>
      </c>
      <c r="V44" s="18">
        <v>0</v>
      </c>
      <c r="W44" s="18">
        <v>2.6224558139534889E-19</v>
      </c>
      <c r="X44" s="18">
        <v>-1.8409674418604657E-19</v>
      </c>
      <c r="Y44" s="18">
        <v>0</v>
      </c>
      <c r="Z44" s="18">
        <v>0</v>
      </c>
      <c r="AA44" s="18">
        <v>0</v>
      </c>
      <c r="AB44" s="18">
        <v>1.1790609209302326E-7</v>
      </c>
      <c r="AC44" s="18">
        <v>9.5167404651162803E-8</v>
      </c>
      <c r="AD44" s="18">
        <v>0</v>
      </c>
      <c r="AE44" s="18">
        <v>0</v>
      </c>
      <c r="AF44" s="18">
        <v>0</v>
      </c>
      <c r="AG44" s="18">
        <v>0</v>
      </c>
      <c r="AH44" s="18">
        <v>0</v>
      </c>
      <c r="AI44" s="18">
        <v>2.2738687441860466E-8</v>
      </c>
      <c r="AJ44" s="18">
        <v>-7.0480446511627908E-10</v>
      </c>
      <c r="AK44" s="18">
        <v>0</v>
      </c>
      <c r="AL44" s="18">
        <v>0</v>
      </c>
      <c r="AM44" s="18">
        <v>0</v>
      </c>
      <c r="AN44" s="18">
        <v>1.2357551627906979E-6</v>
      </c>
      <c r="AO44" s="18">
        <v>9.3587413953488395E-7</v>
      </c>
      <c r="AP44" s="18">
        <v>0</v>
      </c>
      <c r="AQ44" s="18">
        <v>0</v>
      </c>
      <c r="AR44" s="18">
        <v>0</v>
      </c>
      <c r="AS44" s="18">
        <v>0</v>
      </c>
      <c r="AT44" s="18">
        <v>0</v>
      </c>
      <c r="AU44" s="18">
        <v>2.9988102325581402E-7</v>
      </c>
      <c r="AV44" s="18">
        <v>-6.8595358139534897E-9</v>
      </c>
      <c r="AW44" s="18">
        <v>0</v>
      </c>
      <c r="AX44" s="18">
        <v>0</v>
      </c>
      <c r="AY44" s="18">
        <v>0</v>
      </c>
      <c r="AZ44" s="18">
        <v>2.1690772093023259E-7</v>
      </c>
      <c r="BA44" s="18">
        <v>1.8316760930232559E-7</v>
      </c>
      <c r="BB44" s="18">
        <v>0</v>
      </c>
      <c r="BC44" s="18">
        <v>0</v>
      </c>
      <c r="BD44" s="18">
        <v>0</v>
      </c>
      <c r="BE44" s="18">
        <v>0</v>
      </c>
      <c r="BF44" s="18">
        <v>0</v>
      </c>
      <c r="BG44" s="18">
        <v>3.3740111627906982E-8</v>
      </c>
      <c r="BH44" s="18">
        <v>-1.2969707906976747E-9</v>
      </c>
      <c r="BI44" s="18">
        <v>0</v>
      </c>
      <c r="BJ44" s="18">
        <v>0</v>
      </c>
      <c r="BK44" s="18">
        <v>0</v>
      </c>
      <c r="BL44" s="18">
        <v>6.7082154418604655E-11</v>
      </c>
      <c r="BM44" s="18">
        <v>6.2297311627906986E-11</v>
      </c>
      <c r="BN44" s="18">
        <v>0</v>
      </c>
      <c r="BO44" s="18">
        <v>0</v>
      </c>
      <c r="BP44" s="18">
        <v>0</v>
      </c>
      <c r="BQ44" s="18">
        <v>0</v>
      </c>
      <c r="BR44" s="18">
        <v>0</v>
      </c>
      <c r="BS44" s="18">
        <v>4.7848427906976747E-12</v>
      </c>
      <c r="BT44" s="18">
        <v>-1.9926886511627907E-12</v>
      </c>
      <c r="BU44" s="18">
        <v>0</v>
      </c>
      <c r="BV44" s="18">
        <v>0</v>
      </c>
      <c r="BW44" s="18">
        <v>0</v>
      </c>
      <c r="BX44" s="18">
        <v>4.6786440000000009E-3</v>
      </c>
      <c r="BY44" s="18">
        <v>4.0091218604651167E-3</v>
      </c>
      <c r="BZ44" s="18">
        <v>0</v>
      </c>
      <c r="CA44" s="18">
        <v>0</v>
      </c>
      <c r="CB44" s="18">
        <v>0</v>
      </c>
      <c r="CC44" s="18">
        <v>0</v>
      </c>
      <c r="CD44" s="18">
        <v>0</v>
      </c>
      <c r="CE44" s="18">
        <v>6.6952213953488373E-4</v>
      </c>
      <c r="CF44" s="18">
        <v>-1.1088310697674418E-4</v>
      </c>
      <c r="CG44" s="18">
        <v>0</v>
      </c>
      <c r="CH44" s="18">
        <v>0</v>
      </c>
      <c r="CI44" s="18">
        <v>0</v>
      </c>
      <c r="CJ44" s="18">
        <v>5.0647598139534891E-3</v>
      </c>
      <c r="CK44" s="18">
        <v>4.3757293023255822E-3</v>
      </c>
      <c r="CL44" s="18">
        <v>0</v>
      </c>
      <c r="CM44" s="18">
        <v>0</v>
      </c>
      <c r="CN44" s="18">
        <v>0</v>
      </c>
      <c r="CO44" s="18">
        <v>0</v>
      </c>
      <c r="CP44" s="18">
        <v>0</v>
      </c>
      <c r="CQ44" s="18">
        <v>6.8903051162790712E-4</v>
      </c>
      <c r="CR44" s="18">
        <v>-1.2103841860465119E-4</v>
      </c>
      <c r="CS44" s="18">
        <v>0</v>
      </c>
      <c r="CT44" s="18">
        <v>0</v>
      </c>
      <c r="CU44" s="18">
        <v>0</v>
      </c>
      <c r="CV44" s="18">
        <v>1.7088780279069769E-3</v>
      </c>
      <c r="CW44" s="18">
        <v>1.6184422325581397E-3</v>
      </c>
      <c r="CX44" s="18">
        <v>0</v>
      </c>
      <c r="CY44" s="18">
        <v>0</v>
      </c>
      <c r="CZ44" s="18">
        <v>0</v>
      </c>
      <c r="DA44" s="18">
        <v>0</v>
      </c>
      <c r="DB44" s="18">
        <v>0</v>
      </c>
      <c r="DC44" s="18">
        <v>9.043579534883723E-5</v>
      </c>
      <c r="DD44" s="18">
        <v>-3.3299190697674422E-5</v>
      </c>
      <c r="DE44" s="18">
        <v>0</v>
      </c>
      <c r="DF44" s="18">
        <v>0</v>
      </c>
      <c r="DG44" s="18">
        <v>0</v>
      </c>
      <c r="DH44" s="18">
        <v>0</v>
      </c>
      <c r="DI44" s="18">
        <v>0</v>
      </c>
      <c r="DJ44" s="18">
        <v>0</v>
      </c>
      <c r="DK44" s="18">
        <v>0</v>
      </c>
      <c r="DL44" s="18">
        <v>0</v>
      </c>
      <c r="DM44" s="18">
        <v>0</v>
      </c>
      <c r="DN44" s="18">
        <v>0</v>
      </c>
      <c r="DO44" s="18">
        <v>0</v>
      </c>
      <c r="DP44" s="18">
        <v>0</v>
      </c>
      <c r="DQ44" s="18">
        <v>0</v>
      </c>
      <c r="DR44" s="18">
        <v>0</v>
      </c>
      <c r="DS44" s="18">
        <v>0</v>
      </c>
      <c r="DT44" s="18">
        <v>0</v>
      </c>
      <c r="DU44" s="18">
        <v>0</v>
      </c>
      <c r="DV44" s="18">
        <v>0</v>
      </c>
      <c r="DW44" s="18">
        <v>0</v>
      </c>
      <c r="DX44" s="18">
        <v>0</v>
      </c>
      <c r="DY44" s="18">
        <v>0</v>
      </c>
      <c r="DZ44" s="18">
        <v>0</v>
      </c>
      <c r="EA44" s="18">
        <v>0</v>
      </c>
      <c r="EB44" s="18">
        <v>0</v>
      </c>
      <c r="EC44" s="18">
        <v>0</v>
      </c>
      <c r="ED44" s="18">
        <v>0</v>
      </c>
      <c r="EE44" s="18">
        <v>0</v>
      </c>
    </row>
    <row r="45" spans="1:135" ht="20.149999999999999" customHeight="1" outlineLevel="6" x14ac:dyDescent="0.35">
      <c r="A45" s="17" t="s">
        <v>54</v>
      </c>
      <c r="B45" s="17" t="s">
        <v>67</v>
      </c>
      <c r="C45">
        <v>0</v>
      </c>
      <c r="D45" s="18">
        <v>1.2420424186046512E-3</v>
      </c>
      <c r="E45" s="18">
        <v>1.2390697674418605E-3</v>
      </c>
      <c r="F45" s="18">
        <v>0</v>
      </c>
      <c r="G45" s="18">
        <v>0</v>
      </c>
      <c r="H45" s="18">
        <v>0</v>
      </c>
      <c r="I45" s="18">
        <v>0</v>
      </c>
      <c r="J45" s="18">
        <v>2.9726511627906976E-6</v>
      </c>
      <c r="K45" s="18">
        <v>0</v>
      </c>
      <c r="L45" s="18">
        <v>0</v>
      </c>
      <c r="M45" s="18">
        <v>0</v>
      </c>
      <c r="N45" s="18">
        <v>0</v>
      </c>
      <c r="O45" s="18">
        <v>0</v>
      </c>
      <c r="P45" s="18">
        <v>3.1813953506768369E-11</v>
      </c>
      <c r="Q45" s="18">
        <v>3.1813953488372092E-11</v>
      </c>
      <c r="R45" s="18">
        <v>0</v>
      </c>
      <c r="S45" s="18">
        <v>0</v>
      </c>
      <c r="T45" s="18">
        <v>0</v>
      </c>
      <c r="U45" s="18">
        <v>0</v>
      </c>
      <c r="V45" s="18">
        <v>1.8396279069767441E-20</v>
      </c>
      <c r="W45" s="18">
        <v>0</v>
      </c>
      <c r="X45" s="18">
        <v>0</v>
      </c>
      <c r="Y45" s="18">
        <v>0</v>
      </c>
      <c r="Z45" s="18">
        <v>0</v>
      </c>
      <c r="AA45" s="18">
        <v>0</v>
      </c>
      <c r="AB45" s="18">
        <v>5.0562100465116286E-7</v>
      </c>
      <c r="AC45" s="18">
        <v>5.0344186046511631E-7</v>
      </c>
      <c r="AD45" s="18">
        <v>0</v>
      </c>
      <c r="AE45" s="18">
        <v>0</v>
      </c>
      <c r="AF45" s="18">
        <v>0</v>
      </c>
      <c r="AG45" s="18">
        <v>0</v>
      </c>
      <c r="AH45" s="18">
        <v>2.1791441860465116E-9</v>
      </c>
      <c r="AI45" s="18">
        <v>0</v>
      </c>
      <c r="AJ45" s="18">
        <v>0</v>
      </c>
      <c r="AK45" s="18">
        <v>0</v>
      </c>
      <c r="AL45" s="18">
        <v>0</v>
      </c>
      <c r="AM45" s="18">
        <v>0</v>
      </c>
      <c r="AN45" s="18">
        <v>3.2235011720930234E-6</v>
      </c>
      <c r="AO45" s="18">
        <v>3.2037209302325582E-6</v>
      </c>
      <c r="AP45" s="18">
        <v>0</v>
      </c>
      <c r="AQ45" s="18">
        <v>0</v>
      </c>
      <c r="AR45" s="18">
        <v>0</v>
      </c>
      <c r="AS45" s="18">
        <v>0</v>
      </c>
      <c r="AT45" s="18">
        <v>1.9780241860465116E-8</v>
      </c>
      <c r="AU45" s="18">
        <v>0</v>
      </c>
      <c r="AV45" s="18">
        <v>0</v>
      </c>
      <c r="AW45" s="18">
        <v>0</v>
      </c>
      <c r="AX45" s="18">
        <v>0</v>
      </c>
      <c r="AY45" s="18">
        <v>0</v>
      </c>
      <c r="AZ45" s="18">
        <v>3.5535882418604649E-7</v>
      </c>
      <c r="BA45" s="18">
        <v>3.5051162790697673E-7</v>
      </c>
      <c r="BB45" s="18">
        <v>0</v>
      </c>
      <c r="BC45" s="18">
        <v>0</v>
      </c>
      <c r="BD45" s="18">
        <v>0</v>
      </c>
      <c r="BE45" s="18">
        <v>0</v>
      </c>
      <c r="BF45" s="18">
        <v>4.8471962790697671E-9</v>
      </c>
      <c r="BG45" s="18">
        <v>0</v>
      </c>
      <c r="BH45" s="18">
        <v>0</v>
      </c>
      <c r="BI45" s="18">
        <v>0</v>
      </c>
      <c r="BJ45" s="18">
        <v>0</v>
      </c>
      <c r="BK45" s="18">
        <v>0</v>
      </c>
      <c r="BL45" s="18">
        <v>1.9233822586046511E-9</v>
      </c>
      <c r="BM45" s="18">
        <v>1.92E-9</v>
      </c>
      <c r="BN45" s="18">
        <v>0</v>
      </c>
      <c r="BO45" s="18">
        <v>0</v>
      </c>
      <c r="BP45" s="18">
        <v>0</v>
      </c>
      <c r="BQ45" s="18">
        <v>0</v>
      </c>
      <c r="BR45" s="18">
        <v>3.3822586046511624E-12</v>
      </c>
      <c r="BS45" s="18">
        <v>0</v>
      </c>
      <c r="BT45" s="18">
        <v>0</v>
      </c>
      <c r="BU45" s="18">
        <v>0</v>
      </c>
      <c r="BV45" s="18">
        <v>0</v>
      </c>
      <c r="BW45" s="18">
        <v>0</v>
      </c>
      <c r="BX45" s="18">
        <v>2.5395992595348835E-2</v>
      </c>
      <c r="BY45" s="18">
        <v>2.533953488372093E-2</v>
      </c>
      <c r="BZ45" s="18">
        <v>0</v>
      </c>
      <c r="CA45" s="18">
        <v>0</v>
      </c>
      <c r="CB45" s="18">
        <v>0</v>
      </c>
      <c r="CC45" s="18">
        <v>0</v>
      </c>
      <c r="CD45" s="18">
        <v>5.6457711627906977E-5</v>
      </c>
      <c r="CE45" s="18">
        <v>0</v>
      </c>
      <c r="CF45" s="18">
        <v>0</v>
      </c>
      <c r="CG45" s="18">
        <v>0</v>
      </c>
      <c r="CH45" s="18">
        <v>0</v>
      </c>
      <c r="CI45" s="18">
        <v>0</v>
      </c>
      <c r="CJ45" s="18">
        <v>2.7518020130232562E-2</v>
      </c>
      <c r="CK45" s="18">
        <v>2.7460465116279073E-2</v>
      </c>
      <c r="CL45" s="18">
        <v>0</v>
      </c>
      <c r="CM45" s="18">
        <v>0</v>
      </c>
      <c r="CN45" s="18">
        <v>0</v>
      </c>
      <c r="CO45" s="18">
        <v>0</v>
      </c>
      <c r="CP45" s="18">
        <v>5.7555013953488369E-5</v>
      </c>
      <c r="CQ45" s="18">
        <v>0</v>
      </c>
      <c r="CR45" s="18">
        <v>0</v>
      </c>
      <c r="CS45" s="18">
        <v>0</v>
      </c>
      <c r="CT45" s="18">
        <v>0</v>
      </c>
      <c r="CU45" s="18">
        <v>0</v>
      </c>
      <c r="CV45" s="18">
        <v>1.4004660725581396E-3</v>
      </c>
      <c r="CW45" s="18">
        <v>1.3953488372093023E-3</v>
      </c>
      <c r="CX45" s="18">
        <v>0</v>
      </c>
      <c r="CY45" s="18">
        <v>0</v>
      </c>
      <c r="CZ45" s="18">
        <v>0</v>
      </c>
      <c r="DA45" s="18">
        <v>0</v>
      </c>
      <c r="DB45" s="18">
        <v>5.1172353488372089E-6</v>
      </c>
      <c r="DC45" s="18">
        <v>0</v>
      </c>
      <c r="DD45" s="18">
        <v>0</v>
      </c>
      <c r="DE45" s="18">
        <v>0</v>
      </c>
      <c r="DF45" s="18">
        <v>0</v>
      </c>
      <c r="DG45" s="18">
        <v>0</v>
      </c>
      <c r="DH45" s="18">
        <v>4.8669767441860471E-7</v>
      </c>
      <c r="DI45" s="18">
        <v>4.8669767441860471E-7</v>
      </c>
      <c r="DJ45" s="18">
        <v>0</v>
      </c>
      <c r="DK45" s="18">
        <v>0</v>
      </c>
      <c r="DL45" s="18">
        <v>0</v>
      </c>
      <c r="DM45" s="18">
        <v>0</v>
      </c>
      <c r="DN45" s="18">
        <v>0</v>
      </c>
      <c r="DO45" s="18">
        <v>0</v>
      </c>
      <c r="DP45" s="18">
        <v>0</v>
      </c>
      <c r="DQ45" s="18">
        <v>0</v>
      </c>
      <c r="DR45" s="18">
        <v>0</v>
      </c>
      <c r="DS45" s="18">
        <v>0</v>
      </c>
      <c r="DT45" s="18">
        <v>5.4251162790697679E-8</v>
      </c>
      <c r="DU45" s="18">
        <v>5.4251162790697679E-8</v>
      </c>
      <c r="DV45" s="18">
        <v>0</v>
      </c>
      <c r="DW45" s="18">
        <v>0</v>
      </c>
      <c r="DX45" s="18">
        <v>0</v>
      </c>
      <c r="DY45" s="18">
        <v>0</v>
      </c>
      <c r="DZ45" s="18">
        <v>0</v>
      </c>
      <c r="EA45" s="18">
        <v>0</v>
      </c>
      <c r="EB45" s="18">
        <v>0</v>
      </c>
      <c r="EC45" s="18">
        <v>0</v>
      </c>
      <c r="ED45" s="18">
        <v>0</v>
      </c>
      <c r="EE45" s="18">
        <v>0</v>
      </c>
    </row>
    <row r="46" spans="1:135" ht="20.149999999999999" customHeight="1" outlineLevel="5" x14ac:dyDescent="0.35">
      <c r="A46" s="17" t="s">
        <v>53</v>
      </c>
      <c r="B46" s="17" t="s">
        <v>294</v>
      </c>
      <c r="D46" s="18">
        <v>0.45170441027685493</v>
      </c>
      <c r="E46" s="18">
        <v>0.36282284828349948</v>
      </c>
      <c r="F46" s="18">
        <v>0</v>
      </c>
      <c r="G46" s="18">
        <v>0</v>
      </c>
      <c r="H46" s="18">
        <v>0</v>
      </c>
      <c r="I46" s="18">
        <v>0</v>
      </c>
      <c r="J46" s="18">
        <v>2.9943796234772977E-4</v>
      </c>
      <c r="K46" s="18">
        <v>8.8582124031007736E-2</v>
      </c>
      <c r="L46" s="18">
        <v>-3.4037652270210404E-2</v>
      </c>
      <c r="M46" s="18">
        <v>0</v>
      </c>
      <c r="N46" s="18">
        <v>0</v>
      </c>
      <c r="O46" s="18">
        <v>0</v>
      </c>
      <c r="P46" s="18">
        <v>3.0825863778303919E-10</v>
      </c>
      <c r="Q46" s="18">
        <v>3.0808982030994462E-10</v>
      </c>
      <c r="R46" s="18">
        <v>0</v>
      </c>
      <c r="S46" s="18">
        <v>0</v>
      </c>
      <c r="T46" s="18">
        <v>0</v>
      </c>
      <c r="U46" s="18">
        <v>0</v>
      </c>
      <c r="V46" s="18">
        <v>2.5558285714285711E-18</v>
      </c>
      <c r="W46" s="18">
        <v>1.6881491726600219E-13</v>
      </c>
      <c r="X46" s="18">
        <v>-1.0316722037652267E-11</v>
      </c>
      <c r="Y46" s="18">
        <v>0</v>
      </c>
      <c r="Z46" s="18">
        <v>0</v>
      </c>
      <c r="AA46" s="18">
        <v>0</v>
      </c>
      <c r="AB46" s="18">
        <v>4.432046670653378E-4</v>
      </c>
      <c r="AC46" s="18">
        <v>4.3114039246954601E-4</v>
      </c>
      <c r="AD46" s="18">
        <v>0</v>
      </c>
      <c r="AE46" s="18">
        <v>0</v>
      </c>
      <c r="AF46" s="18">
        <v>0</v>
      </c>
      <c r="AG46" s="18">
        <v>0</v>
      </c>
      <c r="AH46" s="18">
        <v>8.6254573643410846E-8</v>
      </c>
      <c r="AI46" s="18">
        <v>1.1978020022148393E-5</v>
      </c>
      <c r="AJ46" s="18">
        <v>-4.3224806201550385E-6</v>
      </c>
      <c r="AK46" s="18">
        <v>0</v>
      </c>
      <c r="AL46" s="18">
        <v>0</v>
      </c>
      <c r="AM46" s="18">
        <v>0</v>
      </c>
      <c r="AN46" s="18">
        <v>6.0520265147286816E-4</v>
      </c>
      <c r="AO46" s="18">
        <v>4.4899277962347727E-4</v>
      </c>
      <c r="AP46" s="18">
        <v>0</v>
      </c>
      <c r="AQ46" s="18">
        <v>0</v>
      </c>
      <c r="AR46" s="18">
        <v>0</v>
      </c>
      <c r="AS46" s="18">
        <v>0</v>
      </c>
      <c r="AT46" s="18">
        <v>4.4766365448504976E-7</v>
      </c>
      <c r="AU46" s="18">
        <v>1.5576220819490586E-4</v>
      </c>
      <c r="AV46" s="18">
        <v>-4.7215946843853811E-5</v>
      </c>
      <c r="AW46" s="18">
        <v>0</v>
      </c>
      <c r="AX46" s="18">
        <v>0</v>
      </c>
      <c r="AY46" s="18">
        <v>0</v>
      </c>
      <c r="AZ46" s="18">
        <v>8.2287958861572533E-5</v>
      </c>
      <c r="BA46" s="18">
        <v>6.4369952159468437E-5</v>
      </c>
      <c r="BB46" s="18">
        <v>0</v>
      </c>
      <c r="BC46" s="18">
        <v>0</v>
      </c>
      <c r="BD46" s="18">
        <v>0</v>
      </c>
      <c r="BE46" s="18">
        <v>0</v>
      </c>
      <c r="BF46" s="18">
        <v>5.5642449612403097E-8</v>
      </c>
      <c r="BG46" s="18">
        <v>1.7862364252491694E-5</v>
      </c>
      <c r="BH46" s="18">
        <v>-5.3014396456256917E-6</v>
      </c>
      <c r="BI46" s="18">
        <v>0</v>
      </c>
      <c r="BJ46" s="18">
        <v>0</v>
      </c>
      <c r="BK46" s="18">
        <v>0</v>
      </c>
      <c r="BL46" s="18">
        <v>5.2899534591362121E-8</v>
      </c>
      <c r="BM46" s="18">
        <v>4.9561118493909187E-8</v>
      </c>
      <c r="BN46" s="18">
        <v>0</v>
      </c>
      <c r="BO46" s="18">
        <v>0</v>
      </c>
      <c r="BP46" s="18">
        <v>0</v>
      </c>
      <c r="BQ46" s="18">
        <v>0</v>
      </c>
      <c r="BR46" s="18">
        <v>5.0311867109634554E-11</v>
      </c>
      <c r="BS46" s="18">
        <v>3.2881042303433001E-9</v>
      </c>
      <c r="BT46" s="18">
        <v>-3.5242524916943519E-9</v>
      </c>
      <c r="BU46" s="18">
        <v>0</v>
      </c>
      <c r="BV46" s="18">
        <v>0</v>
      </c>
      <c r="BW46" s="18">
        <v>0</v>
      </c>
      <c r="BX46" s="18">
        <v>3.88655140110742</v>
      </c>
      <c r="BY46" s="18">
        <v>3.5298611738648953</v>
      </c>
      <c r="BZ46" s="18">
        <v>0</v>
      </c>
      <c r="CA46" s="18">
        <v>0</v>
      </c>
      <c r="CB46" s="18">
        <v>0</v>
      </c>
      <c r="CC46" s="18">
        <v>0</v>
      </c>
      <c r="CD46" s="18">
        <v>1.0689102990033221E-2</v>
      </c>
      <c r="CE46" s="18">
        <v>0.34600112425249169</v>
      </c>
      <c r="CF46" s="18">
        <v>-0.44730897009966769</v>
      </c>
      <c r="CG46" s="18">
        <v>0</v>
      </c>
      <c r="CH46" s="18">
        <v>0</v>
      </c>
      <c r="CI46" s="18">
        <v>0</v>
      </c>
      <c r="CJ46" s="18">
        <v>4.1133240589147286</v>
      </c>
      <c r="CK46" s="18">
        <v>3.7453308084163894</v>
      </c>
      <c r="CL46" s="18">
        <v>0</v>
      </c>
      <c r="CM46" s="18">
        <v>0</v>
      </c>
      <c r="CN46" s="18">
        <v>0</v>
      </c>
      <c r="CO46" s="18">
        <v>0</v>
      </c>
      <c r="CP46" s="18">
        <v>1.0919986710963454E-2</v>
      </c>
      <c r="CQ46" s="18">
        <v>0.35707326378737542</v>
      </c>
      <c r="CR46" s="18">
        <v>-0.5196013289036544</v>
      </c>
      <c r="CS46" s="18">
        <v>0</v>
      </c>
      <c r="CT46" s="18">
        <v>0</v>
      </c>
      <c r="CU46" s="18">
        <v>0</v>
      </c>
      <c r="CV46" s="18">
        <v>0.51819858303433008</v>
      </c>
      <c r="CW46" s="18">
        <v>0.47112305204872656</v>
      </c>
      <c r="CX46" s="18">
        <v>0</v>
      </c>
      <c r="CY46" s="18">
        <v>0</v>
      </c>
      <c r="CZ46" s="18">
        <v>0</v>
      </c>
      <c r="DA46" s="18">
        <v>0</v>
      </c>
      <c r="DB46" s="18">
        <v>4.8341599114064233E-4</v>
      </c>
      <c r="DC46" s="18">
        <v>4.6592114994462891E-2</v>
      </c>
      <c r="DD46" s="18">
        <v>-4.9700996677740854E-2</v>
      </c>
      <c r="DE46" s="18">
        <v>0</v>
      </c>
      <c r="DF46" s="18">
        <v>0</v>
      </c>
      <c r="DG46" s="18">
        <v>0</v>
      </c>
      <c r="DH46" s="18">
        <v>0</v>
      </c>
      <c r="DI46" s="18">
        <v>0</v>
      </c>
      <c r="DJ46" s="18">
        <v>0</v>
      </c>
      <c r="DK46" s="18">
        <v>0</v>
      </c>
      <c r="DL46" s="18">
        <v>0</v>
      </c>
      <c r="DM46" s="18">
        <v>0</v>
      </c>
      <c r="DN46" s="18">
        <v>0</v>
      </c>
      <c r="DO46" s="18">
        <v>0</v>
      </c>
      <c r="DP46" s="18">
        <v>0</v>
      </c>
      <c r="DQ46" s="18">
        <v>0</v>
      </c>
      <c r="DR46" s="18">
        <v>0</v>
      </c>
      <c r="DS46" s="18">
        <v>0</v>
      </c>
      <c r="DT46" s="18">
        <v>3.9635791805094131E-6</v>
      </c>
      <c r="DU46" s="18">
        <v>3.9635791805094131E-6</v>
      </c>
      <c r="DV46" s="18">
        <v>0</v>
      </c>
      <c r="DW46" s="18">
        <v>0</v>
      </c>
      <c r="DX46" s="18">
        <v>0</v>
      </c>
      <c r="DY46" s="18">
        <v>0</v>
      </c>
      <c r="DZ46" s="18">
        <v>0</v>
      </c>
      <c r="EA46" s="18">
        <v>0</v>
      </c>
      <c r="EB46" s="18">
        <v>0</v>
      </c>
      <c r="EC46" s="18">
        <v>0</v>
      </c>
      <c r="ED46" s="18">
        <v>0</v>
      </c>
      <c r="EE46" s="18">
        <v>0</v>
      </c>
    </row>
    <row r="47" spans="1:135" ht="20.149999999999999" customHeight="1" outlineLevel="6" x14ac:dyDescent="0.35">
      <c r="A47" s="17" t="s">
        <v>54</v>
      </c>
      <c r="B47" s="17" t="s">
        <v>63</v>
      </c>
      <c r="C47">
        <v>0</v>
      </c>
      <c r="D47" s="18">
        <v>0.31399632558139534</v>
      </c>
      <c r="E47" s="18">
        <v>0.29026669767441859</v>
      </c>
      <c r="F47" s="18">
        <v>0</v>
      </c>
      <c r="G47" s="18">
        <v>0</v>
      </c>
      <c r="H47" s="18">
        <v>0</v>
      </c>
      <c r="I47" s="18">
        <v>0</v>
      </c>
      <c r="J47" s="18">
        <v>0</v>
      </c>
      <c r="K47" s="18">
        <v>2.372962790697674E-2</v>
      </c>
      <c r="L47" s="18">
        <v>0</v>
      </c>
      <c r="M47" s="18">
        <v>0</v>
      </c>
      <c r="N47" s="18">
        <v>0</v>
      </c>
      <c r="O47" s="18">
        <v>0</v>
      </c>
      <c r="P47" s="18">
        <v>9.4234020465116279E-14</v>
      </c>
      <c r="Q47" s="18">
        <v>9.4102195348837208E-14</v>
      </c>
      <c r="R47" s="18">
        <v>0</v>
      </c>
      <c r="S47" s="18">
        <v>0</v>
      </c>
      <c r="T47" s="18">
        <v>0</v>
      </c>
      <c r="U47" s="18">
        <v>0</v>
      </c>
      <c r="V47" s="18">
        <v>0</v>
      </c>
      <c r="W47" s="18">
        <v>1.3182511627906978E-16</v>
      </c>
      <c r="X47" s="18">
        <v>0</v>
      </c>
      <c r="Y47" s="18">
        <v>0</v>
      </c>
      <c r="Z47" s="18">
        <v>0</v>
      </c>
      <c r="AA47" s="18">
        <v>0</v>
      </c>
      <c r="AB47" s="18">
        <v>2.985546325581395E-5</v>
      </c>
      <c r="AC47" s="18">
        <v>1.8424995348837208E-5</v>
      </c>
      <c r="AD47" s="18">
        <v>0</v>
      </c>
      <c r="AE47" s="18">
        <v>0</v>
      </c>
      <c r="AF47" s="18">
        <v>0</v>
      </c>
      <c r="AG47" s="18">
        <v>0</v>
      </c>
      <c r="AH47" s="18">
        <v>0</v>
      </c>
      <c r="AI47" s="18">
        <v>1.1430467906976744E-5</v>
      </c>
      <c r="AJ47" s="18">
        <v>0</v>
      </c>
      <c r="AK47" s="18">
        <v>0</v>
      </c>
      <c r="AL47" s="18">
        <v>0</v>
      </c>
      <c r="AM47" s="18">
        <v>0</v>
      </c>
      <c r="AN47" s="18">
        <v>3.9372869767441854E-4</v>
      </c>
      <c r="AO47" s="18">
        <v>2.4298139534883719E-4</v>
      </c>
      <c r="AP47" s="18">
        <v>0</v>
      </c>
      <c r="AQ47" s="18">
        <v>0</v>
      </c>
      <c r="AR47" s="18">
        <v>0</v>
      </c>
      <c r="AS47" s="18">
        <v>0</v>
      </c>
      <c r="AT47" s="18">
        <v>0</v>
      </c>
      <c r="AU47" s="18">
        <v>1.5074730232558138E-4</v>
      </c>
      <c r="AV47" s="18">
        <v>0</v>
      </c>
      <c r="AW47" s="18">
        <v>0</v>
      </c>
      <c r="AX47" s="18">
        <v>0</v>
      </c>
      <c r="AY47" s="18">
        <v>0</v>
      </c>
      <c r="AZ47" s="18">
        <v>5.9998455813953494E-5</v>
      </c>
      <c r="BA47" s="18">
        <v>4.3037832558139537E-5</v>
      </c>
      <c r="BB47" s="18">
        <v>0</v>
      </c>
      <c r="BC47" s="18">
        <v>0</v>
      </c>
      <c r="BD47" s="18">
        <v>0</v>
      </c>
      <c r="BE47" s="18">
        <v>0</v>
      </c>
      <c r="BF47" s="18">
        <v>0</v>
      </c>
      <c r="BG47" s="18">
        <v>1.6960623255813953E-5</v>
      </c>
      <c r="BH47" s="18">
        <v>0</v>
      </c>
      <c r="BI47" s="18">
        <v>0</v>
      </c>
      <c r="BJ47" s="18">
        <v>0</v>
      </c>
      <c r="BK47" s="18">
        <v>0</v>
      </c>
      <c r="BL47" s="18">
        <v>2.7649416744186043E-8</v>
      </c>
      <c r="BM47" s="18">
        <v>2.5244130232558136E-8</v>
      </c>
      <c r="BN47" s="18">
        <v>0</v>
      </c>
      <c r="BO47" s="18">
        <v>0</v>
      </c>
      <c r="BP47" s="18">
        <v>0</v>
      </c>
      <c r="BQ47" s="18">
        <v>0</v>
      </c>
      <c r="BR47" s="18">
        <v>0</v>
      </c>
      <c r="BS47" s="18">
        <v>2.4052865116279068E-9</v>
      </c>
      <c r="BT47" s="18">
        <v>0</v>
      </c>
      <c r="BU47" s="18">
        <v>0</v>
      </c>
      <c r="BV47" s="18">
        <v>0</v>
      </c>
      <c r="BW47" s="18">
        <v>0</v>
      </c>
      <c r="BX47" s="18">
        <v>2.085569488372093</v>
      </c>
      <c r="BY47" s="18">
        <v>1.7490074418604651</v>
      </c>
      <c r="BZ47" s="18">
        <v>0</v>
      </c>
      <c r="CA47" s="18">
        <v>0</v>
      </c>
      <c r="CB47" s="18">
        <v>0</v>
      </c>
      <c r="CC47" s="18">
        <v>0</v>
      </c>
      <c r="CD47" s="18">
        <v>0</v>
      </c>
      <c r="CE47" s="18">
        <v>0.33656204651162785</v>
      </c>
      <c r="CF47" s="18">
        <v>0</v>
      </c>
      <c r="CG47" s="18">
        <v>0</v>
      </c>
      <c r="CH47" s="18">
        <v>0</v>
      </c>
      <c r="CI47" s="18">
        <v>0</v>
      </c>
      <c r="CJ47" s="18">
        <v>2.2581487441860468</v>
      </c>
      <c r="CK47" s="18">
        <v>1.9117804651162793</v>
      </c>
      <c r="CL47" s="18">
        <v>0</v>
      </c>
      <c r="CM47" s="18">
        <v>0</v>
      </c>
      <c r="CN47" s="18">
        <v>0</v>
      </c>
      <c r="CO47" s="18">
        <v>0</v>
      </c>
      <c r="CP47" s="18">
        <v>0</v>
      </c>
      <c r="CQ47" s="18">
        <v>0.34636827906976742</v>
      </c>
      <c r="CR47" s="18">
        <v>0</v>
      </c>
      <c r="CS47" s="18">
        <v>0</v>
      </c>
      <c r="CT47" s="18">
        <v>0</v>
      </c>
      <c r="CU47" s="18">
        <v>0</v>
      </c>
      <c r="CV47" s="18">
        <v>0.47108881860465124</v>
      </c>
      <c r="CW47" s="18">
        <v>0.42562781395348842</v>
      </c>
      <c r="CX47" s="18">
        <v>0</v>
      </c>
      <c r="CY47" s="18">
        <v>0</v>
      </c>
      <c r="CZ47" s="18">
        <v>0</v>
      </c>
      <c r="DA47" s="18">
        <v>0</v>
      </c>
      <c r="DB47" s="18">
        <v>0</v>
      </c>
      <c r="DC47" s="18">
        <v>4.546100465116279E-2</v>
      </c>
      <c r="DD47" s="18">
        <v>0</v>
      </c>
      <c r="DE47" s="18">
        <v>0</v>
      </c>
      <c r="DF47" s="18">
        <v>0</v>
      </c>
      <c r="DG47" s="18">
        <v>0</v>
      </c>
      <c r="DH47" s="18">
        <v>0</v>
      </c>
      <c r="DI47" s="18">
        <v>0</v>
      </c>
      <c r="DJ47" s="18">
        <v>0</v>
      </c>
      <c r="DK47" s="18">
        <v>0</v>
      </c>
      <c r="DL47" s="18">
        <v>0</v>
      </c>
      <c r="DM47" s="18">
        <v>0</v>
      </c>
      <c r="DN47" s="18">
        <v>0</v>
      </c>
      <c r="DO47" s="18">
        <v>0</v>
      </c>
      <c r="DP47" s="18">
        <v>0</v>
      </c>
      <c r="DQ47" s="18">
        <v>0</v>
      </c>
      <c r="DR47" s="18">
        <v>0</v>
      </c>
      <c r="DS47" s="18">
        <v>0</v>
      </c>
      <c r="DT47" s="18">
        <v>0</v>
      </c>
      <c r="DU47" s="18">
        <v>0</v>
      </c>
      <c r="DV47" s="18">
        <v>0</v>
      </c>
      <c r="DW47" s="18">
        <v>0</v>
      </c>
      <c r="DX47" s="18">
        <v>0</v>
      </c>
      <c r="DY47" s="18">
        <v>0</v>
      </c>
      <c r="DZ47" s="18">
        <v>0</v>
      </c>
      <c r="EA47" s="18">
        <v>0</v>
      </c>
      <c r="EB47" s="18">
        <v>0</v>
      </c>
      <c r="EC47" s="18">
        <v>0</v>
      </c>
      <c r="ED47" s="18">
        <v>0</v>
      </c>
      <c r="EE47" s="18">
        <v>0</v>
      </c>
    </row>
    <row r="48" spans="1:135" ht="20.149999999999999" customHeight="1" outlineLevel="6" x14ac:dyDescent="0.35">
      <c r="A48" s="17" t="s">
        <v>54</v>
      </c>
      <c r="B48" s="17" t="s">
        <v>293</v>
      </c>
      <c r="C48">
        <v>0</v>
      </c>
      <c r="D48" s="18">
        <v>0.12146622369878182</v>
      </c>
      <c r="E48" s="18">
        <v>5.6779623477297904E-2</v>
      </c>
      <c r="F48" s="18">
        <v>0</v>
      </c>
      <c r="G48" s="18">
        <v>0</v>
      </c>
      <c r="H48" s="18">
        <v>0</v>
      </c>
      <c r="I48" s="18">
        <v>0</v>
      </c>
      <c r="J48" s="18">
        <v>0</v>
      </c>
      <c r="K48" s="18">
        <v>6.4686600221483925E-2</v>
      </c>
      <c r="L48" s="18">
        <v>-3.4037652270210404E-2</v>
      </c>
      <c r="M48" s="18">
        <v>0</v>
      </c>
      <c r="N48" s="18">
        <v>0</v>
      </c>
      <c r="O48" s="18">
        <v>0</v>
      </c>
      <c r="P48" s="18">
        <v>3.0816425249169435E-10</v>
      </c>
      <c r="Q48" s="18">
        <v>3.0799557032115172E-10</v>
      </c>
      <c r="R48" s="18">
        <v>0</v>
      </c>
      <c r="S48" s="18">
        <v>0</v>
      </c>
      <c r="T48" s="18">
        <v>0</v>
      </c>
      <c r="U48" s="18">
        <v>0</v>
      </c>
      <c r="V48" s="18">
        <v>0</v>
      </c>
      <c r="W48" s="18">
        <v>1.6868217054263563E-13</v>
      </c>
      <c r="X48" s="18">
        <v>-1.0316722037652267E-11</v>
      </c>
      <c r="Y48" s="18">
        <v>0</v>
      </c>
      <c r="Z48" s="18">
        <v>0</v>
      </c>
      <c r="AA48" s="18">
        <v>0</v>
      </c>
      <c r="AB48" s="18">
        <v>4.0861825027685498E-4</v>
      </c>
      <c r="AC48" s="18">
        <v>4.0815060908084167E-4</v>
      </c>
      <c r="AD48" s="18">
        <v>0</v>
      </c>
      <c r="AE48" s="18">
        <v>0</v>
      </c>
      <c r="AF48" s="18">
        <v>0</v>
      </c>
      <c r="AG48" s="18">
        <v>0</v>
      </c>
      <c r="AH48" s="18">
        <v>0</v>
      </c>
      <c r="AI48" s="18">
        <v>4.6764119601328896E-7</v>
      </c>
      <c r="AJ48" s="18">
        <v>-4.3224806201550385E-6</v>
      </c>
      <c r="AK48" s="18">
        <v>0</v>
      </c>
      <c r="AL48" s="18">
        <v>0</v>
      </c>
      <c r="AM48" s="18">
        <v>0</v>
      </c>
      <c r="AN48" s="18">
        <v>1.3273178294573643E-4</v>
      </c>
      <c r="AO48" s="18">
        <v>1.2877076411960134E-4</v>
      </c>
      <c r="AP48" s="18">
        <v>0</v>
      </c>
      <c r="AQ48" s="18">
        <v>0</v>
      </c>
      <c r="AR48" s="18">
        <v>0</v>
      </c>
      <c r="AS48" s="18">
        <v>0</v>
      </c>
      <c r="AT48" s="18">
        <v>0</v>
      </c>
      <c r="AU48" s="18">
        <v>3.9610188261351045E-6</v>
      </c>
      <c r="AV48" s="18">
        <v>-4.7215946843853811E-5</v>
      </c>
      <c r="AW48" s="18">
        <v>0</v>
      </c>
      <c r="AX48" s="18">
        <v>0</v>
      </c>
      <c r="AY48" s="18">
        <v>0</v>
      </c>
      <c r="AZ48" s="18">
        <v>1.2455370985603543E-5</v>
      </c>
      <c r="BA48" s="18">
        <v>1.1672203765227022E-5</v>
      </c>
      <c r="BB48" s="18">
        <v>0</v>
      </c>
      <c r="BC48" s="18">
        <v>0</v>
      </c>
      <c r="BD48" s="18">
        <v>0</v>
      </c>
      <c r="BE48" s="18">
        <v>0</v>
      </c>
      <c r="BF48" s="18">
        <v>0</v>
      </c>
      <c r="BG48" s="18">
        <v>7.8316722037652242E-7</v>
      </c>
      <c r="BH48" s="18">
        <v>-5.3014396456256917E-6</v>
      </c>
      <c r="BI48" s="18">
        <v>0</v>
      </c>
      <c r="BJ48" s="18">
        <v>0</v>
      </c>
      <c r="BK48" s="18">
        <v>0</v>
      </c>
      <c r="BL48" s="18">
        <v>2.1875968992248061E-8</v>
      </c>
      <c r="BM48" s="18">
        <v>2.1009966777408636E-8</v>
      </c>
      <c r="BN48" s="18">
        <v>0</v>
      </c>
      <c r="BO48" s="18">
        <v>0</v>
      </c>
      <c r="BP48" s="18">
        <v>0</v>
      </c>
      <c r="BQ48" s="18">
        <v>0</v>
      </c>
      <c r="BR48" s="18">
        <v>0</v>
      </c>
      <c r="BS48" s="18">
        <v>8.6600221483942403E-10</v>
      </c>
      <c r="BT48" s="18">
        <v>-3.5242524916943519E-9</v>
      </c>
      <c r="BU48" s="18">
        <v>0</v>
      </c>
      <c r="BV48" s="18">
        <v>0</v>
      </c>
      <c r="BW48" s="18">
        <v>0</v>
      </c>
      <c r="BX48" s="18">
        <v>1.6411946843853822</v>
      </c>
      <c r="BY48" s="18">
        <v>1.634108527131783</v>
      </c>
      <c r="BZ48" s="18">
        <v>0</v>
      </c>
      <c r="CA48" s="18">
        <v>0</v>
      </c>
      <c r="CB48" s="18">
        <v>0</v>
      </c>
      <c r="CC48" s="18">
        <v>0</v>
      </c>
      <c r="CD48" s="18">
        <v>0</v>
      </c>
      <c r="CE48" s="18">
        <v>7.0861572535991131E-3</v>
      </c>
      <c r="CF48" s="18">
        <v>-0.44730897009966769</v>
      </c>
      <c r="CG48" s="18">
        <v>0</v>
      </c>
      <c r="CH48" s="18">
        <v>0</v>
      </c>
      <c r="CI48" s="18">
        <v>0</v>
      </c>
      <c r="CJ48" s="18">
        <v>1.6875747508305647</v>
      </c>
      <c r="CK48" s="18">
        <v>1.6792912513842746</v>
      </c>
      <c r="CL48" s="18">
        <v>0</v>
      </c>
      <c r="CM48" s="18">
        <v>0</v>
      </c>
      <c r="CN48" s="18">
        <v>0</v>
      </c>
      <c r="CO48" s="18">
        <v>0</v>
      </c>
      <c r="CP48" s="18">
        <v>0</v>
      </c>
      <c r="CQ48" s="18">
        <v>8.2834994462901435E-3</v>
      </c>
      <c r="CR48" s="18">
        <v>-0.5196013289036544</v>
      </c>
      <c r="CS48" s="18">
        <v>0</v>
      </c>
      <c r="CT48" s="18">
        <v>0</v>
      </c>
      <c r="CU48" s="18">
        <v>0</v>
      </c>
      <c r="CV48" s="18">
        <v>2.1522037652270207E-2</v>
      </c>
      <c r="CW48" s="18">
        <v>2.0708748615725359E-2</v>
      </c>
      <c r="CX48" s="18">
        <v>0</v>
      </c>
      <c r="CY48" s="18">
        <v>0</v>
      </c>
      <c r="CZ48" s="18">
        <v>0</v>
      </c>
      <c r="DA48" s="18">
        <v>0</v>
      </c>
      <c r="DB48" s="18">
        <v>0</v>
      </c>
      <c r="DC48" s="18">
        <v>8.1328903654485029E-4</v>
      </c>
      <c r="DD48" s="18">
        <v>-4.9700996677740854E-2</v>
      </c>
      <c r="DE48" s="18">
        <v>0</v>
      </c>
      <c r="DF48" s="18">
        <v>0</v>
      </c>
      <c r="DG48" s="18">
        <v>0</v>
      </c>
      <c r="DH48" s="18">
        <v>0</v>
      </c>
      <c r="DI48" s="18">
        <v>0</v>
      </c>
      <c r="DJ48" s="18">
        <v>0</v>
      </c>
      <c r="DK48" s="18">
        <v>0</v>
      </c>
      <c r="DL48" s="18">
        <v>0</v>
      </c>
      <c r="DM48" s="18">
        <v>0</v>
      </c>
      <c r="DN48" s="18">
        <v>0</v>
      </c>
      <c r="DO48" s="18">
        <v>0</v>
      </c>
      <c r="DP48" s="18">
        <v>0</v>
      </c>
      <c r="DQ48" s="18">
        <v>0</v>
      </c>
      <c r="DR48" s="18">
        <v>0</v>
      </c>
      <c r="DS48" s="18">
        <v>0</v>
      </c>
      <c r="DT48" s="18">
        <v>0</v>
      </c>
      <c r="DU48" s="18">
        <v>0</v>
      </c>
      <c r="DV48" s="18">
        <v>0</v>
      </c>
      <c r="DW48" s="18">
        <v>0</v>
      </c>
      <c r="DX48" s="18">
        <v>0</v>
      </c>
      <c r="DY48" s="18">
        <v>0</v>
      </c>
      <c r="DZ48" s="18">
        <v>0</v>
      </c>
      <c r="EA48" s="18">
        <v>0</v>
      </c>
      <c r="EB48" s="18">
        <v>0</v>
      </c>
      <c r="EC48" s="18">
        <v>0</v>
      </c>
      <c r="ED48" s="18">
        <v>0</v>
      </c>
      <c r="EE48" s="18">
        <v>0</v>
      </c>
    </row>
    <row r="49" spans="1:135" ht="20.149999999999999" customHeight="1" outlineLevel="6" x14ac:dyDescent="0.35">
      <c r="A49" s="17" t="s">
        <v>54</v>
      </c>
      <c r="B49" s="17" t="s">
        <v>295</v>
      </c>
      <c r="C49">
        <v>0</v>
      </c>
      <c r="D49" s="18">
        <v>1.6241860996677737E-2</v>
      </c>
      <c r="E49" s="18">
        <v>1.5776527131782944E-2</v>
      </c>
      <c r="F49" s="18">
        <v>0</v>
      </c>
      <c r="G49" s="18">
        <v>0</v>
      </c>
      <c r="H49" s="18">
        <v>0</v>
      </c>
      <c r="I49" s="18">
        <v>0</v>
      </c>
      <c r="J49" s="18">
        <v>2.9943796234772977E-4</v>
      </c>
      <c r="K49" s="18">
        <v>1.6589590254706532E-4</v>
      </c>
      <c r="L49" s="18">
        <v>0</v>
      </c>
      <c r="M49" s="18">
        <v>0</v>
      </c>
      <c r="N49" s="18">
        <v>0</v>
      </c>
      <c r="O49" s="18">
        <v>0</v>
      </c>
      <c r="P49" s="18">
        <v>1.5127087973421923E-16</v>
      </c>
      <c r="Q49" s="18">
        <v>1.4779344407530452E-16</v>
      </c>
      <c r="R49" s="18">
        <v>0</v>
      </c>
      <c r="S49" s="18">
        <v>0</v>
      </c>
      <c r="T49" s="18">
        <v>0</v>
      </c>
      <c r="U49" s="18">
        <v>0</v>
      </c>
      <c r="V49" s="18">
        <v>2.5558285714285711E-18</v>
      </c>
      <c r="W49" s="18">
        <v>9.2160708748615718E-19</v>
      </c>
      <c r="X49" s="18">
        <v>0</v>
      </c>
      <c r="Y49" s="18">
        <v>0</v>
      </c>
      <c r="Z49" s="18">
        <v>0</v>
      </c>
      <c r="AA49" s="18">
        <v>0</v>
      </c>
      <c r="AB49" s="18">
        <v>4.7309535326688813E-6</v>
      </c>
      <c r="AC49" s="18">
        <v>4.5647880398671096E-6</v>
      </c>
      <c r="AD49" s="18">
        <v>0</v>
      </c>
      <c r="AE49" s="18">
        <v>0</v>
      </c>
      <c r="AF49" s="18">
        <v>0</v>
      </c>
      <c r="AG49" s="18">
        <v>0</v>
      </c>
      <c r="AH49" s="18">
        <v>8.6254573643410846E-8</v>
      </c>
      <c r="AI49" s="18">
        <v>7.9910919158361006E-8</v>
      </c>
      <c r="AJ49" s="18">
        <v>0</v>
      </c>
      <c r="AK49" s="18">
        <v>0</v>
      </c>
      <c r="AL49" s="18">
        <v>0</v>
      </c>
      <c r="AM49" s="18">
        <v>0</v>
      </c>
      <c r="AN49" s="18">
        <v>7.8742170852713161E-5</v>
      </c>
      <c r="AO49" s="18">
        <v>7.7240620155038744E-5</v>
      </c>
      <c r="AP49" s="18">
        <v>0</v>
      </c>
      <c r="AQ49" s="18">
        <v>0</v>
      </c>
      <c r="AR49" s="18">
        <v>0</v>
      </c>
      <c r="AS49" s="18">
        <v>0</v>
      </c>
      <c r="AT49" s="18">
        <v>4.4766365448504976E-7</v>
      </c>
      <c r="AU49" s="18">
        <v>1.0538870431893687E-6</v>
      </c>
      <c r="AV49" s="18">
        <v>0</v>
      </c>
      <c r="AW49" s="18">
        <v>0</v>
      </c>
      <c r="AX49" s="18">
        <v>0</v>
      </c>
      <c r="AY49" s="18">
        <v>0</v>
      </c>
      <c r="AZ49" s="18">
        <v>9.8341320620155041E-6</v>
      </c>
      <c r="BA49" s="18">
        <v>9.6599158361018836E-6</v>
      </c>
      <c r="BB49" s="18">
        <v>0</v>
      </c>
      <c r="BC49" s="18">
        <v>0</v>
      </c>
      <c r="BD49" s="18">
        <v>0</v>
      </c>
      <c r="BE49" s="18">
        <v>0</v>
      </c>
      <c r="BF49" s="18">
        <v>5.5642449612403097E-8</v>
      </c>
      <c r="BG49" s="18">
        <v>1.1857377630121817E-7</v>
      </c>
      <c r="BH49" s="18">
        <v>0</v>
      </c>
      <c r="BI49" s="18">
        <v>0</v>
      </c>
      <c r="BJ49" s="18">
        <v>0</v>
      </c>
      <c r="BK49" s="18">
        <v>0</v>
      </c>
      <c r="BL49" s="18">
        <v>3.3741488549280179E-9</v>
      </c>
      <c r="BM49" s="18">
        <v>3.3070214839424139E-9</v>
      </c>
      <c r="BN49" s="18">
        <v>0</v>
      </c>
      <c r="BO49" s="18">
        <v>0</v>
      </c>
      <c r="BP49" s="18">
        <v>0</v>
      </c>
      <c r="BQ49" s="18">
        <v>0</v>
      </c>
      <c r="BR49" s="18">
        <v>5.0311867109634554E-11</v>
      </c>
      <c r="BS49" s="18">
        <v>1.6815503875968993E-11</v>
      </c>
      <c r="BT49" s="18">
        <v>0</v>
      </c>
      <c r="BU49" s="18">
        <v>0</v>
      </c>
      <c r="BV49" s="18">
        <v>0</v>
      </c>
      <c r="BW49" s="18">
        <v>0</v>
      </c>
      <c r="BX49" s="18">
        <v>0.15978722834994466</v>
      </c>
      <c r="BY49" s="18">
        <v>0.14674520487264675</v>
      </c>
      <c r="BZ49" s="18">
        <v>0</v>
      </c>
      <c r="CA49" s="18">
        <v>0</v>
      </c>
      <c r="CB49" s="18">
        <v>0</v>
      </c>
      <c r="CC49" s="18">
        <v>0</v>
      </c>
      <c r="CD49" s="18">
        <v>1.0689102990033221E-2</v>
      </c>
      <c r="CE49" s="18">
        <v>2.3529204872646732E-3</v>
      </c>
      <c r="CF49" s="18">
        <v>0</v>
      </c>
      <c r="CG49" s="18">
        <v>0</v>
      </c>
      <c r="CH49" s="18">
        <v>0</v>
      </c>
      <c r="CI49" s="18">
        <v>0</v>
      </c>
      <c r="CJ49" s="18">
        <v>0.16760056389811737</v>
      </c>
      <c r="CK49" s="18">
        <v>0.15425909191583609</v>
      </c>
      <c r="CL49" s="18">
        <v>0</v>
      </c>
      <c r="CM49" s="18">
        <v>0</v>
      </c>
      <c r="CN49" s="18">
        <v>0</v>
      </c>
      <c r="CO49" s="18">
        <v>0</v>
      </c>
      <c r="CP49" s="18">
        <v>1.0919986710963454E-2</v>
      </c>
      <c r="CQ49" s="18">
        <v>2.4214852713178294E-3</v>
      </c>
      <c r="CR49" s="18">
        <v>0</v>
      </c>
      <c r="CS49" s="18">
        <v>0</v>
      </c>
      <c r="CT49" s="18">
        <v>0</v>
      </c>
      <c r="CU49" s="18">
        <v>0</v>
      </c>
      <c r="CV49" s="18">
        <v>2.5587726777408636E-2</v>
      </c>
      <c r="CW49" s="18">
        <v>2.4786489479512733E-2</v>
      </c>
      <c r="CX49" s="18">
        <v>0</v>
      </c>
      <c r="CY49" s="18">
        <v>0</v>
      </c>
      <c r="CZ49" s="18">
        <v>0</v>
      </c>
      <c r="DA49" s="18">
        <v>0</v>
      </c>
      <c r="DB49" s="18">
        <v>4.8341599114064233E-4</v>
      </c>
      <c r="DC49" s="18">
        <v>3.1782130675526022E-4</v>
      </c>
      <c r="DD49" s="18">
        <v>0</v>
      </c>
      <c r="DE49" s="18">
        <v>0</v>
      </c>
      <c r="DF49" s="18">
        <v>0</v>
      </c>
      <c r="DG49" s="18">
        <v>0</v>
      </c>
      <c r="DH49" s="18">
        <v>0</v>
      </c>
      <c r="DI49" s="18">
        <v>0</v>
      </c>
      <c r="DJ49" s="18">
        <v>0</v>
      </c>
      <c r="DK49" s="18">
        <v>0</v>
      </c>
      <c r="DL49" s="18">
        <v>0</v>
      </c>
      <c r="DM49" s="18">
        <v>0</v>
      </c>
      <c r="DN49" s="18">
        <v>0</v>
      </c>
      <c r="DO49" s="18">
        <v>0</v>
      </c>
      <c r="DP49" s="18">
        <v>0</v>
      </c>
      <c r="DQ49" s="18">
        <v>0</v>
      </c>
      <c r="DR49" s="18">
        <v>0</v>
      </c>
      <c r="DS49" s="18">
        <v>0</v>
      </c>
      <c r="DT49" s="18">
        <v>3.9635791805094131E-6</v>
      </c>
      <c r="DU49" s="18">
        <v>3.9635791805094131E-6</v>
      </c>
      <c r="DV49" s="18">
        <v>0</v>
      </c>
      <c r="DW49" s="18">
        <v>0</v>
      </c>
      <c r="DX49" s="18">
        <v>0</v>
      </c>
      <c r="DY49" s="18">
        <v>0</v>
      </c>
      <c r="DZ49" s="18">
        <v>0</v>
      </c>
      <c r="EA49" s="18">
        <v>0</v>
      </c>
      <c r="EB49" s="18">
        <v>0</v>
      </c>
      <c r="EC49" s="18">
        <v>0</v>
      </c>
      <c r="ED49" s="18">
        <v>0</v>
      </c>
      <c r="EE49" s="18">
        <v>0</v>
      </c>
    </row>
    <row r="50" spans="1:135" ht="20.149999999999999" customHeight="1" outlineLevel="5" x14ac:dyDescent="0.35">
      <c r="A50" s="17" t="s">
        <v>53</v>
      </c>
      <c r="B50" s="17" t="s">
        <v>296</v>
      </c>
      <c r="D50" s="18">
        <v>0.11274470600221481</v>
      </c>
      <c r="E50" s="18">
        <v>-0.19783135933554818</v>
      </c>
      <c r="F50" s="18">
        <v>0</v>
      </c>
      <c r="G50" s="18">
        <v>0</v>
      </c>
      <c r="H50" s="18">
        <v>0</v>
      </c>
      <c r="I50" s="18">
        <v>0</v>
      </c>
      <c r="J50" s="18">
        <v>0.310576065337763</v>
      </c>
      <c r="K50" s="18">
        <v>0</v>
      </c>
      <c r="L50" s="18">
        <v>-8.394274983388704E-2</v>
      </c>
      <c r="M50" s="18">
        <v>0</v>
      </c>
      <c r="N50" s="18">
        <v>0</v>
      </c>
      <c r="O50" s="18">
        <v>0</v>
      </c>
      <c r="P50" s="18">
        <v>1.9642566571428573E-14</v>
      </c>
      <c r="Q50" s="18">
        <v>1.9631176500553711E-14</v>
      </c>
      <c r="R50" s="18">
        <v>0</v>
      </c>
      <c r="S50" s="18">
        <v>0</v>
      </c>
      <c r="T50" s="18">
        <v>0</v>
      </c>
      <c r="U50" s="18">
        <v>0</v>
      </c>
      <c r="V50" s="18">
        <v>1.1390070874861574E-17</v>
      </c>
      <c r="W50" s="18">
        <v>0</v>
      </c>
      <c r="X50" s="18">
        <v>-2.2352821018826137E-15</v>
      </c>
      <c r="Y50" s="18">
        <v>0</v>
      </c>
      <c r="Z50" s="18">
        <v>0</v>
      </c>
      <c r="AA50" s="18">
        <v>0</v>
      </c>
      <c r="AB50" s="18">
        <v>3.0584370424972313E-4</v>
      </c>
      <c r="AC50" s="18">
        <v>3.0581685875968992E-4</v>
      </c>
      <c r="AD50" s="18">
        <v>0</v>
      </c>
      <c r="AE50" s="18">
        <v>0</v>
      </c>
      <c r="AF50" s="18">
        <v>0</v>
      </c>
      <c r="AG50" s="18">
        <v>0</v>
      </c>
      <c r="AH50" s="18">
        <v>2.6845490033222588E-8</v>
      </c>
      <c r="AI50" s="18">
        <v>0</v>
      </c>
      <c r="AJ50" s="18">
        <v>-6.4738538626799554E-6</v>
      </c>
      <c r="AK50" s="18">
        <v>0</v>
      </c>
      <c r="AL50" s="18">
        <v>0</v>
      </c>
      <c r="AM50" s="18">
        <v>0</v>
      </c>
      <c r="AN50" s="18">
        <v>5.1599754873532674E-4</v>
      </c>
      <c r="AO50" s="18">
        <v>5.1567152558139534E-4</v>
      </c>
      <c r="AP50" s="18">
        <v>0</v>
      </c>
      <c r="AQ50" s="18">
        <v>0</v>
      </c>
      <c r="AR50" s="18">
        <v>0</v>
      </c>
      <c r="AS50" s="18">
        <v>0</v>
      </c>
      <c r="AT50" s="18">
        <v>3.2602315393134E-7</v>
      </c>
      <c r="AU50" s="18">
        <v>0</v>
      </c>
      <c r="AV50" s="18">
        <v>-5.2988292026578065E-5</v>
      </c>
      <c r="AW50" s="18">
        <v>0</v>
      </c>
      <c r="AX50" s="18">
        <v>0</v>
      </c>
      <c r="AY50" s="18">
        <v>0</v>
      </c>
      <c r="AZ50" s="18">
        <v>1.1988784557681064E-4</v>
      </c>
      <c r="BA50" s="18">
        <v>1.1982345282392027E-4</v>
      </c>
      <c r="BB50" s="18">
        <v>0</v>
      </c>
      <c r="BC50" s="18">
        <v>0</v>
      </c>
      <c r="BD50" s="18">
        <v>0</v>
      </c>
      <c r="BE50" s="18">
        <v>0</v>
      </c>
      <c r="BF50" s="18">
        <v>6.4392752890365459E-8</v>
      </c>
      <c r="BG50" s="18">
        <v>0</v>
      </c>
      <c r="BH50" s="18">
        <v>-8.9246732225913636E-6</v>
      </c>
      <c r="BI50" s="18">
        <v>0</v>
      </c>
      <c r="BJ50" s="18">
        <v>0</v>
      </c>
      <c r="BK50" s="18">
        <v>0</v>
      </c>
      <c r="BL50" s="18">
        <v>1.6239225048970101E-8</v>
      </c>
      <c r="BM50" s="18">
        <v>1.6132716943521595E-8</v>
      </c>
      <c r="BN50" s="18">
        <v>0</v>
      </c>
      <c r="BO50" s="18">
        <v>0</v>
      </c>
      <c r="BP50" s="18">
        <v>0</v>
      </c>
      <c r="BQ50" s="18">
        <v>0</v>
      </c>
      <c r="BR50" s="18">
        <v>1.0650810544850497E-10</v>
      </c>
      <c r="BS50" s="18">
        <v>0</v>
      </c>
      <c r="BT50" s="18">
        <v>-2.4044364739756364E-8</v>
      </c>
      <c r="BU50" s="18">
        <v>0</v>
      </c>
      <c r="BV50" s="18">
        <v>0</v>
      </c>
      <c r="BW50" s="18">
        <v>0</v>
      </c>
      <c r="BX50" s="18">
        <v>1.0775214487176079</v>
      </c>
      <c r="BY50" s="18">
        <v>1.0747835816168327</v>
      </c>
      <c r="BZ50" s="18">
        <v>0</v>
      </c>
      <c r="CA50" s="18">
        <v>0</v>
      </c>
      <c r="CB50" s="18">
        <v>0</v>
      </c>
      <c r="CC50" s="18">
        <v>0</v>
      </c>
      <c r="CD50" s="18">
        <v>2.7378671007751939E-3</v>
      </c>
      <c r="CE50" s="18">
        <v>0</v>
      </c>
      <c r="CF50" s="18">
        <v>-1.2908974584717607</v>
      </c>
      <c r="CG50" s="18">
        <v>0</v>
      </c>
      <c r="CH50" s="18">
        <v>0</v>
      </c>
      <c r="CI50" s="18">
        <v>0</v>
      </c>
      <c r="CJ50" s="18">
        <v>1.145297042857143</v>
      </c>
      <c r="CK50" s="18">
        <v>1.1418270392026579</v>
      </c>
      <c r="CL50" s="18">
        <v>0</v>
      </c>
      <c r="CM50" s="18">
        <v>0</v>
      </c>
      <c r="CN50" s="18">
        <v>0</v>
      </c>
      <c r="CO50" s="18">
        <v>0</v>
      </c>
      <c r="CP50" s="18">
        <v>3.4700036544850501E-3</v>
      </c>
      <c r="CQ50" s="18">
        <v>0</v>
      </c>
      <c r="CR50" s="18">
        <v>-1.4134443133997783</v>
      </c>
      <c r="CS50" s="18">
        <v>0</v>
      </c>
      <c r="CT50" s="18">
        <v>0</v>
      </c>
      <c r="CU50" s="18">
        <v>0</v>
      </c>
      <c r="CV50" s="18">
        <v>9.9825572845847184</v>
      </c>
      <c r="CW50" s="18">
        <v>9.9805615282392033</v>
      </c>
      <c r="CX50" s="18">
        <v>0</v>
      </c>
      <c r="CY50" s="18">
        <v>0</v>
      </c>
      <c r="CZ50" s="18">
        <v>0</v>
      </c>
      <c r="DA50" s="18">
        <v>0</v>
      </c>
      <c r="DB50" s="18">
        <v>1.99575634551495E-3</v>
      </c>
      <c r="DC50" s="18">
        <v>0</v>
      </c>
      <c r="DD50" s="18">
        <v>-0.40460354861572528</v>
      </c>
      <c r="DE50" s="18">
        <v>0</v>
      </c>
      <c r="DF50" s="18">
        <v>0</v>
      </c>
      <c r="DG50" s="18">
        <v>0</v>
      </c>
      <c r="DH50" s="18">
        <v>0</v>
      </c>
      <c r="DI50" s="18">
        <v>0</v>
      </c>
      <c r="DJ50" s="18">
        <v>0</v>
      </c>
      <c r="DK50" s="18">
        <v>0</v>
      </c>
      <c r="DL50" s="18">
        <v>0</v>
      </c>
      <c r="DM50" s="18">
        <v>0</v>
      </c>
      <c r="DN50" s="18">
        <v>0</v>
      </c>
      <c r="DO50" s="18">
        <v>0</v>
      </c>
      <c r="DP50" s="18">
        <v>0</v>
      </c>
      <c r="DQ50" s="18">
        <v>0</v>
      </c>
      <c r="DR50" s="18">
        <v>0</v>
      </c>
      <c r="DS50" s="18">
        <v>0</v>
      </c>
      <c r="DT50" s="18">
        <v>0</v>
      </c>
      <c r="DU50" s="18">
        <v>0</v>
      </c>
      <c r="DV50" s="18">
        <v>0</v>
      </c>
      <c r="DW50" s="18">
        <v>0</v>
      </c>
      <c r="DX50" s="18">
        <v>0</v>
      </c>
      <c r="DY50" s="18">
        <v>0</v>
      </c>
      <c r="DZ50" s="18">
        <v>0</v>
      </c>
      <c r="EA50" s="18">
        <v>0</v>
      </c>
      <c r="EB50" s="18">
        <v>0</v>
      </c>
      <c r="EC50" s="18">
        <v>0</v>
      </c>
      <c r="ED50" s="18">
        <v>0</v>
      </c>
      <c r="EE50" s="18">
        <v>0</v>
      </c>
    </row>
    <row r="51" spans="1:135" ht="20.149999999999999" customHeight="1" outlineLevel="6" x14ac:dyDescent="0.35">
      <c r="A51" s="17" t="s">
        <v>54</v>
      </c>
      <c r="B51" s="17" t="s">
        <v>297</v>
      </c>
      <c r="C51">
        <v>0</v>
      </c>
      <c r="D51" s="18">
        <v>9.4525971207087465E-4</v>
      </c>
      <c r="E51" s="18">
        <v>-1.1725332004429679E-3</v>
      </c>
      <c r="F51" s="18">
        <v>0</v>
      </c>
      <c r="G51" s="18">
        <v>0</v>
      </c>
      <c r="H51" s="18">
        <v>0</v>
      </c>
      <c r="I51" s="18">
        <v>0</v>
      </c>
      <c r="J51" s="18">
        <v>2.1177929125138426E-3</v>
      </c>
      <c r="K51" s="18">
        <v>0</v>
      </c>
      <c r="L51" s="18">
        <v>-7.5667009966777401E-4</v>
      </c>
      <c r="M51" s="18">
        <v>0</v>
      </c>
      <c r="N51" s="18">
        <v>0</v>
      </c>
      <c r="O51" s="18">
        <v>0</v>
      </c>
      <c r="P51" s="18">
        <v>1.8479296828349942E-14</v>
      </c>
      <c r="Q51" s="18">
        <v>1.8479218161683277E-14</v>
      </c>
      <c r="R51" s="18">
        <v>0</v>
      </c>
      <c r="S51" s="18">
        <v>0</v>
      </c>
      <c r="T51" s="18">
        <v>0</v>
      </c>
      <c r="U51" s="18">
        <v>0</v>
      </c>
      <c r="V51" s="18">
        <v>7.8666666666666674E-20</v>
      </c>
      <c r="W51" s="18">
        <v>0</v>
      </c>
      <c r="X51" s="18">
        <v>-1.2883430786267996E-17</v>
      </c>
      <c r="Y51" s="18">
        <v>0</v>
      </c>
      <c r="Z51" s="18">
        <v>0</v>
      </c>
      <c r="AA51" s="18">
        <v>0</v>
      </c>
      <c r="AB51" s="18">
        <v>2.7675629180509417E-7</v>
      </c>
      <c r="AC51" s="18">
        <v>2.7657083056478409E-7</v>
      </c>
      <c r="AD51" s="18">
        <v>0</v>
      </c>
      <c r="AE51" s="18">
        <v>0</v>
      </c>
      <c r="AF51" s="18">
        <v>0</v>
      </c>
      <c r="AG51" s="18">
        <v>0</v>
      </c>
      <c r="AH51" s="18">
        <v>1.8546124031007754E-10</v>
      </c>
      <c r="AI51" s="18">
        <v>0</v>
      </c>
      <c r="AJ51" s="18">
        <v>-3.7313220376522704E-8</v>
      </c>
      <c r="AK51" s="18">
        <v>0</v>
      </c>
      <c r="AL51" s="18">
        <v>0</v>
      </c>
      <c r="AM51" s="18">
        <v>0</v>
      </c>
      <c r="AN51" s="18">
        <v>2.1307214263565892E-6</v>
      </c>
      <c r="AO51" s="18">
        <v>2.1284691029900333E-6</v>
      </c>
      <c r="AP51" s="18">
        <v>0</v>
      </c>
      <c r="AQ51" s="18">
        <v>0</v>
      </c>
      <c r="AR51" s="18">
        <v>0</v>
      </c>
      <c r="AS51" s="18">
        <v>0</v>
      </c>
      <c r="AT51" s="18">
        <v>2.2523233665559246E-9</v>
      </c>
      <c r="AU51" s="18">
        <v>0</v>
      </c>
      <c r="AV51" s="18">
        <v>-3.0540830564784052E-7</v>
      </c>
      <c r="AW51" s="18">
        <v>0</v>
      </c>
      <c r="AX51" s="18">
        <v>0</v>
      </c>
      <c r="AY51" s="18">
        <v>0</v>
      </c>
      <c r="AZ51" s="18">
        <v>6.591867152380952E-7</v>
      </c>
      <c r="BA51" s="18">
        <v>6.5874186046511623E-7</v>
      </c>
      <c r="BB51" s="18">
        <v>0</v>
      </c>
      <c r="BC51" s="18">
        <v>0</v>
      </c>
      <c r="BD51" s="18">
        <v>0</v>
      </c>
      <c r="BE51" s="18">
        <v>0</v>
      </c>
      <c r="BF51" s="18">
        <v>4.4485477297895901E-10</v>
      </c>
      <c r="BG51" s="18">
        <v>0</v>
      </c>
      <c r="BH51" s="18">
        <v>-5.1439114064230341E-8</v>
      </c>
      <c r="BI51" s="18">
        <v>0</v>
      </c>
      <c r="BJ51" s="18">
        <v>0</v>
      </c>
      <c r="BK51" s="18">
        <v>0</v>
      </c>
      <c r="BL51" s="18">
        <v>2.6839848640088594E-10</v>
      </c>
      <c r="BM51" s="18">
        <v>2.6766267995570322E-10</v>
      </c>
      <c r="BN51" s="18">
        <v>0</v>
      </c>
      <c r="BO51" s="18">
        <v>0</v>
      </c>
      <c r="BP51" s="18">
        <v>0</v>
      </c>
      <c r="BQ51" s="18">
        <v>0</v>
      </c>
      <c r="BR51" s="18">
        <v>7.3580644518272422E-13</v>
      </c>
      <c r="BS51" s="18">
        <v>0</v>
      </c>
      <c r="BT51" s="18">
        <v>-1.3858400885935772E-10</v>
      </c>
      <c r="BU51" s="18">
        <v>0</v>
      </c>
      <c r="BV51" s="18">
        <v>0</v>
      </c>
      <c r="BW51" s="18">
        <v>0</v>
      </c>
      <c r="BX51" s="18">
        <v>6.6137032026578084E-3</v>
      </c>
      <c r="BY51" s="18">
        <v>6.5947887043189381E-3</v>
      </c>
      <c r="BZ51" s="18">
        <v>0</v>
      </c>
      <c r="CA51" s="18">
        <v>0</v>
      </c>
      <c r="CB51" s="18">
        <v>0</v>
      </c>
      <c r="CC51" s="18">
        <v>0</v>
      </c>
      <c r="CD51" s="18">
        <v>1.8914498338870429E-5</v>
      </c>
      <c r="CE51" s="18">
        <v>0</v>
      </c>
      <c r="CF51" s="18">
        <v>-7.4403377630121812E-3</v>
      </c>
      <c r="CG51" s="18">
        <v>0</v>
      </c>
      <c r="CH51" s="18">
        <v>0</v>
      </c>
      <c r="CI51" s="18">
        <v>0</v>
      </c>
      <c r="CJ51" s="18">
        <v>7.7181212624584722E-3</v>
      </c>
      <c r="CK51" s="18">
        <v>7.6941488372093024E-3</v>
      </c>
      <c r="CL51" s="18">
        <v>0</v>
      </c>
      <c r="CM51" s="18">
        <v>0</v>
      </c>
      <c r="CN51" s="18">
        <v>0</v>
      </c>
      <c r="CO51" s="18">
        <v>0</v>
      </c>
      <c r="CP51" s="18">
        <v>2.3972425249169435E-5</v>
      </c>
      <c r="CQ51" s="18">
        <v>0</v>
      </c>
      <c r="CR51" s="18">
        <v>-8.1466389811738656E-3</v>
      </c>
      <c r="CS51" s="18">
        <v>0</v>
      </c>
      <c r="CT51" s="18">
        <v>0</v>
      </c>
      <c r="CU51" s="18">
        <v>0</v>
      </c>
      <c r="CV51" s="18">
        <v>3.6873433200442965E-2</v>
      </c>
      <c r="CW51" s="18">
        <v>3.6859645625692133E-2</v>
      </c>
      <c r="CX51" s="18">
        <v>0</v>
      </c>
      <c r="CY51" s="18">
        <v>0</v>
      </c>
      <c r="CZ51" s="18">
        <v>0</v>
      </c>
      <c r="DA51" s="18">
        <v>0</v>
      </c>
      <c r="DB51" s="18">
        <v>1.3787574750830564E-5</v>
      </c>
      <c r="DC51" s="18">
        <v>0</v>
      </c>
      <c r="DD51" s="18">
        <v>-2.3320093023255816E-3</v>
      </c>
      <c r="DE51" s="18">
        <v>0</v>
      </c>
      <c r="DF51" s="18">
        <v>0</v>
      </c>
      <c r="DG51" s="18">
        <v>0</v>
      </c>
      <c r="DH51" s="18">
        <v>0</v>
      </c>
      <c r="DI51" s="18">
        <v>0</v>
      </c>
      <c r="DJ51" s="18">
        <v>0</v>
      </c>
      <c r="DK51" s="18">
        <v>0</v>
      </c>
      <c r="DL51" s="18">
        <v>0</v>
      </c>
      <c r="DM51" s="18">
        <v>0</v>
      </c>
      <c r="DN51" s="18">
        <v>0</v>
      </c>
      <c r="DO51" s="18">
        <v>0</v>
      </c>
      <c r="DP51" s="18">
        <v>0</v>
      </c>
      <c r="DQ51" s="18">
        <v>0</v>
      </c>
      <c r="DR51" s="18">
        <v>0</v>
      </c>
      <c r="DS51" s="18">
        <v>0</v>
      </c>
      <c r="DT51" s="18">
        <v>0</v>
      </c>
      <c r="DU51" s="18">
        <v>0</v>
      </c>
      <c r="DV51" s="18">
        <v>0</v>
      </c>
      <c r="DW51" s="18">
        <v>0</v>
      </c>
      <c r="DX51" s="18">
        <v>0</v>
      </c>
      <c r="DY51" s="18">
        <v>0</v>
      </c>
      <c r="DZ51" s="18">
        <v>0</v>
      </c>
      <c r="EA51" s="18">
        <v>0</v>
      </c>
      <c r="EB51" s="18">
        <v>0</v>
      </c>
      <c r="EC51" s="18">
        <v>0</v>
      </c>
      <c r="ED51" s="18">
        <v>0</v>
      </c>
      <c r="EE51" s="18">
        <v>0</v>
      </c>
    </row>
    <row r="52" spans="1:135" ht="20.149999999999999" customHeight="1" outlineLevel="6" x14ac:dyDescent="0.35">
      <c r="A52" s="17" t="s">
        <v>54</v>
      </c>
      <c r="B52" s="17" t="s">
        <v>298</v>
      </c>
      <c r="C52">
        <v>0</v>
      </c>
      <c r="D52" s="18">
        <v>0.11179944629014393</v>
      </c>
      <c r="E52" s="18">
        <v>-0.19665882613510521</v>
      </c>
      <c r="F52" s="18">
        <v>0</v>
      </c>
      <c r="G52" s="18">
        <v>0</v>
      </c>
      <c r="H52" s="18">
        <v>0</v>
      </c>
      <c r="I52" s="18">
        <v>0</v>
      </c>
      <c r="J52" s="18">
        <v>0.30845827242524915</v>
      </c>
      <c r="K52" s="18">
        <v>0</v>
      </c>
      <c r="L52" s="18">
        <v>-8.3186079734219279E-2</v>
      </c>
      <c r="M52" s="18">
        <v>0</v>
      </c>
      <c r="N52" s="18">
        <v>0</v>
      </c>
      <c r="O52" s="18">
        <v>0</v>
      </c>
      <c r="P52" s="18">
        <v>1.163269743078627E-15</v>
      </c>
      <c r="Q52" s="18">
        <v>1.151958338870432E-15</v>
      </c>
      <c r="R52" s="18">
        <v>0</v>
      </c>
      <c r="S52" s="18">
        <v>0</v>
      </c>
      <c r="T52" s="18">
        <v>0</v>
      </c>
      <c r="U52" s="18">
        <v>0</v>
      </c>
      <c r="V52" s="18">
        <v>1.1311404208194906E-17</v>
      </c>
      <c r="W52" s="18">
        <v>0</v>
      </c>
      <c r="X52" s="18">
        <v>-2.2223986710963457E-15</v>
      </c>
      <c r="Y52" s="18">
        <v>0</v>
      </c>
      <c r="Z52" s="18">
        <v>0</v>
      </c>
      <c r="AA52" s="18">
        <v>0</v>
      </c>
      <c r="AB52" s="18">
        <v>3.0556694795791806E-4</v>
      </c>
      <c r="AC52" s="18">
        <v>3.0554028792912513E-4</v>
      </c>
      <c r="AD52" s="18">
        <v>0</v>
      </c>
      <c r="AE52" s="18">
        <v>0</v>
      </c>
      <c r="AF52" s="18">
        <v>0</v>
      </c>
      <c r="AG52" s="18">
        <v>0</v>
      </c>
      <c r="AH52" s="18">
        <v>2.6660028792912512E-8</v>
      </c>
      <c r="AI52" s="18">
        <v>0</v>
      </c>
      <c r="AJ52" s="18">
        <v>-6.4365406423034334E-6</v>
      </c>
      <c r="AK52" s="18">
        <v>0</v>
      </c>
      <c r="AL52" s="18">
        <v>0</v>
      </c>
      <c r="AM52" s="18">
        <v>0</v>
      </c>
      <c r="AN52" s="18">
        <v>5.1386682730897E-4</v>
      </c>
      <c r="AO52" s="18">
        <v>5.1354305647840527E-4</v>
      </c>
      <c r="AP52" s="18">
        <v>0</v>
      </c>
      <c r="AQ52" s="18">
        <v>0</v>
      </c>
      <c r="AR52" s="18">
        <v>0</v>
      </c>
      <c r="AS52" s="18">
        <v>0</v>
      </c>
      <c r="AT52" s="18">
        <v>3.2377083056478403E-7</v>
      </c>
      <c r="AU52" s="18">
        <v>0</v>
      </c>
      <c r="AV52" s="18">
        <v>-5.268288372093023E-5</v>
      </c>
      <c r="AW52" s="18">
        <v>0</v>
      </c>
      <c r="AX52" s="18">
        <v>0</v>
      </c>
      <c r="AY52" s="18">
        <v>0</v>
      </c>
      <c r="AZ52" s="18">
        <v>1.1922865886157254E-4</v>
      </c>
      <c r="BA52" s="18">
        <v>1.1916471096345515E-4</v>
      </c>
      <c r="BB52" s="18">
        <v>0</v>
      </c>
      <c r="BC52" s="18">
        <v>0</v>
      </c>
      <c r="BD52" s="18">
        <v>0</v>
      </c>
      <c r="BE52" s="18">
        <v>0</v>
      </c>
      <c r="BF52" s="18">
        <v>6.3947898117386496E-8</v>
      </c>
      <c r="BG52" s="18">
        <v>0</v>
      </c>
      <c r="BH52" s="18">
        <v>-8.8732341085271328E-6</v>
      </c>
      <c r="BI52" s="18">
        <v>0</v>
      </c>
      <c r="BJ52" s="18">
        <v>0</v>
      </c>
      <c r="BK52" s="18">
        <v>0</v>
      </c>
      <c r="BL52" s="18">
        <v>1.5970826562569213E-8</v>
      </c>
      <c r="BM52" s="18">
        <v>1.5865054263565889E-8</v>
      </c>
      <c r="BN52" s="18">
        <v>0</v>
      </c>
      <c r="BO52" s="18">
        <v>0</v>
      </c>
      <c r="BP52" s="18">
        <v>0</v>
      </c>
      <c r="BQ52" s="18">
        <v>0</v>
      </c>
      <c r="BR52" s="18">
        <v>1.0577229900332226E-10</v>
      </c>
      <c r="BS52" s="18">
        <v>0</v>
      </c>
      <c r="BT52" s="18">
        <v>-2.3905780730897009E-8</v>
      </c>
      <c r="BU52" s="18">
        <v>0</v>
      </c>
      <c r="BV52" s="18">
        <v>0</v>
      </c>
      <c r="BW52" s="18">
        <v>0</v>
      </c>
      <c r="BX52" s="18">
        <v>1.07090774551495</v>
      </c>
      <c r="BY52" s="18">
        <v>1.0681887929125138</v>
      </c>
      <c r="BZ52" s="18">
        <v>0</v>
      </c>
      <c r="CA52" s="18">
        <v>0</v>
      </c>
      <c r="CB52" s="18">
        <v>0</v>
      </c>
      <c r="CC52" s="18">
        <v>0</v>
      </c>
      <c r="CD52" s="18">
        <v>2.7189526024363232E-3</v>
      </c>
      <c r="CE52" s="18">
        <v>0</v>
      </c>
      <c r="CF52" s="18">
        <v>-1.2834571207087486</v>
      </c>
      <c r="CG52" s="18">
        <v>0</v>
      </c>
      <c r="CH52" s="18">
        <v>0</v>
      </c>
      <c r="CI52" s="18">
        <v>0</v>
      </c>
      <c r="CJ52" s="18">
        <v>1.1375789215946845</v>
      </c>
      <c r="CK52" s="18">
        <v>1.1341328903654486</v>
      </c>
      <c r="CL52" s="18">
        <v>0</v>
      </c>
      <c r="CM52" s="18">
        <v>0</v>
      </c>
      <c r="CN52" s="18">
        <v>0</v>
      </c>
      <c r="CO52" s="18">
        <v>0</v>
      </c>
      <c r="CP52" s="18">
        <v>3.4460312292358807E-3</v>
      </c>
      <c r="CQ52" s="18">
        <v>0</v>
      </c>
      <c r="CR52" s="18">
        <v>-1.4052976744186045</v>
      </c>
      <c r="CS52" s="18">
        <v>0</v>
      </c>
      <c r="CT52" s="18">
        <v>0</v>
      </c>
      <c r="CU52" s="18">
        <v>0</v>
      </c>
      <c r="CV52" s="18">
        <v>9.945683851384274</v>
      </c>
      <c r="CW52" s="18">
        <v>9.9437018826135102</v>
      </c>
      <c r="CX52" s="18">
        <v>0</v>
      </c>
      <c r="CY52" s="18">
        <v>0</v>
      </c>
      <c r="CZ52" s="18">
        <v>0</v>
      </c>
      <c r="DA52" s="18">
        <v>0</v>
      </c>
      <c r="DB52" s="18">
        <v>1.9819687707641194E-3</v>
      </c>
      <c r="DC52" s="18">
        <v>0</v>
      </c>
      <c r="DD52" s="18">
        <v>-0.40227153931339971</v>
      </c>
      <c r="DE52" s="18">
        <v>0</v>
      </c>
      <c r="DF52" s="18">
        <v>0</v>
      </c>
      <c r="DG52" s="18">
        <v>0</v>
      </c>
      <c r="DH52" s="18">
        <v>0</v>
      </c>
      <c r="DI52" s="18">
        <v>0</v>
      </c>
      <c r="DJ52" s="18">
        <v>0</v>
      </c>
      <c r="DK52" s="18">
        <v>0</v>
      </c>
      <c r="DL52" s="18">
        <v>0</v>
      </c>
      <c r="DM52" s="18">
        <v>0</v>
      </c>
      <c r="DN52" s="18">
        <v>0</v>
      </c>
      <c r="DO52" s="18">
        <v>0</v>
      </c>
      <c r="DP52" s="18">
        <v>0</v>
      </c>
      <c r="DQ52" s="18">
        <v>0</v>
      </c>
      <c r="DR52" s="18">
        <v>0</v>
      </c>
      <c r="DS52" s="18">
        <v>0</v>
      </c>
      <c r="DT52" s="18">
        <v>0</v>
      </c>
      <c r="DU52" s="18">
        <v>0</v>
      </c>
      <c r="DV52" s="18">
        <v>0</v>
      </c>
      <c r="DW52" s="18">
        <v>0</v>
      </c>
      <c r="DX52" s="18">
        <v>0</v>
      </c>
      <c r="DY52" s="18">
        <v>0</v>
      </c>
      <c r="DZ52" s="18">
        <v>0</v>
      </c>
      <c r="EA52" s="18">
        <v>0</v>
      </c>
      <c r="EB52" s="18">
        <v>0</v>
      </c>
      <c r="EC52" s="18">
        <v>0</v>
      </c>
      <c r="ED52" s="18">
        <v>0</v>
      </c>
      <c r="EE52" s="18">
        <v>0</v>
      </c>
    </row>
    <row r="53" spans="1:135" ht="20.149999999999999" customHeight="1" outlineLevel="4" x14ac:dyDescent="0.35">
      <c r="A53" s="17" t="s">
        <v>48</v>
      </c>
      <c r="B53" s="17" t="s">
        <v>299</v>
      </c>
      <c r="D53" s="18">
        <v>0.60571428571428565</v>
      </c>
      <c r="E53" s="18">
        <v>0.58458471760797337</v>
      </c>
      <c r="F53" s="18">
        <v>0</v>
      </c>
      <c r="G53" s="18">
        <v>0</v>
      </c>
      <c r="H53" s="18">
        <v>0</v>
      </c>
      <c r="I53" s="18">
        <v>0</v>
      </c>
      <c r="J53" s="18">
        <v>1.2208194905869326E-2</v>
      </c>
      <c r="K53" s="18">
        <v>8.9213732004429676E-3</v>
      </c>
      <c r="L53" s="18">
        <v>-8.2757475083056475E-3</v>
      </c>
      <c r="M53" s="18">
        <v>0</v>
      </c>
      <c r="N53" s="18">
        <v>0</v>
      </c>
      <c r="O53" s="18">
        <v>0</v>
      </c>
      <c r="P53" s="18">
        <v>5.9632336782792482E-9</v>
      </c>
      <c r="Q53" s="18">
        <v>5.9632336655592477E-9</v>
      </c>
      <c r="R53" s="18">
        <v>0</v>
      </c>
      <c r="S53" s="18">
        <v>0</v>
      </c>
      <c r="T53" s="18">
        <v>0</v>
      </c>
      <c r="U53" s="18">
        <v>0</v>
      </c>
      <c r="V53" s="18">
        <v>9.8135105204872655E-19</v>
      </c>
      <c r="W53" s="18">
        <v>1.1738648947951276E-17</v>
      </c>
      <c r="X53" s="18">
        <v>-9.8956810631229245E-17</v>
      </c>
      <c r="Y53" s="18">
        <v>0</v>
      </c>
      <c r="Z53" s="18">
        <v>0</v>
      </c>
      <c r="AA53" s="18">
        <v>0</v>
      </c>
      <c r="AB53" s="18">
        <v>3.4030343300110742E-5</v>
      </c>
      <c r="AC53" s="18">
        <v>3.4746400885935771E-5</v>
      </c>
      <c r="AD53" s="18">
        <v>0</v>
      </c>
      <c r="AE53" s="18">
        <v>0</v>
      </c>
      <c r="AF53" s="18">
        <v>0</v>
      </c>
      <c r="AG53" s="18">
        <v>0</v>
      </c>
      <c r="AH53" s="18">
        <v>3.9676633444075306E-6</v>
      </c>
      <c r="AI53" s="18">
        <v>-4.683720930232558E-6</v>
      </c>
      <c r="AJ53" s="18">
        <v>-4.1085271317829456E-6</v>
      </c>
      <c r="AK53" s="18">
        <v>0</v>
      </c>
      <c r="AL53" s="18">
        <v>0</v>
      </c>
      <c r="AM53" s="18">
        <v>0</v>
      </c>
      <c r="AN53" s="18">
        <v>9.5364784053156152E-4</v>
      </c>
      <c r="AO53" s="18">
        <v>8.8392026578073104E-4</v>
      </c>
      <c r="AP53" s="18">
        <v>0</v>
      </c>
      <c r="AQ53" s="18">
        <v>0</v>
      </c>
      <c r="AR53" s="18">
        <v>0</v>
      </c>
      <c r="AS53" s="18">
        <v>0</v>
      </c>
      <c r="AT53" s="18">
        <v>4.2376522702104096E-5</v>
      </c>
      <c r="AU53" s="18">
        <v>2.735105204872647E-5</v>
      </c>
      <c r="AV53" s="18">
        <v>-4.5193798449612409E-5</v>
      </c>
      <c r="AW53" s="18">
        <v>0</v>
      </c>
      <c r="AX53" s="18">
        <v>0</v>
      </c>
      <c r="AY53" s="18">
        <v>0</v>
      </c>
      <c r="AZ53" s="18">
        <v>2.7491915836101884E-4</v>
      </c>
      <c r="BA53" s="18">
        <v>2.5942414174972314E-4</v>
      </c>
      <c r="BB53" s="18">
        <v>0</v>
      </c>
      <c r="BC53" s="18">
        <v>0</v>
      </c>
      <c r="BD53" s="18">
        <v>0</v>
      </c>
      <c r="BE53" s="18">
        <v>0</v>
      </c>
      <c r="BF53" s="18">
        <v>1.0283056478405316E-5</v>
      </c>
      <c r="BG53" s="18">
        <v>5.2119601328903655E-6</v>
      </c>
      <c r="BH53" s="18">
        <v>-8.4166112956810619E-6</v>
      </c>
      <c r="BI53" s="18">
        <v>0</v>
      </c>
      <c r="BJ53" s="18">
        <v>0</v>
      </c>
      <c r="BK53" s="18">
        <v>0</v>
      </c>
      <c r="BL53" s="18">
        <v>8.5391627906976739E-8</v>
      </c>
      <c r="BM53" s="18">
        <v>8.4283499446290144E-8</v>
      </c>
      <c r="BN53" s="18">
        <v>0</v>
      </c>
      <c r="BO53" s="18">
        <v>0</v>
      </c>
      <c r="BP53" s="18">
        <v>0</v>
      </c>
      <c r="BQ53" s="18">
        <v>0</v>
      </c>
      <c r="BR53" s="18">
        <v>4.2259136212624584E-10</v>
      </c>
      <c r="BS53" s="18">
        <v>6.8553709856035428E-10</v>
      </c>
      <c r="BT53" s="18">
        <v>-1.4790697674418604E-9</v>
      </c>
      <c r="BU53" s="18">
        <v>0</v>
      </c>
      <c r="BV53" s="18">
        <v>0</v>
      </c>
      <c r="BW53" s="18">
        <v>0</v>
      </c>
      <c r="BX53" s="18">
        <v>4.0176699889258032</v>
      </c>
      <c r="BY53" s="18">
        <v>3.8150609080841638</v>
      </c>
      <c r="BZ53" s="18">
        <v>0</v>
      </c>
      <c r="CA53" s="18">
        <v>0</v>
      </c>
      <c r="CB53" s="18">
        <v>0</v>
      </c>
      <c r="CC53" s="18">
        <v>0</v>
      </c>
      <c r="CD53" s="18">
        <v>8.0527131782945738E-2</v>
      </c>
      <c r="CE53" s="18">
        <v>0.12208194905869324</v>
      </c>
      <c r="CF53" s="18">
        <v>-0.10553045404208194</v>
      </c>
      <c r="CG53" s="18">
        <v>0</v>
      </c>
      <c r="CH53" s="18">
        <v>0</v>
      </c>
      <c r="CI53" s="18">
        <v>0</v>
      </c>
      <c r="CJ53" s="18">
        <v>4.1835370985603539</v>
      </c>
      <c r="CK53" s="18">
        <v>3.9794019933554816</v>
      </c>
      <c r="CL53" s="18">
        <v>0</v>
      </c>
      <c r="CM53" s="18">
        <v>0</v>
      </c>
      <c r="CN53" s="18">
        <v>0</v>
      </c>
      <c r="CO53" s="18">
        <v>0</v>
      </c>
      <c r="CP53" s="18">
        <v>8.0879291251384267E-2</v>
      </c>
      <c r="CQ53" s="18">
        <v>0.12325581395348838</v>
      </c>
      <c r="CR53" s="18">
        <v>-0.12912513842746401</v>
      </c>
      <c r="CS53" s="18">
        <v>0</v>
      </c>
      <c r="CT53" s="18">
        <v>0</v>
      </c>
      <c r="CU53" s="18">
        <v>0</v>
      </c>
      <c r="CV53" s="18">
        <v>0.72381683277962339</v>
      </c>
      <c r="CW53" s="18">
        <v>0.71018826135105206</v>
      </c>
      <c r="CX53" s="18">
        <v>0</v>
      </c>
      <c r="CY53" s="18">
        <v>0</v>
      </c>
      <c r="CZ53" s="18">
        <v>0</v>
      </c>
      <c r="DA53" s="18">
        <v>0</v>
      </c>
      <c r="DB53" s="18">
        <v>4.6837209302325582E-3</v>
      </c>
      <c r="DC53" s="18">
        <v>8.9448504983388709E-3</v>
      </c>
      <c r="DD53" s="18">
        <v>-3.0050941306755258E-2</v>
      </c>
      <c r="DE53" s="18">
        <v>0</v>
      </c>
      <c r="DF53" s="18">
        <v>0</v>
      </c>
      <c r="DG53" s="18">
        <v>0</v>
      </c>
      <c r="DH53" s="18">
        <v>0.40850498338870433</v>
      </c>
      <c r="DI53" s="18">
        <v>0.40850498338870433</v>
      </c>
      <c r="DJ53" s="18">
        <v>0</v>
      </c>
      <c r="DK53" s="18">
        <v>0</v>
      </c>
      <c r="DL53" s="18">
        <v>0</v>
      </c>
      <c r="DM53" s="18">
        <v>0</v>
      </c>
      <c r="DN53" s="18">
        <v>0</v>
      </c>
      <c r="DO53" s="18">
        <v>0</v>
      </c>
      <c r="DP53" s="18">
        <v>0</v>
      </c>
      <c r="DQ53" s="18">
        <v>0</v>
      </c>
      <c r="DR53" s="18">
        <v>0</v>
      </c>
      <c r="DS53" s="18">
        <v>0</v>
      </c>
      <c r="DT53" s="18">
        <v>0.3345514950166113</v>
      </c>
      <c r="DU53" s="18">
        <v>0.3345514950166113</v>
      </c>
      <c r="DV53" s="18">
        <v>0</v>
      </c>
      <c r="DW53" s="18">
        <v>0</v>
      </c>
      <c r="DX53" s="18">
        <v>0</v>
      </c>
      <c r="DY53" s="18">
        <v>0</v>
      </c>
      <c r="DZ53" s="18">
        <v>0</v>
      </c>
      <c r="EA53" s="18">
        <v>0</v>
      </c>
      <c r="EB53" s="18">
        <v>0</v>
      </c>
      <c r="EC53" s="18">
        <v>0</v>
      </c>
      <c r="ED53" s="18">
        <v>0</v>
      </c>
      <c r="EE53" s="18">
        <v>0</v>
      </c>
    </row>
    <row r="54" spans="1:135" ht="20.149999999999999" customHeight="1" outlineLevel="5" x14ac:dyDescent="0.35">
      <c r="A54" s="17" t="s">
        <v>53</v>
      </c>
      <c r="B54" s="17" t="s">
        <v>300</v>
      </c>
      <c r="D54" s="18">
        <v>0.60571428571428565</v>
      </c>
      <c r="E54" s="18">
        <v>0.58458471760797337</v>
      </c>
      <c r="F54" s="18">
        <v>0</v>
      </c>
      <c r="G54" s="18">
        <v>0</v>
      </c>
      <c r="H54" s="18">
        <v>0</v>
      </c>
      <c r="I54" s="18">
        <v>0</v>
      </c>
      <c r="J54" s="18">
        <v>1.2208194905869326E-2</v>
      </c>
      <c r="K54" s="18">
        <v>8.9213732004429676E-3</v>
      </c>
      <c r="L54" s="18">
        <v>-8.2757475083056475E-3</v>
      </c>
      <c r="M54" s="18">
        <v>0</v>
      </c>
      <c r="N54" s="18">
        <v>0</v>
      </c>
      <c r="O54" s="18">
        <v>0</v>
      </c>
      <c r="P54" s="18">
        <v>5.9632336782792482E-9</v>
      </c>
      <c r="Q54" s="18">
        <v>5.9632336655592477E-9</v>
      </c>
      <c r="R54" s="18">
        <v>0</v>
      </c>
      <c r="S54" s="18">
        <v>0</v>
      </c>
      <c r="T54" s="18">
        <v>0</v>
      </c>
      <c r="U54" s="18">
        <v>0</v>
      </c>
      <c r="V54" s="18">
        <v>9.8135105204872655E-19</v>
      </c>
      <c r="W54" s="18">
        <v>1.1738648947951276E-17</v>
      </c>
      <c r="X54" s="18">
        <v>-9.8956810631229245E-17</v>
      </c>
      <c r="Y54" s="18">
        <v>0</v>
      </c>
      <c r="Z54" s="18">
        <v>0</v>
      </c>
      <c r="AA54" s="18">
        <v>0</v>
      </c>
      <c r="AB54" s="18">
        <v>3.4030343300110742E-5</v>
      </c>
      <c r="AC54" s="18">
        <v>3.4746400885935771E-5</v>
      </c>
      <c r="AD54" s="18">
        <v>0</v>
      </c>
      <c r="AE54" s="18">
        <v>0</v>
      </c>
      <c r="AF54" s="18">
        <v>0</v>
      </c>
      <c r="AG54" s="18">
        <v>0</v>
      </c>
      <c r="AH54" s="18">
        <v>3.9676633444075306E-6</v>
      </c>
      <c r="AI54" s="18">
        <v>-4.683720930232558E-6</v>
      </c>
      <c r="AJ54" s="18">
        <v>-4.1085271317829456E-6</v>
      </c>
      <c r="AK54" s="18">
        <v>0</v>
      </c>
      <c r="AL54" s="18">
        <v>0</v>
      </c>
      <c r="AM54" s="18">
        <v>0</v>
      </c>
      <c r="AN54" s="18">
        <v>9.5364784053156152E-4</v>
      </c>
      <c r="AO54" s="18">
        <v>8.8392026578073104E-4</v>
      </c>
      <c r="AP54" s="18">
        <v>0</v>
      </c>
      <c r="AQ54" s="18">
        <v>0</v>
      </c>
      <c r="AR54" s="18">
        <v>0</v>
      </c>
      <c r="AS54" s="18">
        <v>0</v>
      </c>
      <c r="AT54" s="18">
        <v>4.2376522702104096E-5</v>
      </c>
      <c r="AU54" s="18">
        <v>2.735105204872647E-5</v>
      </c>
      <c r="AV54" s="18">
        <v>-4.5193798449612409E-5</v>
      </c>
      <c r="AW54" s="18">
        <v>0</v>
      </c>
      <c r="AX54" s="18">
        <v>0</v>
      </c>
      <c r="AY54" s="18">
        <v>0</v>
      </c>
      <c r="AZ54" s="18">
        <v>2.7491915836101884E-4</v>
      </c>
      <c r="BA54" s="18">
        <v>2.5942414174972314E-4</v>
      </c>
      <c r="BB54" s="18">
        <v>0</v>
      </c>
      <c r="BC54" s="18">
        <v>0</v>
      </c>
      <c r="BD54" s="18">
        <v>0</v>
      </c>
      <c r="BE54" s="18">
        <v>0</v>
      </c>
      <c r="BF54" s="18">
        <v>1.0283056478405316E-5</v>
      </c>
      <c r="BG54" s="18">
        <v>5.2119601328903655E-6</v>
      </c>
      <c r="BH54" s="18">
        <v>-8.4166112956810619E-6</v>
      </c>
      <c r="BI54" s="18">
        <v>0</v>
      </c>
      <c r="BJ54" s="18">
        <v>0</v>
      </c>
      <c r="BK54" s="18">
        <v>0</v>
      </c>
      <c r="BL54" s="18">
        <v>8.5391627906976739E-8</v>
      </c>
      <c r="BM54" s="18">
        <v>8.4283499446290144E-8</v>
      </c>
      <c r="BN54" s="18">
        <v>0</v>
      </c>
      <c r="BO54" s="18">
        <v>0</v>
      </c>
      <c r="BP54" s="18">
        <v>0</v>
      </c>
      <c r="BQ54" s="18">
        <v>0</v>
      </c>
      <c r="BR54" s="18">
        <v>4.2259136212624584E-10</v>
      </c>
      <c r="BS54" s="18">
        <v>6.8553709856035428E-10</v>
      </c>
      <c r="BT54" s="18">
        <v>-1.4790697674418604E-9</v>
      </c>
      <c r="BU54" s="18">
        <v>0</v>
      </c>
      <c r="BV54" s="18">
        <v>0</v>
      </c>
      <c r="BW54" s="18">
        <v>0</v>
      </c>
      <c r="BX54" s="18">
        <v>4.0176699889258032</v>
      </c>
      <c r="BY54" s="18">
        <v>3.8150609080841638</v>
      </c>
      <c r="BZ54" s="18">
        <v>0</v>
      </c>
      <c r="CA54" s="18">
        <v>0</v>
      </c>
      <c r="CB54" s="18">
        <v>0</v>
      </c>
      <c r="CC54" s="18">
        <v>0</v>
      </c>
      <c r="CD54" s="18">
        <v>8.0527131782945738E-2</v>
      </c>
      <c r="CE54" s="18">
        <v>0.12208194905869324</v>
      </c>
      <c r="CF54" s="18">
        <v>-0.10553045404208194</v>
      </c>
      <c r="CG54" s="18">
        <v>0</v>
      </c>
      <c r="CH54" s="18">
        <v>0</v>
      </c>
      <c r="CI54" s="18">
        <v>0</v>
      </c>
      <c r="CJ54" s="18">
        <v>4.1835370985603539</v>
      </c>
      <c r="CK54" s="18">
        <v>3.9794019933554816</v>
      </c>
      <c r="CL54" s="18">
        <v>0</v>
      </c>
      <c r="CM54" s="18">
        <v>0</v>
      </c>
      <c r="CN54" s="18">
        <v>0</v>
      </c>
      <c r="CO54" s="18">
        <v>0</v>
      </c>
      <c r="CP54" s="18">
        <v>8.0879291251384267E-2</v>
      </c>
      <c r="CQ54" s="18">
        <v>0.12325581395348838</v>
      </c>
      <c r="CR54" s="18">
        <v>-0.12912513842746401</v>
      </c>
      <c r="CS54" s="18">
        <v>0</v>
      </c>
      <c r="CT54" s="18">
        <v>0</v>
      </c>
      <c r="CU54" s="18">
        <v>0</v>
      </c>
      <c r="CV54" s="18">
        <v>0.72381683277962339</v>
      </c>
      <c r="CW54" s="18">
        <v>0.71018826135105206</v>
      </c>
      <c r="CX54" s="18">
        <v>0</v>
      </c>
      <c r="CY54" s="18">
        <v>0</v>
      </c>
      <c r="CZ54" s="18">
        <v>0</v>
      </c>
      <c r="DA54" s="18">
        <v>0</v>
      </c>
      <c r="DB54" s="18">
        <v>4.6837209302325582E-3</v>
      </c>
      <c r="DC54" s="18">
        <v>8.9448504983388709E-3</v>
      </c>
      <c r="DD54" s="18">
        <v>-3.0050941306755258E-2</v>
      </c>
      <c r="DE54" s="18">
        <v>0</v>
      </c>
      <c r="DF54" s="18">
        <v>0</v>
      </c>
      <c r="DG54" s="18">
        <v>0</v>
      </c>
      <c r="DH54" s="18">
        <v>0.40850498338870433</v>
      </c>
      <c r="DI54" s="18">
        <v>0.40850498338870433</v>
      </c>
      <c r="DJ54" s="18">
        <v>0</v>
      </c>
      <c r="DK54" s="18">
        <v>0</v>
      </c>
      <c r="DL54" s="18">
        <v>0</v>
      </c>
      <c r="DM54" s="18">
        <v>0</v>
      </c>
      <c r="DN54" s="18">
        <v>0</v>
      </c>
      <c r="DO54" s="18">
        <v>0</v>
      </c>
      <c r="DP54" s="18">
        <v>0</v>
      </c>
      <c r="DQ54" s="18">
        <v>0</v>
      </c>
      <c r="DR54" s="18">
        <v>0</v>
      </c>
      <c r="DS54" s="18">
        <v>0</v>
      </c>
      <c r="DT54" s="18">
        <v>0.3345514950166113</v>
      </c>
      <c r="DU54" s="18">
        <v>0.3345514950166113</v>
      </c>
      <c r="DV54" s="18">
        <v>0</v>
      </c>
      <c r="DW54" s="18">
        <v>0</v>
      </c>
      <c r="DX54" s="18">
        <v>0</v>
      </c>
      <c r="DY54" s="18">
        <v>0</v>
      </c>
      <c r="DZ54" s="18">
        <v>0</v>
      </c>
      <c r="EA54" s="18">
        <v>0</v>
      </c>
      <c r="EB54" s="18">
        <v>0</v>
      </c>
      <c r="EC54" s="18">
        <v>0</v>
      </c>
      <c r="ED54" s="18">
        <v>0</v>
      </c>
      <c r="EE54" s="18">
        <v>0</v>
      </c>
    </row>
    <row r="55" spans="1:135" ht="20.149999999999999" customHeight="1" outlineLevel="6" x14ac:dyDescent="0.35">
      <c r="A55" s="17" t="s">
        <v>54</v>
      </c>
      <c r="B55" s="17" t="s">
        <v>301</v>
      </c>
      <c r="C55">
        <v>0</v>
      </c>
      <c r="D55" s="18">
        <v>0.60571428571428565</v>
      </c>
      <c r="E55" s="18">
        <v>0.58458471760797337</v>
      </c>
      <c r="F55" s="18">
        <v>0</v>
      </c>
      <c r="G55" s="18">
        <v>0</v>
      </c>
      <c r="H55" s="18">
        <v>0</v>
      </c>
      <c r="I55" s="18">
        <v>0</v>
      </c>
      <c r="J55" s="18">
        <v>1.2208194905869326E-2</v>
      </c>
      <c r="K55" s="18">
        <v>8.9213732004429676E-3</v>
      </c>
      <c r="L55" s="18">
        <v>-8.2757475083056475E-3</v>
      </c>
      <c r="M55" s="18">
        <v>0</v>
      </c>
      <c r="N55" s="18">
        <v>0</v>
      </c>
      <c r="O55" s="18">
        <v>0</v>
      </c>
      <c r="P55" s="18">
        <v>5.9632336782792482E-9</v>
      </c>
      <c r="Q55" s="18">
        <v>5.9632336655592477E-9</v>
      </c>
      <c r="R55" s="18">
        <v>0</v>
      </c>
      <c r="S55" s="18">
        <v>0</v>
      </c>
      <c r="T55" s="18">
        <v>0</v>
      </c>
      <c r="U55" s="18">
        <v>0</v>
      </c>
      <c r="V55" s="18">
        <v>9.8135105204872655E-19</v>
      </c>
      <c r="W55" s="18">
        <v>1.1738648947951276E-17</v>
      </c>
      <c r="X55" s="18">
        <v>-9.8956810631229245E-17</v>
      </c>
      <c r="Y55" s="18">
        <v>0</v>
      </c>
      <c r="Z55" s="18">
        <v>0</v>
      </c>
      <c r="AA55" s="18">
        <v>0</v>
      </c>
      <c r="AB55" s="18">
        <v>3.4030343300110742E-5</v>
      </c>
      <c r="AC55" s="18">
        <v>3.4746400885935771E-5</v>
      </c>
      <c r="AD55" s="18">
        <v>0</v>
      </c>
      <c r="AE55" s="18">
        <v>0</v>
      </c>
      <c r="AF55" s="18">
        <v>0</v>
      </c>
      <c r="AG55" s="18">
        <v>0</v>
      </c>
      <c r="AH55" s="18">
        <v>3.9676633444075306E-6</v>
      </c>
      <c r="AI55" s="18">
        <v>-4.683720930232558E-6</v>
      </c>
      <c r="AJ55" s="18">
        <v>-4.1085271317829456E-6</v>
      </c>
      <c r="AK55" s="18">
        <v>0</v>
      </c>
      <c r="AL55" s="18">
        <v>0</v>
      </c>
      <c r="AM55" s="18">
        <v>0</v>
      </c>
      <c r="AN55" s="18">
        <v>9.5364784053156152E-4</v>
      </c>
      <c r="AO55" s="18">
        <v>8.8392026578073104E-4</v>
      </c>
      <c r="AP55" s="18">
        <v>0</v>
      </c>
      <c r="AQ55" s="18">
        <v>0</v>
      </c>
      <c r="AR55" s="18">
        <v>0</v>
      </c>
      <c r="AS55" s="18">
        <v>0</v>
      </c>
      <c r="AT55" s="18">
        <v>4.2376522702104096E-5</v>
      </c>
      <c r="AU55" s="18">
        <v>2.735105204872647E-5</v>
      </c>
      <c r="AV55" s="18">
        <v>-4.5193798449612409E-5</v>
      </c>
      <c r="AW55" s="18">
        <v>0</v>
      </c>
      <c r="AX55" s="18">
        <v>0</v>
      </c>
      <c r="AY55" s="18">
        <v>0</v>
      </c>
      <c r="AZ55" s="18">
        <v>2.7491915836101884E-4</v>
      </c>
      <c r="BA55" s="18">
        <v>2.5942414174972314E-4</v>
      </c>
      <c r="BB55" s="18">
        <v>0</v>
      </c>
      <c r="BC55" s="18">
        <v>0</v>
      </c>
      <c r="BD55" s="18">
        <v>0</v>
      </c>
      <c r="BE55" s="18">
        <v>0</v>
      </c>
      <c r="BF55" s="18">
        <v>1.0283056478405316E-5</v>
      </c>
      <c r="BG55" s="18">
        <v>5.2119601328903655E-6</v>
      </c>
      <c r="BH55" s="18">
        <v>-8.4166112956810619E-6</v>
      </c>
      <c r="BI55" s="18">
        <v>0</v>
      </c>
      <c r="BJ55" s="18">
        <v>0</v>
      </c>
      <c r="BK55" s="18">
        <v>0</v>
      </c>
      <c r="BL55" s="18">
        <v>8.5391627906976739E-8</v>
      </c>
      <c r="BM55" s="18">
        <v>8.4283499446290144E-8</v>
      </c>
      <c r="BN55" s="18">
        <v>0</v>
      </c>
      <c r="BO55" s="18">
        <v>0</v>
      </c>
      <c r="BP55" s="18">
        <v>0</v>
      </c>
      <c r="BQ55" s="18">
        <v>0</v>
      </c>
      <c r="BR55" s="18">
        <v>4.2259136212624584E-10</v>
      </c>
      <c r="BS55" s="18">
        <v>6.8553709856035428E-10</v>
      </c>
      <c r="BT55" s="18">
        <v>-1.4790697674418604E-9</v>
      </c>
      <c r="BU55" s="18">
        <v>0</v>
      </c>
      <c r="BV55" s="18">
        <v>0</v>
      </c>
      <c r="BW55" s="18">
        <v>0</v>
      </c>
      <c r="BX55" s="18">
        <v>4.0176699889258032</v>
      </c>
      <c r="BY55" s="18">
        <v>3.8150609080841638</v>
      </c>
      <c r="BZ55" s="18">
        <v>0</v>
      </c>
      <c r="CA55" s="18">
        <v>0</v>
      </c>
      <c r="CB55" s="18">
        <v>0</v>
      </c>
      <c r="CC55" s="18">
        <v>0</v>
      </c>
      <c r="CD55" s="18">
        <v>8.0527131782945738E-2</v>
      </c>
      <c r="CE55" s="18">
        <v>0.12208194905869324</v>
      </c>
      <c r="CF55" s="18">
        <v>-0.10553045404208194</v>
      </c>
      <c r="CG55" s="18">
        <v>0</v>
      </c>
      <c r="CH55" s="18">
        <v>0</v>
      </c>
      <c r="CI55" s="18">
        <v>0</v>
      </c>
      <c r="CJ55" s="18">
        <v>4.1835370985603539</v>
      </c>
      <c r="CK55" s="18">
        <v>3.9794019933554816</v>
      </c>
      <c r="CL55" s="18">
        <v>0</v>
      </c>
      <c r="CM55" s="18">
        <v>0</v>
      </c>
      <c r="CN55" s="18">
        <v>0</v>
      </c>
      <c r="CO55" s="18">
        <v>0</v>
      </c>
      <c r="CP55" s="18">
        <v>8.0879291251384267E-2</v>
      </c>
      <c r="CQ55" s="18">
        <v>0.12325581395348838</v>
      </c>
      <c r="CR55" s="18">
        <v>-0.12912513842746401</v>
      </c>
      <c r="CS55" s="18">
        <v>0</v>
      </c>
      <c r="CT55" s="18">
        <v>0</v>
      </c>
      <c r="CU55" s="18">
        <v>0</v>
      </c>
      <c r="CV55" s="18">
        <v>0.72381683277962339</v>
      </c>
      <c r="CW55" s="18">
        <v>0.71018826135105206</v>
      </c>
      <c r="CX55" s="18">
        <v>0</v>
      </c>
      <c r="CY55" s="18">
        <v>0</v>
      </c>
      <c r="CZ55" s="18">
        <v>0</v>
      </c>
      <c r="DA55" s="18">
        <v>0</v>
      </c>
      <c r="DB55" s="18">
        <v>4.6837209302325582E-3</v>
      </c>
      <c r="DC55" s="18">
        <v>8.9448504983388709E-3</v>
      </c>
      <c r="DD55" s="18">
        <v>-3.0050941306755258E-2</v>
      </c>
      <c r="DE55" s="18">
        <v>0</v>
      </c>
      <c r="DF55" s="18">
        <v>0</v>
      </c>
      <c r="DG55" s="18">
        <v>0</v>
      </c>
      <c r="DH55" s="18">
        <v>0.40850498338870433</v>
      </c>
      <c r="DI55" s="18">
        <v>0.40850498338870433</v>
      </c>
      <c r="DJ55" s="18">
        <v>0</v>
      </c>
      <c r="DK55" s="18">
        <v>0</v>
      </c>
      <c r="DL55" s="18">
        <v>0</v>
      </c>
      <c r="DM55" s="18">
        <v>0</v>
      </c>
      <c r="DN55" s="18">
        <v>0</v>
      </c>
      <c r="DO55" s="18">
        <v>0</v>
      </c>
      <c r="DP55" s="18">
        <v>0</v>
      </c>
      <c r="DQ55" s="18">
        <v>0</v>
      </c>
      <c r="DR55" s="18">
        <v>0</v>
      </c>
      <c r="DS55" s="18">
        <v>0</v>
      </c>
      <c r="DT55" s="18">
        <v>0.3345514950166113</v>
      </c>
      <c r="DU55" s="18">
        <v>0.3345514950166113</v>
      </c>
      <c r="DV55" s="18">
        <v>0</v>
      </c>
      <c r="DW55" s="18">
        <v>0</v>
      </c>
      <c r="DX55" s="18">
        <v>0</v>
      </c>
      <c r="DY55" s="18">
        <v>0</v>
      </c>
      <c r="DZ55" s="18">
        <v>0</v>
      </c>
      <c r="EA55" s="18">
        <v>0</v>
      </c>
      <c r="EB55" s="18">
        <v>0</v>
      </c>
      <c r="EC55" s="18">
        <v>0</v>
      </c>
      <c r="ED55" s="18">
        <v>0</v>
      </c>
      <c r="EE55" s="18">
        <v>0</v>
      </c>
    </row>
    <row r="56" spans="1:135" ht="20.149999999999999" customHeight="1" outlineLevel="4" x14ac:dyDescent="0.35">
      <c r="A56" s="17" t="s">
        <v>48</v>
      </c>
      <c r="B56" s="17" t="s">
        <v>302</v>
      </c>
      <c r="D56" s="18">
        <v>0.11425882050254704</v>
      </c>
      <c r="E56" s="18">
        <v>7.4306082336655588E-2</v>
      </c>
      <c r="F56" s="18">
        <v>0</v>
      </c>
      <c r="G56" s="18">
        <v>0</v>
      </c>
      <c r="H56" s="18">
        <v>3.118100711827242E-2</v>
      </c>
      <c r="I56" s="18">
        <v>0</v>
      </c>
      <c r="J56" s="18">
        <v>6.3530400575858249E-3</v>
      </c>
      <c r="K56" s="18">
        <v>2.4186909900332228E-3</v>
      </c>
      <c r="L56" s="18">
        <v>-9.1273565891472862E-3</v>
      </c>
      <c r="M56" s="18">
        <v>0</v>
      </c>
      <c r="N56" s="18">
        <v>0</v>
      </c>
      <c r="O56" s="18">
        <v>0</v>
      </c>
      <c r="P56" s="18">
        <v>1.9243925235796128E-12</v>
      </c>
      <c r="Q56" s="18">
        <v>4.976122153554818E-13</v>
      </c>
      <c r="R56" s="18">
        <v>0</v>
      </c>
      <c r="S56" s="18">
        <v>0</v>
      </c>
      <c r="T56" s="18">
        <v>1.4266796778998009E-12</v>
      </c>
      <c r="U56" s="18">
        <v>0</v>
      </c>
      <c r="V56" s="18">
        <v>8.7193619346622363E-17</v>
      </c>
      <c r="W56" s="18">
        <v>1.3436704983388703E-17</v>
      </c>
      <c r="X56" s="18">
        <v>2.7075311578875965E-11</v>
      </c>
      <c r="Y56" s="18">
        <v>0</v>
      </c>
      <c r="Z56" s="18">
        <v>0</v>
      </c>
      <c r="AA56" s="18">
        <v>0</v>
      </c>
      <c r="AB56" s="18">
        <v>3.759160897563677E-5</v>
      </c>
      <c r="AC56" s="18">
        <v>1.6750549534883721E-5</v>
      </c>
      <c r="AD56" s="18">
        <v>0</v>
      </c>
      <c r="AE56" s="18">
        <v>0</v>
      </c>
      <c r="AF56" s="18">
        <v>1.96161296704319E-5</v>
      </c>
      <c r="AG56" s="18">
        <v>0</v>
      </c>
      <c r="AH56" s="18">
        <v>5.9856036101882607E-8</v>
      </c>
      <c r="AI56" s="18">
        <v>1.165073734219269E-6</v>
      </c>
      <c r="AJ56" s="18">
        <v>-3.0900474806201551E-6</v>
      </c>
      <c r="AK56" s="18">
        <v>0</v>
      </c>
      <c r="AL56" s="18">
        <v>0</v>
      </c>
      <c r="AM56" s="18">
        <v>0</v>
      </c>
      <c r="AN56" s="18">
        <v>1.7826693360553712E-4</v>
      </c>
      <c r="AO56" s="18">
        <v>1.1779426788482835E-4</v>
      </c>
      <c r="AP56" s="18">
        <v>0</v>
      </c>
      <c r="AQ56" s="18">
        <v>0</v>
      </c>
      <c r="AR56" s="18">
        <v>4.4726168854485053E-5</v>
      </c>
      <c r="AS56" s="18">
        <v>0</v>
      </c>
      <c r="AT56" s="18">
        <v>3.8127062037652271E-7</v>
      </c>
      <c r="AU56" s="18">
        <v>1.5365226245847177E-5</v>
      </c>
      <c r="AV56" s="18">
        <v>-1.4399131782945737E-5</v>
      </c>
      <c r="AW56" s="18">
        <v>0</v>
      </c>
      <c r="AX56" s="18">
        <v>0</v>
      </c>
      <c r="AY56" s="18">
        <v>0</v>
      </c>
      <c r="AZ56" s="18">
        <v>3.4640041528770772E-5</v>
      </c>
      <c r="BA56" s="18">
        <v>2.2083558504983389E-5</v>
      </c>
      <c r="BB56" s="18">
        <v>0</v>
      </c>
      <c r="BC56" s="18">
        <v>0</v>
      </c>
      <c r="BD56" s="18">
        <v>1.0775623587774086E-5</v>
      </c>
      <c r="BE56" s="18">
        <v>0</v>
      </c>
      <c r="BF56" s="18">
        <v>5.2113110431893696E-8</v>
      </c>
      <c r="BG56" s="18">
        <v>1.7287463255813952E-6</v>
      </c>
      <c r="BH56" s="18">
        <v>-1.2639218992248062E-6</v>
      </c>
      <c r="BI56" s="18">
        <v>0</v>
      </c>
      <c r="BJ56" s="18">
        <v>0</v>
      </c>
      <c r="BK56" s="18">
        <v>0</v>
      </c>
      <c r="BL56" s="18">
        <v>2.3661934193421925E-8</v>
      </c>
      <c r="BM56" s="18">
        <v>1.5826242524916945E-8</v>
      </c>
      <c r="BN56" s="18">
        <v>0</v>
      </c>
      <c r="BO56" s="18">
        <v>0</v>
      </c>
      <c r="BP56" s="18">
        <v>7.539432905315616E-9</v>
      </c>
      <c r="BQ56" s="18">
        <v>0</v>
      </c>
      <c r="BR56" s="18">
        <v>5.1095024983388715E-11</v>
      </c>
      <c r="BS56" s="18">
        <v>2.4516373820598005E-10</v>
      </c>
      <c r="BT56" s="18">
        <v>-1.5339941860465118E-8</v>
      </c>
      <c r="BU56" s="18">
        <v>0</v>
      </c>
      <c r="BV56" s="18">
        <v>0</v>
      </c>
      <c r="BW56" s="18">
        <v>0</v>
      </c>
      <c r="BX56" s="18">
        <v>1.5930328476403102</v>
      </c>
      <c r="BY56" s="18">
        <v>1.0605280409745295</v>
      </c>
      <c r="BZ56" s="18">
        <v>0</v>
      </c>
      <c r="CA56" s="18">
        <v>0</v>
      </c>
      <c r="CB56" s="18">
        <v>0.491559433597342</v>
      </c>
      <c r="CC56" s="18">
        <v>0</v>
      </c>
      <c r="CD56" s="18">
        <v>6.6406031016611293E-3</v>
      </c>
      <c r="CE56" s="18">
        <v>3.4304769966777414E-2</v>
      </c>
      <c r="CF56" s="18">
        <v>-8.7422170542635652E-2</v>
      </c>
      <c r="CG56" s="18">
        <v>0</v>
      </c>
      <c r="CH56" s="18">
        <v>0</v>
      </c>
      <c r="CI56" s="18">
        <v>0</v>
      </c>
      <c r="CJ56" s="18">
        <v>1.514515479112071</v>
      </c>
      <c r="CK56" s="18">
        <v>1.0720648936877075</v>
      </c>
      <c r="CL56" s="18">
        <v>0</v>
      </c>
      <c r="CM56" s="18">
        <v>0</v>
      </c>
      <c r="CN56" s="18">
        <v>0.40019068467375424</v>
      </c>
      <c r="CO56" s="18">
        <v>0</v>
      </c>
      <c r="CP56" s="18">
        <v>6.9556093220376532E-3</v>
      </c>
      <c r="CQ56" s="18">
        <v>3.530429142857143E-2</v>
      </c>
      <c r="CR56" s="18">
        <v>-9.0084341085271316E-2</v>
      </c>
      <c r="CS56" s="18">
        <v>0</v>
      </c>
      <c r="CT56" s="18">
        <v>0</v>
      </c>
      <c r="CU56" s="18">
        <v>0</v>
      </c>
      <c r="CV56" s="18">
        <v>0.51849148526966404</v>
      </c>
      <c r="CW56" s="18">
        <v>0.39693226275378368</v>
      </c>
      <c r="CX56" s="18">
        <v>0</v>
      </c>
      <c r="CY56" s="18">
        <v>0</v>
      </c>
      <c r="CZ56" s="18">
        <v>0.11641004059942414</v>
      </c>
      <c r="DA56" s="18">
        <v>0</v>
      </c>
      <c r="DB56" s="18">
        <v>5.1547621545957917E-4</v>
      </c>
      <c r="DC56" s="18">
        <v>4.6337057009966775E-3</v>
      </c>
      <c r="DD56" s="18">
        <v>-6.4133527131782948E-3</v>
      </c>
      <c r="DE56" s="18">
        <v>0</v>
      </c>
      <c r="DF56" s="18">
        <v>0</v>
      </c>
      <c r="DG56" s="18">
        <v>0</v>
      </c>
      <c r="DH56" s="18">
        <v>0</v>
      </c>
      <c r="DI56" s="18">
        <v>0</v>
      </c>
      <c r="DJ56" s="18">
        <v>0</v>
      </c>
      <c r="DK56" s="18">
        <v>0</v>
      </c>
      <c r="DL56" s="18">
        <v>0</v>
      </c>
      <c r="DM56" s="18">
        <v>0</v>
      </c>
      <c r="DN56" s="18">
        <v>0</v>
      </c>
      <c r="DO56" s="18">
        <v>0</v>
      </c>
      <c r="DP56" s="18">
        <v>0</v>
      </c>
      <c r="DQ56" s="18">
        <v>0</v>
      </c>
      <c r="DR56" s="18">
        <v>0</v>
      </c>
      <c r="DS56" s="18">
        <v>0</v>
      </c>
      <c r="DT56" s="18">
        <v>2.1571556411960129E-6</v>
      </c>
      <c r="DU56" s="18">
        <v>1.6280419933554816E-6</v>
      </c>
      <c r="DV56" s="18">
        <v>0</v>
      </c>
      <c r="DW56" s="18">
        <v>0</v>
      </c>
      <c r="DX56" s="18">
        <v>5.2911364784053144E-7</v>
      </c>
      <c r="DY56" s="18">
        <v>0</v>
      </c>
      <c r="DZ56" s="18">
        <v>0</v>
      </c>
      <c r="EA56" s="18">
        <v>0</v>
      </c>
      <c r="EB56" s="18">
        <v>0</v>
      </c>
      <c r="EC56" s="18">
        <v>0</v>
      </c>
      <c r="ED56" s="18">
        <v>0</v>
      </c>
      <c r="EE56" s="18">
        <v>0</v>
      </c>
    </row>
    <row r="57" spans="1:135" ht="20.149999999999999" customHeight="1" outlineLevel="5" x14ac:dyDescent="0.35">
      <c r="A57" s="17" t="s">
        <v>53</v>
      </c>
      <c r="B57" s="17" t="s">
        <v>303</v>
      </c>
      <c r="D57" s="18">
        <v>5.1077355712513837E-2</v>
      </c>
      <c r="E57" s="18">
        <v>4.584232801771871E-2</v>
      </c>
      <c r="F57" s="18">
        <v>0</v>
      </c>
      <c r="G57" s="18">
        <v>0</v>
      </c>
      <c r="H57" s="18">
        <v>3.5786689116279074E-3</v>
      </c>
      <c r="I57" s="18">
        <v>0</v>
      </c>
      <c r="J57" s="18">
        <v>1.2179364163898121E-4</v>
      </c>
      <c r="K57" s="18">
        <v>1.5345651415282393E-3</v>
      </c>
      <c r="L57" s="18">
        <v>-2.7102192691029901E-3</v>
      </c>
      <c r="M57" s="18">
        <v>0</v>
      </c>
      <c r="N57" s="18">
        <v>0</v>
      </c>
      <c r="O57" s="18">
        <v>0</v>
      </c>
      <c r="P57" s="18">
        <v>1.1791669217211253E-12</v>
      </c>
      <c r="Q57" s="18">
        <v>3.0468323629457366E-13</v>
      </c>
      <c r="R57" s="18">
        <v>0</v>
      </c>
      <c r="S57" s="18">
        <v>0</v>
      </c>
      <c r="T57" s="18">
        <v>8.7442929746413298E-13</v>
      </c>
      <c r="U57" s="18">
        <v>0</v>
      </c>
      <c r="V57" s="18">
        <v>4.5862896903654482E-17</v>
      </c>
      <c r="W57" s="18">
        <v>8.5250655149501653E-18</v>
      </c>
      <c r="X57" s="18">
        <v>1.0600930232558139E-11</v>
      </c>
      <c r="Y57" s="18">
        <v>0</v>
      </c>
      <c r="Z57" s="18">
        <v>0</v>
      </c>
      <c r="AA57" s="18">
        <v>0</v>
      </c>
      <c r="AB57" s="18">
        <v>1.9998855095105208E-5</v>
      </c>
      <c r="AC57" s="18">
        <v>9.7249939534883717E-6</v>
      </c>
      <c r="AD57" s="18">
        <v>0</v>
      </c>
      <c r="AE57" s="18">
        <v>0</v>
      </c>
      <c r="AF57" s="18">
        <v>9.4989627186710971E-6</v>
      </c>
      <c r="AG57" s="18">
        <v>0</v>
      </c>
      <c r="AH57" s="18">
        <v>3.5704555836101889E-8</v>
      </c>
      <c r="AI57" s="18">
        <v>7.3919386710963448E-7</v>
      </c>
      <c r="AJ57" s="18">
        <v>-1.1676101882613511E-6</v>
      </c>
      <c r="AK57" s="18">
        <v>0</v>
      </c>
      <c r="AL57" s="18">
        <v>0</v>
      </c>
      <c r="AM57" s="18">
        <v>0</v>
      </c>
      <c r="AN57" s="18">
        <v>7.9212525076589142E-5</v>
      </c>
      <c r="AO57" s="18">
        <v>6.8042270653377636E-5</v>
      </c>
      <c r="AP57" s="18">
        <v>0</v>
      </c>
      <c r="AQ57" s="18">
        <v>0</v>
      </c>
      <c r="AR57" s="18">
        <v>1.2022273456478408E-6</v>
      </c>
      <c r="AS57" s="18">
        <v>0</v>
      </c>
      <c r="AT57" s="18">
        <v>2.193900011517165E-7</v>
      </c>
      <c r="AU57" s="18">
        <v>9.7486370764119599E-6</v>
      </c>
      <c r="AV57" s="18">
        <v>-5.2919424141749725E-6</v>
      </c>
      <c r="AW57" s="18">
        <v>0</v>
      </c>
      <c r="AX57" s="18">
        <v>0</v>
      </c>
      <c r="AY57" s="18">
        <v>0</v>
      </c>
      <c r="AZ57" s="18">
        <v>1.6226567494768548E-5</v>
      </c>
      <c r="BA57" s="18">
        <v>1.2886669767441861E-5</v>
      </c>
      <c r="BB57" s="18">
        <v>0</v>
      </c>
      <c r="BC57" s="18">
        <v>0</v>
      </c>
      <c r="BD57" s="18">
        <v>2.2135102875215946E-6</v>
      </c>
      <c r="BE57" s="18">
        <v>0</v>
      </c>
      <c r="BF57" s="18">
        <v>2.9565290967884836E-8</v>
      </c>
      <c r="BG57" s="18">
        <v>1.0968221488372092E-6</v>
      </c>
      <c r="BH57" s="18">
        <v>-4.3662458471760801E-7</v>
      </c>
      <c r="BI57" s="18">
        <v>0</v>
      </c>
      <c r="BJ57" s="18">
        <v>0</v>
      </c>
      <c r="BK57" s="18">
        <v>0</v>
      </c>
      <c r="BL57" s="18">
        <v>1.0773715211703209E-8</v>
      </c>
      <c r="BM57" s="18">
        <v>9.0285477475083053E-9</v>
      </c>
      <c r="BN57" s="18">
        <v>0</v>
      </c>
      <c r="BO57" s="18">
        <v>0</v>
      </c>
      <c r="BP57" s="18">
        <v>1.562126500039867E-9</v>
      </c>
      <c r="BQ57" s="18">
        <v>0</v>
      </c>
      <c r="BR57" s="18">
        <v>2.7494129470653383E-11</v>
      </c>
      <c r="BS57" s="18">
        <v>1.555468346843854E-10</v>
      </c>
      <c r="BT57" s="18">
        <v>-5.8491960132890366E-9</v>
      </c>
      <c r="BU57" s="18">
        <v>0</v>
      </c>
      <c r="BV57" s="18">
        <v>0</v>
      </c>
      <c r="BW57" s="18">
        <v>0</v>
      </c>
      <c r="BX57" s="18">
        <v>0.75208083085785171</v>
      </c>
      <c r="BY57" s="18">
        <v>0.63233657231450724</v>
      </c>
      <c r="BZ57" s="18">
        <v>0</v>
      </c>
      <c r="CA57" s="18">
        <v>0</v>
      </c>
      <c r="CB57" s="18">
        <v>9.3984613528770758E-2</v>
      </c>
      <c r="CC57" s="18">
        <v>0</v>
      </c>
      <c r="CD57" s="18">
        <v>3.9946057056035444E-3</v>
      </c>
      <c r="CE57" s="18">
        <v>2.1765039308970099E-2</v>
      </c>
      <c r="CF57" s="18">
        <v>-2.5804119601328904E-2</v>
      </c>
      <c r="CG57" s="18">
        <v>0</v>
      </c>
      <c r="CH57" s="18">
        <v>0</v>
      </c>
      <c r="CI57" s="18">
        <v>0</v>
      </c>
      <c r="CJ57" s="18">
        <v>0.69182446764219985</v>
      </c>
      <c r="CK57" s="18">
        <v>0.63736240428202284</v>
      </c>
      <c r="CL57" s="18">
        <v>0</v>
      </c>
      <c r="CM57" s="18">
        <v>0</v>
      </c>
      <c r="CN57" s="18">
        <v>2.7907843911052024E-2</v>
      </c>
      <c r="CO57" s="18">
        <v>0</v>
      </c>
      <c r="CP57" s="18">
        <v>4.1550227580952389E-3</v>
      </c>
      <c r="CQ57" s="18">
        <v>2.23991966910299E-2</v>
      </c>
      <c r="CR57" s="18">
        <v>-2.604668881506091E-2</v>
      </c>
      <c r="CS57" s="18">
        <v>0</v>
      </c>
      <c r="CT57" s="18">
        <v>0</v>
      </c>
      <c r="CU57" s="18">
        <v>0</v>
      </c>
      <c r="CV57" s="18">
        <v>0.21566950050538108</v>
      </c>
      <c r="CW57" s="18">
        <v>0.21092713897871293</v>
      </c>
      <c r="CX57" s="18">
        <v>0</v>
      </c>
      <c r="CY57" s="18">
        <v>0</v>
      </c>
      <c r="CZ57" s="18">
        <v>1.553402241494274E-3</v>
      </c>
      <c r="DA57" s="18">
        <v>0</v>
      </c>
      <c r="DB57" s="18">
        <v>2.4905365328017719E-4</v>
      </c>
      <c r="DC57" s="18">
        <v>2.9399056318936876E-3</v>
      </c>
      <c r="DD57" s="18">
        <v>1.2947951273532669E-4</v>
      </c>
      <c r="DE57" s="18">
        <v>0</v>
      </c>
      <c r="DF57" s="18">
        <v>0</v>
      </c>
      <c r="DG57" s="18">
        <v>0</v>
      </c>
      <c r="DH57" s="18">
        <v>0</v>
      </c>
      <c r="DI57" s="18">
        <v>0</v>
      </c>
      <c r="DJ57" s="18">
        <v>0</v>
      </c>
      <c r="DK57" s="18">
        <v>0</v>
      </c>
      <c r="DL57" s="18">
        <v>0</v>
      </c>
      <c r="DM57" s="18">
        <v>0</v>
      </c>
      <c r="DN57" s="18">
        <v>0</v>
      </c>
      <c r="DO57" s="18">
        <v>0</v>
      </c>
      <c r="DP57" s="18">
        <v>0</v>
      </c>
      <c r="DQ57" s="18">
        <v>0</v>
      </c>
      <c r="DR57" s="18">
        <v>0</v>
      </c>
      <c r="DS57" s="18">
        <v>0</v>
      </c>
      <c r="DT57" s="18">
        <v>1.0039592292358803E-6</v>
      </c>
      <c r="DU57" s="18">
        <v>1.0039592292358803E-6</v>
      </c>
      <c r="DV57" s="18">
        <v>0</v>
      </c>
      <c r="DW57" s="18">
        <v>0</v>
      </c>
      <c r="DX57" s="18">
        <v>0</v>
      </c>
      <c r="DY57" s="18">
        <v>0</v>
      </c>
      <c r="DZ57" s="18">
        <v>0</v>
      </c>
      <c r="EA57" s="18">
        <v>0</v>
      </c>
      <c r="EB57" s="18">
        <v>0</v>
      </c>
      <c r="EC57" s="18">
        <v>0</v>
      </c>
      <c r="ED57" s="18">
        <v>0</v>
      </c>
      <c r="EE57" s="18">
        <v>0</v>
      </c>
    </row>
    <row r="58" spans="1:135" ht="20.149999999999999" customHeight="1" outlineLevel="6" x14ac:dyDescent="0.35">
      <c r="A58" s="17" t="s">
        <v>54</v>
      </c>
      <c r="B58" s="17" t="s">
        <v>74</v>
      </c>
      <c r="C58">
        <v>0</v>
      </c>
      <c r="D58" s="18">
        <v>3.2807568106312295E-2</v>
      </c>
      <c r="E58" s="18">
        <v>3.1331944186046512E-2</v>
      </c>
      <c r="F58" s="18">
        <v>0</v>
      </c>
      <c r="G58" s="18">
        <v>0</v>
      </c>
      <c r="H58" s="18">
        <v>0</v>
      </c>
      <c r="I58" s="18">
        <v>0</v>
      </c>
      <c r="J58" s="18">
        <v>0</v>
      </c>
      <c r="K58" s="18">
        <v>1.4756239202657808E-3</v>
      </c>
      <c r="L58" s="18">
        <v>0</v>
      </c>
      <c r="M58" s="18">
        <v>0</v>
      </c>
      <c r="N58" s="18">
        <v>0</v>
      </c>
      <c r="O58" s="18">
        <v>0</v>
      </c>
      <c r="P58" s="18">
        <v>2.8734431096345516E-16</v>
      </c>
      <c r="Q58" s="18">
        <v>2.7914668438538207E-16</v>
      </c>
      <c r="R58" s="18">
        <v>0</v>
      </c>
      <c r="S58" s="18">
        <v>0</v>
      </c>
      <c r="T58" s="18">
        <v>0</v>
      </c>
      <c r="U58" s="18">
        <v>0</v>
      </c>
      <c r="V58" s="18">
        <v>0</v>
      </c>
      <c r="W58" s="18">
        <v>8.1976265780730896E-18</v>
      </c>
      <c r="X58" s="18">
        <v>0</v>
      </c>
      <c r="Y58" s="18">
        <v>0</v>
      </c>
      <c r="Z58" s="18">
        <v>0</v>
      </c>
      <c r="AA58" s="18">
        <v>0</v>
      </c>
      <c r="AB58" s="18">
        <v>3.2026206777408637E-6</v>
      </c>
      <c r="AC58" s="18">
        <v>2.4918184717607972E-6</v>
      </c>
      <c r="AD58" s="18">
        <v>0</v>
      </c>
      <c r="AE58" s="18">
        <v>0</v>
      </c>
      <c r="AF58" s="18">
        <v>0</v>
      </c>
      <c r="AG58" s="18">
        <v>0</v>
      </c>
      <c r="AH58" s="18">
        <v>0</v>
      </c>
      <c r="AI58" s="18">
        <v>7.1080220598006645E-7</v>
      </c>
      <c r="AJ58" s="18">
        <v>0</v>
      </c>
      <c r="AK58" s="18">
        <v>0</v>
      </c>
      <c r="AL58" s="18">
        <v>0</v>
      </c>
      <c r="AM58" s="18">
        <v>0</v>
      </c>
      <c r="AN58" s="18">
        <v>3.6232317607973424E-5</v>
      </c>
      <c r="AO58" s="18">
        <v>2.6858115614617942E-5</v>
      </c>
      <c r="AP58" s="18">
        <v>0</v>
      </c>
      <c r="AQ58" s="18">
        <v>0</v>
      </c>
      <c r="AR58" s="18">
        <v>0</v>
      </c>
      <c r="AS58" s="18">
        <v>0</v>
      </c>
      <c r="AT58" s="18">
        <v>0</v>
      </c>
      <c r="AU58" s="18">
        <v>9.3742019933554818E-6</v>
      </c>
      <c r="AV58" s="18">
        <v>0</v>
      </c>
      <c r="AW58" s="18">
        <v>0</v>
      </c>
      <c r="AX58" s="18">
        <v>0</v>
      </c>
      <c r="AY58" s="18">
        <v>0</v>
      </c>
      <c r="AZ58" s="18">
        <v>7.9212156810631218E-6</v>
      </c>
      <c r="BA58" s="18">
        <v>6.8665214617940198E-6</v>
      </c>
      <c r="BB58" s="18">
        <v>0</v>
      </c>
      <c r="BC58" s="18">
        <v>0</v>
      </c>
      <c r="BD58" s="18">
        <v>0</v>
      </c>
      <c r="BE58" s="18">
        <v>0</v>
      </c>
      <c r="BF58" s="18">
        <v>0</v>
      </c>
      <c r="BG58" s="18">
        <v>1.0546942192691029E-6</v>
      </c>
      <c r="BH58" s="18">
        <v>0</v>
      </c>
      <c r="BI58" s="18">
        <v>0</v>
      </c>
      <c r="BJ58" s="18">
        <v>0</v>
      </c>
      <c r="BK58" s="18">
        <v>0</v>
      </c>
      <c r="BL58" s="18">
        <v>4.1755559601328901E-9</v>
      </c>
      <c r="BM58" s="18">
        <v>4.0259835215946844E-9</v>
      </c>
      <c r="BN58" s="18">
        <v>0</v>
      </c>
      <c r="BO58" s="18">
        <v>0</v>
      </c>
      <c r="BP58" s="18">
        <v>0</v>
      </c>
      <c r="BQ58" s="18">
        <v>0</v>
      </c>
      <c r="BR58" s="18">
        <v>0</v>
      </c>
      <c r="BS58" s="18">
        <v>1.4957243853820598E-10</v>
      </c>
      <c r="BT58" s="18">
        <v>0</v>
      </c>
      <c r="BU58" s="18">
        <v>0</v>
      </c>
      <c r="BV58" s="18">
        <v>0</v>
      </c>
      <c r="BW58" s="18">
        <v>0</v>
      </c>
      <c r="BX58" s="18">
        <v>0.48733459667774093</v>
      </c>
      <c r="BY58" s="18">
        <v>0.46640552823920273</v>
      </c>
      <c r="BZ58" s="18">
        <v>0</v>
      </c>
      <c r="CA58" s="18">
        <v>0</v>
      </c>
      <c r="CB58" s="18">
        <v>0</v>
      </c>
      <c r="CC58" s="18">
        <v>0</v>
      </c>
      <c r="CD58" s="18">
        <v>0</v>
      </c>
      <c r="CE58" s="18">
        <v>2.0929068438538208E-2</v>
      </c>
      <c r="CF58" s="18">
        <v>0</v>
      </c>
      <c r="CG58" s="18">
        <v>0</v>
      </c>
      <c r="CH58" s="18">
        <v>0</v>
      </c>
      <c r="CI58" s="18">
        <v>0</v>
      </c>
      <c r="CJ58" s="18">
        <v>0.50349177142857138</v>
      </c>
      <c r="CK58" s="18">
        <v>0.48195290365448501</v>
      </c>
      <c r="CL58" s="18">
        <v>0</v>
      </c>
      <c r="CM58" s="18">
        <v>0</v>
      </c>
      <c r="CN58" s="18">
        <v>0</v>
      </c>
      <c r="CO58" s="18">
        <v>0</v>
      </c>
      <c r="CP58" s="18">
        <v>0</v>
      </c>
      <c r="CQ58" s="18">
        <v>2.1538867774086378E-2</v>
      </c>
      <c r="CR58" s="18">
        <v>0</v>
      </c>
      <c r="CS58" s="18">
        <v>0</v>
      </c>
      <c r="CT58" s="18">
        <v>0</v>
      </c>
      <c r="CU58" s="18">
        <v>0</v>
      </c>
      <c r="CV58" s="18">
        <v>0.19179102671096346</v>
      </c>
      <c r="CW58" s="18">
        <v>0.18896403986710963</v>
      </c>
      <c r="CX58" s="18">
        <v>0</v>
      </c>
      <c r="CY58" s="18">
        <v>0</v>
      </c>
      <c r="CZ58" s="18">
        <v>0</v>
      </c>
      <c r="DA58" s="18">
        <v>0</v>
      </c>
      <c r="DB58" s="18">
        <v>0</v>
      </c>
      <c r="DC58" s="18">
        <v>2.8269868438538207E-3</v>
      </c>
      <c r="DD58" s="18">
        <v>0</v>
      </c>
      <c r="DE58" s="18">
        <v>0</v>
      </c>
      <c r="DF58" s="18">
        <v>0</v>
      </c>
      <c r="DG58" s="18">
        <v>0</v>
      </c>
      <c r="DH58" s="18">
        <v>0</v>
      </c>
      <c r="DI58" s="18">
        <v>0</v>
      </c>
      <c r="DJ58" s="18">
        <v>0</v>
      </c>
      <c r="DK58" s="18">
        <v>0</v>
      </c>
      <c r="DL58" s="18">
        <v>0</v>
      </c>
      <c r="DM58" s="18">
        <v>0</v>
      </c>
      <c r="DN58" s="18">
        <v>0</v>
      </c>
      <c r="DO58" s="18">
        <v>0</v>
      </c>
      <c r="DP58" s="18">
        <v>0</v>
      </c>
      <c r="DQ58" s="18">
        <v>0</v>
      </c>
      <c r="DR58" s="18">
        <v>0</v>
      </c>
      <c r="DS58" s="18">
        <v>0</v>
      </c>
      <c r="DT58" s="18">
        <v>0</v>
      </c>
      <c r="DU58" s="18">
        <v>0</v>
      </c>
      <c r="DV58" s="18">
        <v>0</v>
      </c>
      <c r="DW58" s="18">
        <v>0</v>
      </c>
      <c r="DX58" s="18">
        <v>0</v>
      </c>
      <c r="DY58" s="18">
        <v>0</v>
      </c>
      <c r="DZ58" s="18">
        <v>0</v>
      </c>
      <c r="EA58" s="18">
        <v>0</v>
      </c>
      <c r="EB58" s="18">
        <v>0</v>
      </c>
      <c r="EC58" s="18">
        <v>0</v>
      </c>
      <c r="ED58" s="18">
        <v>0</v>
      </c>
      <c r="EE58" s="18">
        <v>0</v>
      </c>
    </row>
    <row r="59" spans="1:135" ht="20.149999999999999" customHeight="1" outlineLevel="6" x14ac:dyDescent="0.35">
      <c r="A59" s="17" t="s">
        <v>54</v>
      </c>
      <c r="B59" s="17" t="s">
        <v>68</v>
      </c>
      <c r="C59">
        <v>0</v>
      </c>
      <c r="D59" s="18">
        <v>6.1107246498338878E-3</v>
      </c>
      <c r="E59" s="18">
        <v>5.9453960132890369E-3</v>
      </c>
      <c r="F59" s="18">
        <v>0</v>
      </c>
      <c r="G59" s="18">
        <v>0</v>
      </c>
      <c r="H59" s="18">
        <v>0</v>
      </c>
      <c r="I59" s="18">
        <v>0</v>
      </c>
      <c r="J59" s="18">
        <v>1.0638741528239205E-4</v>
      </c>
      <c r="K59" s="18">
        <v>5.894122126245848E-5</v>
      </c>
      <c r="L59" s="18">
        <v>0</v>
      </c>
      <c r="M59" s="18">
        <v>0</v>
      </c>
      <c r="N59" s="18">
        <v>0</v>
      </c>
      <c r="O59" s="18">
        <v>0</v>
      </c>
      <c r="P59" s="18">
        <v>9.241259641196014E-17</v>
      </c>
      <c r="Q59" s="18">
        <v>9.117709634551496E-17</v>
      </c>
      <c r="R59" s="18">
        <v>0</v>
      </c>
      <c r="S59" s="18">
        <v>0</v>
      </c>
      <c r="T59" s="18">
        <v>0</v>
      </c>
      <c r="U59" s="18">
        <v>0</v>
      </c>
      <c r="V59" s="18">
        <v>9.0806112956810641E-19</v>
      </c>
      <c r="W59" s="18">
        <v>3.2743893687707645E-19</v>
      </c>
      <c r="X59" s="18">
        <v>0</v>
      </c>
      <c r="Y59" s="18">
        <v>0</v>
      </c>
      <c r="Z59" s="18">
        <v>0</v>
      </c>
      <c r="AA59" s="18">
        <v>0</v>
      </c>
      <c r="AB59" s="18">
        <v>1.4941526352159467E-6</v>
      </c>
      <c r="AC59" s="18">
        <v>1.4351156810631229E-6</v>
      </c>
      <c r="AD59" s="18">
        <v>0</v>
      </c>
      <c r="AE59" s="18">
        <v>0</v>
      </c>
      <c r="AF59" s="18">
        <v>0</v>
      </c>
      <c r="AG59" s="18">
        <v>0</v>
      </c>
      <c r="AH59" s="18">
        <v>3.0645293023255824E-8</v>
      </c>
      <c r="AI59" s="18">
        <v>2.8391661129568114E-8</v>
      </c>
      <c r="AJ59" s="18">
        <v>0</v>
      </c>
      <c r="AK59" s="18">
        <v>0</v>
      </c>
      <c r="AL59" s="18">
        <v>0</v>
      </c>
      <c r="AM59" s="18">
        <v>0</v>
      </c>
      <c r="AN59" s="18">
        <v>2.7151949700996679E-5</v>
      </c>
      <c r="AO59" s="18">
        <v>2.6618463787375415E-5</v>
      </c>
      <c r="AP59" s="18">
        <v>0</v>
      </c>
      <c r="AQ59" s="18">
        <v>0</v>
      </c>
      <c r="AR59" s="18">
        <v>0</v>
      </c>
      <c r="AS59" s="18">
        <v>0</v>
      </c>
      <c r="AT59" s="18">
        <v>1.5905083056478408E-7</v>
      </c>
      <c r="AU59" s="18">
        <v>3.7443508305647848E-7</v>
      </c>
      <c r="AV59" s="18">
        <v>0</v>
      </c>
      <c r="AW59" s="18">
        <v>0</v>
      </c>
      <c r="AX59" s="18">
        <v>0</v>
      </c>
      <c r="AY59" s="18">
        <v>0</v>
      </c>
      <c r="AZ59" s="18">
        <v>3.9138700305647853E-6</v>
      </c>
      <c r="BA59" s="18">
        <v>3.8519728903654492E-6</v>
      </c>
      <c r="BB59" s="18">
        <v>0</v>
      </c>
      <c r="BC59" s="18">
        <v>0</v>
      </c>
      <c r="BD59" s="18">
        <v>0</v>
      </c>
      <c r="BE59" s="18">
        <v>0</v>
      </c>
      <c r="BF59" s="18">
        <v>1.9769210631229242E-8</v>
      </c>
      <c r="BG59" s="18">
        <v>4.212792956810632E-8</v>
      </c>
      <c r="BH59" s="18">
        <v>0</v>
      </c>
      <c r="BI59" s="18">
        <v>0</v>
      </c>
      <c r="BJ59" s="18">
        <v>0</v>
      </c>
      <c r="BK59" s="18">
        <v>0</v>
      </c>
      <c r="BL59" s="18">
        <v>1.2826531762126247E-9</v>
      </c>
      <c r="BM59" s="18">
        <v>1.2588034285714287E-9</v>
      </c>
      <c r="BN59" s="18">
        <v>0</v>
      </c>
      <c r="BO59" s="18">
        <v>0</v>
      </c>
      <c r="BP59" s="18">
        <v>0</v>
      </c>
      <c r="BQ59" s="18">
        <v>0</v>
      </c>
      <c r="BR59" s="18">
        <v>1.7875351495016614E-11</v>
      </c>
      <c r="BS59" s="18">
        <v>5.9743961461794025E-12</v>
      </c>
      <c r="BT59" s="18">
        <v>0</v>
      </c>
      <c r="BU59" s="18">
        <v>0</v>
      </c>
      <c r="BV59" s="18">
        <v>0</v>
      </c>
      <c r="BW59" s="18">
        <v>0</v>
      </c>
      <c r="BX59" s="18">
        <v>7.2429112265780735E-2</v>
      </c>
      <c r="BY59" s="18">
        <v>6.7795407308970101E-2</v>
      </c>
      <c r="BZ59" s="18">
        <v>0</v>
      </c>
      <c r="CA59" s="18">
        <v>0</v>
      </c>
      <c r="CB59" s="18">
        <v>0</v>
      </c>
      <c r="CC59" s="18">
        <v>0</v>
      </c>
      <c r="CD59" s="18">
        <v>3.797734086378738E-3</v>
      </c>
      <c r="CE59" s="18">
        <v>8.3597087043189378E-4</v>
      </c>
      <c r="CF59" s="18">
        <v>0</v>
      </c>
      <c r="CG59" s="18">
        <v>0</v>
      </c>
      <c r="CH59" s="18">
        <v>0</v>
      </c>
      <c r="CI59" s="18">
        <v>0</v>
      </c>
      <c r="CJ59" s="18">
        <v>7.5714746192691029E-2</v>
      </c>
      <c r="CK59" s="18">
        <v>7.0974653820598005E-2</v>
      </c>
      <c r="CL59" s="18">
        <v>0</v>
      </c>
      <c r="CM59" s="18">
        <v>0</v>
      </c>
      <c r="CN59" s="18">
        <v>0</v>
      </c>
      <c r="CO59" s="18">
        <v>0</v>
      </c>
      <c r="CP59" s="18">
        <v>3.8797634551495023E-3</v>
      </c>
      <c r="CQ59" s="18">
        <v>8.6032891694352181E-4</v>
      </c>
      <c r="CR59" s="18">
        <v>0</v>
      </c>
      <c r="CS59" s="18">
        <v>0</v>
      </c>
      <c r="CT59" s="18">
        <v>0</v>
      </c>
      <c r="CU59" s="18">
        <v>0</v>
      </c>
      <c r="CV59" s="18">
        <v>1.1796898269767445E-2</v>
      </c>
      <c r="CW59" s="18">
        <v>1.1512226710963457E-2</v>
      </c>
      <c r="CX59" s="18">
        <v>0</v>
      </c>
      <c r="CY59" s="18">
        <v>0</v>
      </c>
      <c r="CZ59" s="18">
        <v>0</v>
      </c>
      <c r="DA59" s="18">
        <v>0</v>
      </c>
      <c r="DB59" s="18">
        <v>1.7175277076411963E-4</v>
      </c>
      <c r="DC59" s="18">
        <v>1.1291878803986712E-4</v>
      </c>
      <c r="DD59" s="18">
        <v>0</v>
      </c>
      <c r="DE59" s="18">
        <v>0</v>
      </c>
      <c r="DF59" s="18">
        <v>0</v>
      </c>
      <c r="DG59" s="18">
        <v>0</v>
      </c>
      <c r="DH59" s="18">
        <v>0</v>
      </c>
      <c r="DI59" s="18">
        <v>0</v>
      </c>
      <c r="DJ59" s="18">
        <v>0</v>
      </c>
      <c r="DK59" s="18">
        <v>0</v>
      </c>
      <c r="DL59" s="18">
        <v>0</v>
      </c>
      <c r="DM59" s="18">
        <v>0</v>
      </c>
      <c r="DN59" s="18">
        <v>0</v>
      </c>
      <c r="DO59" s="18">
        <v>0</v>
      </c>
      <c r="DP59" s="18">
        <v>0</v>
      </c>
      <c r="DQ59" s="18">
        <v>0</v>
      </c>
      <c r="DR59" s="18">
        <v>0</v>
      </c>
      <c r="DS59" s="18">
        <v>0</v>
      </c>
      <c r="DT59" s="18">
        <v>1.0039592292358803E-6</v>
      </c>
      <c r="DU59" s="18">
        <v>1.0039592292358803E-6</v>
      </c>
      <c r="DV59" s="18">
        <v>0</v>
      </c>
      <c r="DW59" s="18">
        <v>0</v>
      </c>
      <c r="DX59" s="18">
        <v>0</v>
      </c>
      <c r="DY59" s="18">
        <v>0</v>
      </c>
      <c r="DZ59" s="18">
        <v>0</v>
      </c>
      <c r="EA59" s="18">
        <v>0</v>
      </c>
      <c r="EB59" s="18">
        <v>0</v>
      </c>
      <c r="EC59" s="18">
        <v>0</v>
      </c>
      <c r="ED59" s="18">
        <v>0</v>
      </c>
      <c r="EE59" s="18">
        <v>0</v>
      </c>
    </row>
    <row r="60" spans="1:135" ht="20.149999999999999" customHeight="1" outlineLevel="6" x14ac:dyDescent="0.35">
      <c r="A60" s="17" t="s">
        <v>54</v>
      </c>
      <c r="B60" s="17" t="s">
        <v>304</v>
      </c>
      <c r="C60">
        <v>3</v>
      </c>
      <c r="D60" s="18">
        <v>4.7715585488372096E-3</v>
      </c>
      <c r="E60" s="18">
        <v>1.1895725359911406E-3</v>
      </c>
      <c r="F60" s="18">
        <v>0</v>
      </c>
      <c r="G60" s="18">
        <v>0</v>
      </c>
      <c r="H60" s="18">
        <v>3.5786689116279074E-3</v>
      </c>
      <c r="I60" s="18">
        <v>0</v>
      </c>
      <c r="J60" s="18">
        <v>3.3171012181616833E-6</v>
      </c>
      <c r="K60" s="18">
        <v>0</v>
      </c>
      <c r="L60" s="18">
        <v>0</v>
      </c>
      <c r="M60" s="18">
        <v>0</v>
      </c>
      <c r="N60" s="18">
        <v>0</v>
      </c>
      <c r="O60" s="18">
        <v>0</v>
      </c>
      <c r="P60" s="18">
        <v>1.1659057299521772E-12</v>
      </c>
      <c r="Q60" s="18">
        <v>2.9147641196013291E-13</v>
      </c>
      <c r="R60" s="18">
        <v>0</v>
      </c>
      <c r="S60" s="18">
        <v>0</v>
      </c>
      <c r="T60" s="18">
        <v>8.7442929746413267E-13</v>
      </c>
      <c r="U60" s="18">
        <v>0</v>
      </c>
      <c r="V60" s="18">
        <v>2.0527911406423035E-20</v>
      </c>
      <c r="W60" s="18">
        <v>0</v>
      </c>
      <c r="X60" s="18">
        <v>0</v>
      </c>
      <c r="Y60" s="18">
        <v>0</v>
      </c>
      <c r="Z60" s="18">
        <v>0</v>
      </c>
      <c r="AA60" s="18">
        <v>0</v>
      </c>
      <c r="AB60" s="18">
        <v>1.2665283624894797E-5</v>
      </c>
      <c r="AC60" s="18">
        <v>3.1638892580287933E-6</v>
      </c>
      <c r="AD60" s="18">
        <v>0</v>
      </c>
      <c r="AE60" s="18">
        <v>0</v>
      </c>
      <c r="AF60" s="18">
        <v>9.4989627186710971E-6</v>
      </c>
      <c r="AG60" s="18">
        <v>0</v>
      </c>
      <c r="AH60" s="18">
        <v>2.4316481949058692E-9</v>
      </c>
      <c r="AI60" s="18">
        <v>0</v>
      </c>
      <c r="AJ60" s="18">
        <v>0</v>
      </c>
      <c r="AK60" s="18">
        <v>0</v>
      </c>
      <c r="AL60" s="18">
        <v>0</v>
      </c>
      <c r="AM60" s="18">
        <v>0</v>
      </c>
      <c r="AN60" s="18">
        <v>1.6029697941971209E-6</v>
      </c>
      <c r="AO60" s="18">
        <v>3.7867021040974532E-7</v>
      </c>
      <c r="AP60" s="18">
        <v>0</v>
      </c>
      <c r="AQ60" s="18">
        <v>0</v>
      </c>
      <c r="AR60" s="18">
        <v>1.2022273456478408E-6</v>
      </c>
      <c r="AS60" s="18">
        <v>0</v>
      </c>
      <c r="AT60" s="18">
        <v>2.2072238139534881E-8</v>
      </c>
      <c r="AU60" s="18">
        <v>0</v>
      </c>
      <c r="AV60" s="18">
        <v>0</v>
      </c>
      <c r="AW60" s="18">
        <v>0</v>
      </c>
      <c r="AX60" s="18">
        <v>0</v>
      </c>
      <c r="AY60" s="18">
        <v>0</v>
      </c>
      <c r="AZ60" s="18">
        <v>2.951347050028793E-6</v>
      </c>
      <c r="BA60" s="18">
        <v>7.3242790697674416E-7</v>
      </c>
      <c r="BB60" s="18">
        <v>0</v>
      </c>
      <c r="BC60" s="18">
        <v>0</v>
      </c>
      <c r="BD60" s="18">
        <v>2.2135102875215946E-6</v>
      </c>
      <c r="BE60" s="18">
        <v>0</v>
      </c>
      <c r="BF60" s="18">
        <v>5.4088555304540423E-9</v>
      </c>
      <c r="BG60" s="18">
        <v>0</v>
      </c>
      <c r="BH60" s="18">
        <v>0</v>
      </c>
      <c r="BI60" s="18">
        <v>0</v>
      </c>
      <c r="BJ60" s="18">
        <v>0</v>
      </c>
      <c r="BK60" s="18">
        <v>0</v>
      </c>
      <c r="BL60" s="18">
        <v>2.0828353333864893E-9</v>
      </c>
      <c r="BM60" s="18">
        <v>5.1693466223698782E-10</v>
      </c>
      <c r="BN60" s="18">
        <v>0</v>
      </c>
      <c r="BO60" s="18">
        <v>0</v>
      </c>
      <c r="BP60" s="18">
        <v>1.562126500039867E-9</v>
      </c>
      <c r="BQ60" s="18">
        <v>0</v>
      </c>
      <c r="BR60" s="18">
        <v>3.7741711096345515E-12</v>
      </c>
      <c r="BS60" s="18">
        <v>0</v>
      </c>
      <c r="BT60" s="18">
        <v>0</v>
      </c>
      <c r="BU60" s="18">
        <v>0</v>
      </c>
      <c r="BV60" s="18">
        <v>0</v>
      </c>
      <c r="BW60" s="18">
        <v>0</v>
      </c>
      <c r="BX60" s="18">
        <v>0.12531281803836103</v>
      </c>
      <c r="BY60" s="18">
        <v>3.126520487264673E-2</v>
      </c>
      <c r="BZ60" s="18">
        <v>0</v>
      </c>
      <c r="CA60" s="18">
        <v>0</v>
      </c>
      <c r="CB60" s="18">
        <v>9.3984613528770786E-2</v>
      </c>
      <c r="CC60" s="18">
        <v>0</v>
      </c>
      <c r="CD60" s="18">
        <v>6.2999636943521592E-5</v>
      </c>
      <c r="CE60" s="18">
        <v>0</v>
      </c>
      <c r="CF60" s="18">
        <v>0</v>
      </c>
      <c r="CG60" s="18">
        <v>0</v>
      </c>
      <c r="CH60" s="18">
        <v>0</v>
      </c>
      <c r="CI60" s="18">
        <v>0</v>
      </c>
      <c r="CJ60" s="18">
        <v>3.7210458548069369E-2</v>
      </c>
      <c r="CK60" s="18">
        <v>9.2383905500184483E-3</v>
      </c>
      <c r="CL60" s="18">
        <v>0</v>
      </c>
      <c r="CM60" s="18">
        <v>0</v>
      </c>
      <c r="CN60" s="18">
        <v>2.7907843911052031E-2</v>
      </c>
      <c r="CO60" s="18">
        <v>0</v>
      </c>
      <c r="CP60" s="18">
        <v>6.4224086998892587E-5</v>
      </c>
      <c r="CQ60" s="18">
        <v>0</v>
      </c>
      <c r="CR60" s="18">
        <v>0</v>
      </c>
      <c r="CS60" s="18">
        <v>0</v>
      </c>
      <c r="CT60" s="18">
        <v>0</v>
      </c>
      <c r="CU60" s="18">
        <v>0</v>
      </c>
      <c r="CV60" s="18">
        <v>2.0712029886590321E-3</v>
      </c>
      <c r="CW60" s="18">
        <v>5.1209056232311904E-4</v>
      </c>
      <c r="CX60" s="18">
        <v>0</v>
      </c>
      <c r="CY60" s="18">
        <v>0</v>
      </c>
      <c r="CZ60" s="18">
        <v>1.5534022414942737E-3</v>
      </c>
      <c r="DA60" s="18">
        <v>0</v>
      </c>
      <c r="DB60" s="18">
        <v>5.7101848416389817E-6</v>
      </c>
      <c r="DC60" s="18">
        <v>0</v>
      </c>
      <c r="DD60" s="18">
        <v>0</v>
      </c>
      <c r="DE60" s="18">
        <v>0</v>
      </c>
      <c r="DF60" s="18">
        <v>0</v>
      </c>
      <c r="DG60" s="18">
        <v>0</v>
      </c>
      <c r="DH60" s="18">
        <v>0</v>
      </c>
      <c r="DI60" s="18">
        <v>0</v>
      </c>
      <c r="DJ60" s="18">
        <v>0</v>
      </c>
      <c r="DK60" s="18">
        <v>0</v>
      </c>
      <c r="DL60" s="18">
        <v>0</v>
      </c>
      <c r="DM60" s="18">
        <v>0</v>
      </c>
      <c r="DN60" s="18">
        <v>0</v>
      </c>
      <c r="DO60" s="18">
        <v>0</v>
      </c>
      <c r="DP60" s="18">
        <v>0</v>
      </c>
      <c r="DQ60" s="18">
        <v>0</v>
      </c>
      <c r="DR60" s="18">
        <v>0</v>
      </c>
      <c r="DS60" s="18">
        <v>0</v>
      </c>
      <c r="DT60" s="18">
        <v>0</v>
      </c>
      <c r="DU60" s="18">
        <v>0</v>
      </c>
      <c r="DV60" s="18">
        <v>0</v>
      </c>
      <c r="DW60" s="18">
        <v>0</v>
      </c>
      <c r="DX60" s="18">
        <v>0</v>
      </c>
      <c r="DY60" s="18">
        <v>0</v>
      </c>
      <c r="DZ60" s="18">
        <v>0</v>
      </c>
      <c r="EA60" s="18">
        <v>0</v>
      </c>
      <c r="EB60" s="18">
        <v>0</v>
      </c>
      <c r="EC60" s="18">
        <v>0</v>
      </c>
      <c r="ED60" s="18">
        <v>0</v>
      </c>
      <c r="EE60" s="18">
        <v>0</v>
      </c>
    </row>
    <row r="61" spans="1:135" ht="20.149999999999999" customHeight="1" outlineLevel="6" x14ac:dyDescent="0.35">
      <c r="A61" s="17" t="s">
        <v>54</v>
      </c>
      <c r="B61" s="17" t="s">
        <v>284</v>
      </c>
      <c r="C61">
        <v>0</v>
      </c>
      <c r="D61" s="18">
        <v>7.3875044075304534E-3</v>
      </c>
      <c r="E61" s="18">
        <v>7.3754152823920262E-3</v>
      </c>
      <c r="F61" s="18">
        <v>0</v>
      </c>
      <c r="G61" s="18">
        <v>0</v>
      </c>
      <c r="H61" s="18">
        <v>0</v>
      </c>
      <c r="I61" s="18">
        <v>0</v>
      </c>
      <c r="J61" s="18">
        <v>1.2089125138427467E-5</v>
      </c>
      <c r="K61" s="18">
        <v>0</v>
      </c>
      <c r="L61" s="18">
        <v>-2.7102192691029901E-3</v>
      </c>
      <c r="M61" s="18">
        <v>0</v>
      </c>
      <c r="N61" s="18">
        <v>0</v>
      </c>
      <c r="O61" s="18">
        <v>0</v>
      </c>
      <c r="P61" s="18">
        <v>1.2881434861572536E-14</v>
      </c>
      <c r="Q61" s="18">
        <v>1.2836500553709856E-14</v>
      </c>
      <c r="R61" s="18">
        <v>0</v>
      </c>
      <c r="S61" s="18">
        <v>0</v>
      </c>
      <c r="T61" s="18">
        <v>0</v>
      </c>
      <c r="U61" s="18">
        <v>0</v>
      </c>
      <c r="V61" s="18">
        <v>4.4934307862679958E-17</v>
      </c>
      <c r="W61" s="18">
        <v>0</v>
      </c>
      <c r="X61" s="18">
        <v>1.0600930232558139E-11</v>
      </c>
      <c r="Y61" s="18">
        <v>0</v>
      </c>
      <c r="Z61" s="18">
        <v>0</v>
      </c>
      <c r="AA61" s="18">
        <v>0</v>
      </c>
      <c r="AB61" s="18">
        <v>2.6367981572535994E-6</v>
      </c>
      <c r="AC61" s="18">
        <v>2.634170542635659E-6</v>
      </c>
      <c r="AD61" s="18">
        <v>0</v>
      </c>
      <c r="AE61" s="18">
        <v>0</v>
      </c>
      <c r="AF61" s="18">
        <v>0</v>
      </c>
      <c r="AG61" s="18">
        <v>0</v>
      </c>
      <c r="AH61" s="18">
        <v>2.6276146179401992E-9</v>
      </c>
      <c r="AI61" s="18">
        <v>0</v>
      </c>
      <c r="AJ61" s="18">
        <v>-1.1676101882613511E-6</v>
      </c>
      <c r="AK61" s="18">
        <v>0</v>
      </c>
      <c r="AL61" s="18">
        <v>0</v>
      </c>
      <c r="AM61" s="18">
        <v>0</v>
      </c>
      <c r="AN61" s="18">
        <v>1.4225287973421927E-5</v>
      </c>
      <c r="AO61" s="18">
        <v>1.418702104097453E-5</v>
      </c>
      <c r="AP61" s="18">
        <v>0</v>
      </c>
      <c r="AQ61" s="18">
        <v>0</v>
      </c>
      <c r="AR61" s="18">
        <v>0</v>
      </c>
      <c r="AS61" s="18">
        <v>0</v>
      </c>
      <c r="AT61" s="18">
        <v>3.8266932447397568E-8</v>
      </c>
      <c r="AU61" s="18">
        <v>0</v>
      </c>
      <c r="AV61" s="18">
        <v>-5.2919424141749725E-6</v>
      </c>
      <c r="AW61" s="18">
        <v>0</v>
      </c>
      <c r="AX61" s="18">
        <v>0</v>
      </c>
      <c r="AY61" s="18">
        <v>0</v>
      </c>
      <c r="AZ61" s="18">
        <v>1.4401347331118495E-6</v>
      </c>
      <c r="BA61" s="18">
        <v>1.4357475083056481E-6</v>
      </c>
      <c r="BB61" s="18">
        <v>0</v>
      </c>
      <c r="BC61" s="18">
        <v>0</v>
      </c>
      <c r="BD61" s="18">
        <v>0</v>
      </c>
      <c r="BE61" s="18">
        <v>0</v>
      </c>
      <c r="BF61" s="18">
        <v>4.3872248062015504E-9</v>
      </c>
      <c r="BG61" s="18">
        <v>0</v>
      </c>
      <c r="BH61" s="18">
        <v>-4.3662458471760801E-7</v>
      </c>
      <c r="BI61" s="18">
        <v>0</v>
      </c>
      <c r="BJ61" s="18">
        <v>0</v>
      </c>
      <c r="BK61" s="18">
        <v>0</v>
      </c>
      <c r="BL61" s="18">
        <v>3.2326707419712071E-9</v>
      </c>
      <c r="BM61" s="18">
        <v>3.2268261351052049E-9</v>
      </c>
      <c r="BN61" s="18">
        <v>0</v>
      </c>
      <c r="BO61" s="18">
        <v>0</v>
      </c>
      <c r="BP61" s="18">
        <v>0</v>
      </c>
      <c r="BQ61" s="18">
        <v>0</v>
      </c>
      <c r="BR61" s="18">
        <v>5.8446068660022147E-12</v>
      </c>
      <c r="BS61" s="18">
        <v>0</v>
      </c>
      <c r="BT61" s="18">
        <v>-5.8491960132890366E-9</v>
      </c>
      <c r="BU61" s="18">
        <v>0</v>
      </c>
      <c r="BV61" s="18">
        <v>0</v>
      </c>
      <c r="BW61" s="18">
        <v>0</v>
      </c>
      <c r="BX61" s="18">
        <v>6.7004303875968979E-2</v>
      </c>
      <c r="BY61" s="18">
        <v>6.6870431893687701E-2</v>
      </c>
      <c r="BZ61" s="18">
        <v>0</v>
      </c>
      <c r="CA61" s="18">
        <v>0</v>
      </c>
      <c r="CB61" s="18">
        <v>0</v>
      </c>
      <c r="CC61" s="18">
        <v>0</v>
      </c>
      <c r="CD61" s="18">
        <v>1.3387198228128461E-4</v>
      </c>
      <c r="CE61" s="18">
        <v>0</v>
      </c>
      <c r="CF61" s="18">
        <v>-2.5804119601328904E-2</v>
      </c>
      <c r="CG61" s="18">
        <v>0</v>
      </c>
      <c r="CH61" s="18">
        <v>0</v>
      </c>
      <c r="CI61" s="18">
        <v>0</v>
      </c>
      <c r="CJ61" s="18">
        <v>7.5407491472868224E-2</v>
      </c>
      <c r="CK61" s="18">
        <v>7.5196456256921382E-2</v>
      </c>
      <c r="CL61" s="18">
        <v>0</v>
      </c>
      <c r="CM61" s="18">
        <v>0</v>
      </c>
      <c r="CN61" s="18">
        <v>0</v>
      </c>
      <c r="CO61" s="18">
        <v>0</v>
      </c>
      <c r="CP61" s="18">
        <v>2.1103521594684381E-4</v>
      </c>
      <c r="CQ61" s="18">
        <v>0</v>
      </c>
      <c r="CR61" s="18">
        <v>-2.604668881506091E-2</v>
      </c>
      <c r="CS61" s="18">
        <v>0</v>
      </c>
      <c r="CT61" s="18">
        <v>0</v>
      </c>
      <c r="CU61" s="18">
        <v>0</v>
      </c>
      <c r="CV61" s="18">
        <v>1.001037253599114E-2</v>
      </c>
      <c r="CW61" s="18">
        <v>9.9387818383167223E-3</v>
      </c>
      <c r="CX61" s="18">
        <v>0</v>
      </c>
      <c r="CY61" s="18">
        <v>0</v>
      </c>
      <c r="CZ61" s="18">
        <v>0</v>
      </c>
      <c r="DA61" s="18">
        <v>0</v>
      </c>
      <c r="DB61" s="18">
        <v>7.1590697674418601E-5</v>
      </c>
      <c r="DC61" s="18">
        <v>0</v>
      </c>
      <c r="DD61" s="18">
        <v>1.2947951273532669E-4</v>
      </c>
      <c r="DE61" s="18">
        <v>0</v>
      </c>
      <c r="DF61" s="18">
        <v>0</v>
      </c>
      <c r="DG61" s="18">
        <v>0</v>
      </c>
      <c r="DH61" s="18">
        <v>0</v>
      </c>
      <c r="DI61" s="18">
        <v>0</v>
      </c>
      <c r="DJ61" s="18">
        <v>0</v>
      </c>
      <c r="DK61" s="18">
        <v>0</v>
      </c>
      <c r="DL61" s="18">
        <v>0</v>
      </c>
      <c r="DM61" s="18">
        <v>0</v>
      </c>
      <c r="DN61" s="18">
        <v>0</v>
      </c>
      <c r="DO61" s="18">
        <v>0</v>
      </c>
      <c r="DP61" s="18">
        <v>0</v>
      </c>
      <c r="DQ61" s="18">
        <v>0</v>
      </c>
      <c r="DR61" s="18">
        <v>0</v>
      </c>
      <c r="DS61" s="18">
        <v>0</v>
      </c>
      <c r="DT61" s="18">
        <v>0</v>
      </c>
      <c r="DU61" s="18">
        <v>0</v>
      </c>
      <c r="DV61" s="18">
        <v>0</v>
      </c>
      <c r="DW61" s="18">
        <v>0</v>
      </c>
      <c r="DX61" s="18">
        <v>0</v>
      </c>
      <c r="DY61" s="18">
        <v>0</v>
      </c>
      <c r="DZ61" s="18">
        <v>0</v>
      </c>
      <c r="EA61" s="18">
        <v>0</v>
      </c>
      <c r="EB61" s="18">
        <v>0</v>
      </c>
      <c r="EC61" s="18">
        <v>0</v>
      </c>
      <c r="ED61" s="18">
        <v>0</v>
      </c>
      <c r="EE61" s="18">
        <v>0</v>
      </c>
    </row>
    <row r="62" spans="1:135" ht="20.149999999999999" customHeight="1" outlineLevel="5" x14ac:dyDescent="0.35">
      <c r="A62" s="17" t="s">
        <v>53</v>
      </c>
      <c r="B62" s="17" t="s">
        <v>305</v>
      </c>
      <c r="D62" s="18">
        <v>5.3270260785382058E-2</v>
      </c>
      <c r="E62" s="18">
        <v>2.5131906644518271E-2</v>
      </c>
      <c r="F62" s="18">
        <v>0</v>
      </c>
      <c r="G62" s="18">
        <v>0</v>
      </c>
      <c r="H62" s="18">
        <v>2.7263815471760801E-2</v>
      </c>
      <c r="I62" s="18">
        <v>0</v>
      </c>
      <c r="J62" s="18">
        <v>6.5781364784053156E-5</v>
      </c>
      <c r="K62" s="18">
        <v>8.0875730431893692E-4</v>
      </c>
      <c r="L62" s="18">
        <v>-3.5708970099667774E-3</v>
      </c>
      <c r="M62" s="18">
        <v>0</v>
      </c>
      <c r="N62" s="18">
        <v>0</v>
      </c>
      <c r="O62" s="18">
        <v>0</v>
      </c>
      <c r="P62" s="18">
        <v>6.3183627575558802E-13</v>
      </c>
      <c r="Q62" s="18">
        <v>1.6226759589036548E-13</v>
      </c>
      <c r="R62" s="18">
        <v>0</v>
      </c>
      <c r="S62" s="18">
        <v>0</v>
      </c>
      <c r="T62" s="18">
        <v>4.69534095540412E-13</v>
      </c>
      <c r="U62" s="18">
        <v>0</v>
      </c>
      <c r="V62" s="18">
        <v>3.0091384877076412E-17</v>
      </c>
      <c r="W62" s="18">
        <v>4.4929399335548167E-18</v>
      </c>
      <c r="X62" s="18">
        <v>1.3967441860465114E-11</v>
      </c>
      <c r="Y62" s="18">
        <v>0</v>
      </c>
      <c r="Z62" s="18">
        <v>0</v>
      </c>
      <c r="AA62" s="18">
        <v>0</v>
      </c>
      <c r="AB62" s="18">
        <v>1.5099759460996679E-5</v>
      </c>
      <c r="AC62" s="18">
        <v>5.4724044186046511E-6</v>
      </c>
      <c r="AD62" s="18">
        <v>0</v>
      </c>
      <c r="AE62" s="18">
        <v>0</v>
      </c>
      <c r="AF62" s="18">
        <v>9.2186164243189363E-6</v>
      </c>
      <c r="AG62" s="18">
        <v>0</v>
      </c>
      <c r="AH62" s="18">
        <v>1.9163471893687706E-8</v>
      </c>
      <c r="AI62" s="18">
        <v>3.8957514617940199E-7</v>
      </c>
      <c r="AJ62" s="18">
        <v>-1.5384053156146182E-6</v>
      </c>
      <c r="AK62" s="18">
        <v>0</v>
      </c>
      <c r="AL62" s="18">
        <v>0</v>
      </c>
      <c r="AM62" s="18">
        <v>0</v>
      </c>
      <c r="AN62" s="18">
        <v>8.6398030398405332E-5</v>
      </c>
      <c r="AO62" s="18">
        <v>3.7729351495016616E-5</v>
      </c>
      <c r="AP62" s="18">
        <v>0</v>
      </c>
      <c r="AQ62" s="18">
        <v>0</v>
      </c>
      <c r="AR62" s="18">
        <v>4.3410217300465117E-5</v>
      </c>
      <c r="AS62" s="18">
        <v>0</v>
      </c>
      <c r="AT62" s="18">
        <v>1.2066638697674416E-7</v>
      </c>
      <c r="AU62" s="18">
        <v>5.1377952159468434E-6</v>
      </c>
      <c r="AV62" s="18">
        <v>-6.9724916943521593E-6</v>
      </c>
      <c r="AW62" s="18">
        <v>0</v>
      </c>
      <c r="AX62" s="18">
        <v>0</v>
      </c>
      <c r="AY62" s="18">
        <v>0</v>
      </c>
      <c r="AZ62" s="18">
        <v>1.5927734553196015E-5</v>
      </c>
      <c r="BA62" s="18">
        <v>6.9807926910299011E-6</v>
      </c>
      <c r="BB62" s="18">
        <v>0</v>
      </c>
      <c r="BC62" s="18">
        <v>0</v>
      </c>
      <c r="BD62" s="18">
        <v>8.3527271919734218E-6</v>
      </c>
      <c r="BE62" s="18">
        <v>0</v>
      </c>
      <c r="BF62" s="18">
        <v>1.6159753913621262E-8</v>
      </c>
      <c r="BG62" s="18">
        <v>5.7805491627906968E-7</v>
      </c>
      <c r="BH62" s="18">
        <v>-5.752823920265782E-7</v>
      </c>
      <c r="BI62" s="18">
        <v>0</v>
      </c>
      <c r="BJ62" s="18">
        <v>0</v>
      </c>
      <c r="BK62" s="18">
        <v>0</v>
      </c>
      <c r="BL62" s="18">
        <v>1.1110220107827243E-8</v>
      </c>
      <c r="BM62" s="18">
        <v>5.1834448239202662E-9</v>
      </c>
      <c r="BN62" s="18">
        <v>0</v>
      </c>
      <c r="BO62" s="18">
        <v>0</v>
      </c>
      <c r="BP62" s="18">
        <v>5.8295376822990039E-9</v>
      </c>
      <c r="BQ62" s="18">
        <v>0</v>
      </c>
      <c r="BR62" s="18">
        <v>1.5260215760797341E-11</v>
      </c>
      <c r="BS62" s="18">
        <v>8.1977385847176082E-11</v>
      </c>
      <c r="BT62" s="18">
        <v>-7.7067109634551486E-9</v>
      </c>
      <c r="BU62" s="18">
        <v>0</v>
      </c>
      <c r="BV62" s="18">
        <v>0</v>
      </c>
      <c r="BW62" s="18">
        <v>0</v>
      </c>
      <c r="BX62" s="18">
        <v>0.74434714633780741</v>
      </c>
      <c r="BY62" s="18">
        <v>0.34206909501661131</v>
      </c>
      <c r="BZ62" s="18">
        <v>0</v>
      </c>
      <c r="CA62" s="18">
        <v>0</v>
      </c>
      <c r="CB62" s="18">
        <v>0.38868438365368768</v>
      </c>
      <c r="CC62" s="18">
        <v>0</v>
      </c>
      <c r="CD62" s="18">
        <v>2.122903707375415E-3</v>
      </c>
      <c r="CE62" s="18">
        <v>1.147076396013289E-2</v>
      </c>
      <c r="CF62" s="18">
        <v>-3.3998671096345516E-2</v>
      </c>
      <c r="CG62" s="18">
        <v>0</v>
      </c>
      <c r="CH62" s="18">
        <v>0</v>
      </c>
      <c r="CI62" s="18">
        <v>0</v>
      </c>
      <c r="CJ62" s="18">
        <v>0.72948036049240295</v>
      </c>
      <c r="CK62" s="18">
        <v>0.34581485426356584</v>
      </c>
      <c r="CL62" s="18">
        <v>0</v>
      </c>
      <c r="CM62" s="18">
        <v>0</v>
      </c>
      <c r="CN62" s="18">
        <v>0.36964290958192697</v>
      </c>
      <c r="CO62" s="18">
        <v>0</v>
      </c>
      <c r="CP62" s="18">
        <v>2.2176146070431893E-3</v>
      </c>
      <c r="CQ62" s="18">
        <v>1.180498203986711E-2</v>
      </c>
      <c r="CR62" s="18">
        <v>-3.4318272425249173E-2</v>
      </c>
      <c r="CS62" s="18">
        <v>0</v>
      </c>
      <c r="CT62" s="18">
        <v>0</v>
      </c>
      <c r="CU62" s="18">
        <v>0</v>
      </c>
      <c r="CV62" s="18">
        <v>0.2288735998285655</v>
      </c>
      <c r="CW62" s="18">
        <v>0.1124738046363972</v>
      </c>
      <c r="CX62" s="18">
        <v>0</v>
      </c>
      <c r="CY62" s="18">
        <v>0</v>
      </c>
      <c r="CZ62" s="18">
        <v>0.11470969490265337</v>
      </c>
      <c r="DA62" s="18">
        <v>0</v>
      </c>
      <c r="DB62" s="18">
        <v>1.4069056459800665E-4</v>
      </c>
      <c r="DC62" s="18">
        <v>1.5494097249169436E-3</v>
      </c>
      <c r="DD62" s="18">
        <v>1.7059800664451826E-4</v>
      </c>
      <c r="DE62" s="18">
        <v>0</v>
      </c>
      <c r="DF62" s="18">
        <v>0</v>
      </c>
      <c r="DG62" s="18">
        <v>0</v>
      </c>
      <c r="DH62" s="18">
        <v>0</v>
      </c>
      <c r="DI62" s="18">
        <v>0</v>
      </c>
      <c r="DJ62" s="18">
        <v>0</v>
      </c>
      <c r="DK62" s="18">
        <v>0</v>
      </c>
      <c r="DL62" s="18">
        <v>0</v>
      </c>
      <c r="DM62" s="18">
        <v>0</v>
      </c>
      <c r="DN62" s="18">
        <v>0</v>
      </c>
      <c r="DO62" s="18">
        <v>0</v>
      </c>
      <c r="DP62" s="18">
        <v>0</v>
      </c>
      <c r="DQ62" s="18">
        <v>0</v>
      </c>
      <c r="DR62" s="18">
        <v>0</v>
      </c>
      <c r="DS62" s="18">
        <v>0</v>
      </c>
      <c r="DT62" s="18">
        <v>1.0582272956810629E-6</v>
      </c>
      <c r="DU62" s="18">
        <v>5.2911364784053144E-7</v>
      </c>
      <c r="DV62" s="18">
        <v>0</v>
      </c>
      <c r="DW62" s="18">
        <v>0</v>
      </c>
      <c r="DX62" s="18">
        <v>5.2911364784053144E-7</v>
      </c>
      <c r="DY62" s="18">
        <v>0</v>
      </c>
      <c r="DZ62" s="18">
        <v>0</v>
      </c>
      <c r="EA62" s="18">
        <v>0</v>
      </c>
      <c r="EB62" s="18">
        <v>0</v>
      </c>
      <c r="EC62" s="18">
        <v>0</v>
      </c>
      <c r="ED62" s="18">
        <v>0</v>
      </c>
      <c r="EE62" s="18">
        <v>0</v>
      </c>
    </row>
    <row r="63" spans="1:135" ht="20.149999999999999" customHeight="1" outlineLevel="6" x14ac:dyDescent="0.35">
      <c r="A63" s="17" t="s">
        <v>54</v>
      </c>
      <c r="B63" s="17" t="s">
        <v>74</v>
      </c>
      <c r="C63">
        <v>1</v>
      </c>
      <c r="D63" s="18">
        <v>3.4580950166112956E-2</v>
      </c>
      <c r="E63" s="18">
        <v>1.6512781395348834E-2</v>
      </c>
      <c r="F63" s="18">
        <v>0</v>
      </c>
      <c r="G63" s="18">
        <v>0</v>
      </c>
      <c r="H63" s="18">
        <v>1.7290475083056478E-2</v>
      </c>
      <c r="I63" s="18">
        <v>0</v>
      </c>
      <c r="J63" s="18">
        <v>0</v>
      </c>
      <c r="K63" s="18">
        <v>7.7769368770764125E-4</v>
      </c>
      <c r="L63" s="18">
        <v>0</v>
      </c>
      <c r="M63" s="18">
        <v>0</v>
      </c>
      <c r="N63" s="18">
        <v>0</v>
      </c>
      <c r="O63" s="18">
        <v>0</v>
      </c>
      <c r="P63" s="18">
        <v>3.028764358803986E-16</v>
      </c>
      <c r="Q63" s="18">
        <v>1.4711784717607972E-16</v>
      </c>
      <c r="R63" s="18">
        <v>0</v>
      </c>
      <c r="S63" s="18">
        <v>0</v>
      </c>
      <c r="T63" s="18">
        <v>1.514382179401993E-16</v>
      </c>
      <c r="U63" s="18">
        <v>0</v>
      </c>
      <c r="V63" s="18">
        <v>0</v>
      </c>
      <c r="W63" s="18">
        <v>4.3203707641196008E-18</v>
      </c>
      <c r="X63" s="18">
        <v>0</v>
      </c>
      <c r="Y63" s="18">
        <v>0</v>
      </c>
      <c r="Z63" s="18">
        <v>0</v>
      </c>
      <c r="AA63" s="18">
        <v>0</v>
      </c>
      <c r="AB63" s="18">
        <v>3.3757353089701E-6</v>
      </c>
      <c r="AC63" s="18">
        <v>1.3132556810631231E-6</v>
      </c>
      <c r="AD63" s="18">
        <v>0</v>
      </c>
      <c r="AE63" s="18">
        <v>0</v>
      </c>
      <c r="AF63" s="18">
        <v>1.6878676544850498E-6</v>
      </c>
      <c r="AG63" s="18">
        <v>0</v>
      </c>
      <c r="AH63" s="18">
        <v>0</v>
      </c>
      <c r="AI63" s="18">
        <v>3.7461197342192691E-7</v>
      </c>
      <c r="AJ63" s="18">
        <v>0</v>
      </c>
      <c r="AK63" s="18">
        <v>0</v>
      </c>
      <c r="AL63" s="18">
        <v>0</v>
      </c>
      <c r="AM63" s="18">
        <v>0</v>
      </c>
      <c r="AN63" s="18">
        <v>3.8190821262458476E-5</v>
      </c>
      <c r="AO63" s="18">
        <v>1.4154952823920267E-5</v>
      </c>
      <c r="AP63" s="18">
        <v>0</v>
      </c>
      <c r="AQ63" s="18">
        <v>0</v>
      </c>
      <c r="AR63" s="18">
        <v>1.9095410631229238E-5</v>
      </c>
      <c r="AS63" s="18">
        <v>0</v>
      </c>
      <c r="AT63" s="18">
        <v>0</v>
      </c>
      <c r="AU63" s="18">
        <v>4.94045780730897E-6</v>
      </c>
      <c r="AV63" s="18">
        <v>0</v>
      </c>
      <c r="AW63" s="18">
        <v>0</v>
      </c>
      <c r="AX63" s="18">
        <v>0</v>
      </c>
      <c r="AY63" s="18">
        <v>0</v>
      </c>
      <c r="AZ63" s="18">
        <v>8.3493895016611295E-6</v>
      </c>
      <c r="BA63" s="18">
        <v>3.6188423920265782E-6</v>
      </c>
      <c r="BB63" s="18">
        <v>0</v>
      </c>
      <c r="BC63" s="18">
        <v>0</v>
      </c>
      <c r="BD63" s="18">
        <v>4.1746947508305656E-6</v>
      </c>
      <c r="BE63" s="18">
        <v>0</v>
      </c>
      <c r="BF63" s="18">
        <v>0</v>
      </c>
      <c r="BG63" s="18">
        <v>5.5585235880398665E-7</v>
      </c>
      <c r="BH63" s="18">
        <v>0</v>
      </c>
      <c r="BI63" s="18">
        <v>0</v>
      </c>
      <c r="BJ63" s="18">
        <v>0</v>
      </c>
      <c r="BK63" s="18">
        <v>0</v>
      </c>
      <c r="BL63" s="18">
        <v>4.4012616877076419E-9</v>
      </c>
      <c r="BM63" s="18">
        <v>2.1218021262458474E-9</v>
      </c>
      <c r="BN63" s="18">
        <v>0</v>
      </c>
      <c r="BO63" s="18">
        <v>0</v>
      </c>
      <c r="BP63" s="18">
        <v>2.2006308438538209E-9</v>
      </c>
      <c r="BQ63" s="18">
        <v>0</v>
      </c>
      <c r="BR63" s="18">
        <v>0</v>
      </c>
      <c r="BS63" s="18">
        <v>7.8828717607973424E-11</v>
      </c>
      <c r="BT63" s="18">
        <v>0</v>
      </c>
      <c r="BU63" s="18">
        <v>0</v>
      </c>
      <c r="BV63" s="18">
        <v>0</v>
      </c>
      <c r="BW63" s="18">
        <v>0</v>
      </c>
      <c r="BX63" s="18">
        <v>0.51367700730897004</v>
      </c>
      <c r="BY63" s="18">
        <v>0.24580831893687707</v>
      </c>
      <c r="BZ63" s="18">
        <v>0</v>
      </c>
      <c r="CA63" s="18">
        <v>0</v>
      </c>
      <c r="CB63" s="18">
        <v>0.25683850365448502</v>
      </c>
      <c r="CC63" s="18">
        <v>0</v>
      </c>
      <c r="CD63" s="18">
        <v>0</v>
      </c>
      <c r="CE63" s="18">
        <v>1.1030184717607973E-2</v>
      </c>
      <c r="CF63" s="18">
        <v>0</v>
      </c>
      <c r="CG63" s="18">
        <v>0</v>
      </c>
      <c r="CH63" s="18">
        <v>0</v>
      </c>
      <c r="CI63" s="18">
        <v>0</v>
      </c>
      <c r="CJ63" s="18">
        <v>0.53070754285714283</v>
      </c>
      <c r="CK63" s="18">
        <v>0.25400220598006645</v>
      </c>
      <c r="CL63" s="18">
        <v>0</v>
      </c>
      <c r="CM63" s="18">
        <v>0</v>
      </c>
      <c r="CN63" s="18">
        <v>0.26535377142857142</v>
      </c>
      <c r="CO63" s="18">
        <v>0</v>
      </c>
      <c r="CP63" s="18">
        <v>0</v>
      </c>
      <c r="CQ63" s="18">
        <v>1.1351565448504984E-2</v>
      </c>
      <c r="CR63" s="18">
        <v>0</v>
      </c>
      <c r="CS63" s="18">
        <v>0</v>
      </c>
      <c r="CT63" s="18">
        <v>0</v>
      </c>
      <c r="CU63" s="18">
        <v>0</v>
      </c>
      <c r="CV63" s="18">
        <v>0.20215810923588037</v>
      </c>
      <c r="CW63" s="18">
        <v>9.95891561461794E-2</v>
      </c>
      <c r="CX63" s="18">
        <v>0</v>
      </c>
      <c r="CY63" s="18">
        <v>0</v>
      </c>
      <c r="CZ63" s="18">
        <v>0.10107905461794019</v>
      </c>
      <c r="DA63" s="18">
        <v>0</v>
      </c>
      <c r="DB63" s="18">
        <v>0</v>
      </c>
      <c r="DC63" s="18">
        <v>1.4898984717607974E-3</v>
      </c>
      <c r="DD63" s="18">
        <v>0</v>
      </c>
      <c r="DE63" s="18">
        <v>0</v>
      </c>
      <c r="DF63" s="18">
        <v>0</v>
      </c>
      <c r="DG63" s="18">
        <v>0</v>
      </c>
      <c r="DH63" s="18">
        <v>0</v>
      </c>
      <c r="DI63" s="18">
        <v>0</v>
      </c>
      <c r="DJ63" s="18">
        <v>0</v>
      </c>
      <c r="DK63" s="18">
        <v>0</v>
      </c>
      <c r="DL63" s="18">
        <v>0</v>
      </c>
      <c r="DM63" s="18">
        <v>0</v>
      </c>
      <c r="DN63" s="18">
        <v>0</v>
      </c>
      <c r="DO63" s="18">
        <v>0</v>
      </c>
      <c r="DP63" s="18">
        <v>0</v>
      </c>
      <c r="DQ63" s="18">
        <v>0</v>
      </c>
      <c r="DR63" s="18">
        <v>0</v>
      </c>
      <c r="DS63" s="18">
        <v>0</v>
      </c>
      <c r="DT63" s="18">
        <v>0</v>
      </c>
      <c r="DU63" s="18">
        <v>0</v>
      </c>
      <c r="DV63" s="18">
        <v>0</v>
      </c>
      <c r="DW63" s="18">
        <v>0</v>
      </c>
      <c r="DX63" s="18">
        <v>0</v>
      </c>
      <c r="DY63" s="18">
        <v>0</v>
      </c>
      <c r="DZ63" s="18">
        <v>0</v>
      </c>
      <c r="EA63" s="18">
        <v>0</v>
      </c>
      <c r="EB63" s="18">
        <v>0</v>
      </c>
      <c r="EC63" s="18">
        <v>0</v>
      </c>
      <c r="ED63" s="18">
        <v>0</v>
      </c>
      <c r="EE63" s="18">
        <v>0</v>
      </c>
    </row>
    <row r="64" spans="1:135" ht="20.149999999999999" customHeight="1" outlineLevel="6" x14ac:dyDescent="0.35">
      <c r="A64" s="17" t="s">
        <v>54</v>
      </c>
      <c r="B64" s="17" t="s">
        <v>68</v>
      </c>
      <c r="C64">
        <v>1</v>
      </c>
      <c r="D64" s="18">
        <v>6.4410340903654478E-3</v>
      </c>
      <c r="E64" s="18">
        <v>3.1333843853820599E-3</v>
      </c>
      <c r="F64" s="18">
        <v>0</v>
      </c>
      <c r="G64" s="18">
        <v>0</v>
      </c>
      <c r="H64" s="18">
        <v>3.2205170451827243E-3</v>
      </c>
      <c r="I64" s="18">
        <v>0</v>
      </c>
      <c r="J64" s="18">
        <v>5.606904318936877E-5</v>
      </c>
      <c r="K64" s="18">
        <v>3.1063616611295684E-5</v>
      </c>
      <c r="L64" s="18">
        <v>0</v>
      </c>
      <c r="M64" s="18">
        <v>0</v>
      </c>
      <c r="N64" s="18">
        <v>0</v>
      </c>
      <c r="O64" s="18">
        <v>0</v>
      </c>
      <c r="P64" s="18">
        <v>9.7407871893687698E-17</v>
      </c>
      <c r="Q64" s="18">
        <v>4.8052794019933548E-17</v>
      </c>
      <c r="R64" s="18">
        <v>0</v>
      </c>
      <c r="S64" s="18">
        <v>0</v>
      </c>
      <c r="T64" s="18">
        <v>4.8703935946843849E-17</v>
      </c>
      <c r="U64" s="18">
        <v>0</v>
      </c>
      <c r="V64" s="18">
        <v>4.7857275747508302E-19</v>
      </c>
      <c r="W64" s="18">
        <v>1.7256916943521594E-19</v>
      </c>
      <c r="X64" s="18">
        <v>0</v>
      </c>
      <c r="Y64" s="18">
        <v>0</v>
      </c>
      <c r="Z64" s="18">
        <v>0</v>
      </c>
      <c r="AA64" s="18">
        <v>0</v>
      </c>
      <c r="AB64" s="18">
        <v>1.5749176425249167E-6</v>
      </c>
      <c r="AC64" s="18">
        <v>7.563447508305647E-7</v>
      </c>
      <c r="AD64" s="18">
        <v>0</v>
      </c>
      <c r="AE64" s="18">
        <v>0</v>
      </c>
      <c r="AF64" s="18">
        <v>7.8745882126245834E-7</v>
      </c>
      <c r="AG64" s="18">
        <v>0</v>
      </c>
      <c r="AH64" s="18">
        <v>1.6150897674418601E-8</v>
      </c>
      <c r="AI64" s="18">
        <v>1.496317275747508E-8</v>
      </c>
      <c r="AJ64" s="18">
        <v>0</v>
      </c>
      <c r="AK64" s="18">
        <v>0</v>
      </c>
      <c r="AL64" s="18">
        <v>0</v>
      </c>
      <c r="AM64" s="18">
        <v>0</v>
      </c>
      <c r="AN64" s="18">
        <v>2.8619622657807304E-5</v>
      </c>
      <c r="AO64" s="18">
        <v>1.4028649833887042E-5</v>
      </c>
      <c r="AP64" s="18">
        <v>0</v>
      </c>
      <c r="AQ64" s="18">
        <v>0</v>
      </c>
      <c r="AR64" s="18">
        <v>1.4309811328903652E-5</v>
      </c>
      <c r="AS64" s="18">
        <v>0</v>
      </c>
      <c r="AT64" s="18">
        <v>8.3824086378737539E-8</v>
      </c>
      <c r="AU64" s="18">
        <v>1.9733740863787376E-7</v>
      </c>
      <c r="AV64" s="18">
        <v>0</v>
      </c>
      <c r="AW64" s="18">
        <v>0</v>
      </c>
      <c r="AX64" s="18">
        <v>0</v>
      </c>
      <c r="AY64" s="18">
        <v>0</v>
      </c>
      <c r="AZ64" s="18">
        <v>4.1254305727574752E-6</v>
      </c>
      <c r="BA64" s="18">
        <v>2.0300938205980064E-6</v>
      </c>
      <c r="BB64" s="18">
        <v>0</v>
      </c>
      <c r="BC64" s="18">
        <v>0</v>
      </c>
      <c r="BD64" s="18">
        <v>2.0627152863787376E-6</v>
      </c>
      <c r="BE64" s="18">
        <v>0</v>
      </c>
      <c r="BF64" s="18">
        <v>1.0418908305647841E-8</v>
      </c>
      <c r="BG64" s="18">
        <v>2.2202557475083053E-8</v>
      </c>
      <c r="BH64" s="18">
        <v>0</v>
      </c>
      <c r="BI64" s="18">
        <v>0</v>
      </c>
      <c r="BJ64" s="18">
        <v>0</v>
      </c>
      <c r="BK64" s="18">
        <v>0</v>
      </c>
      <c r="BL64" s="18">
        <v>1.3519857803322255E-9</v>
      </c>
      <c r="BM64" s="18">
        <v>6.6342342857142853E-10</v>
      </c>
      <c r="BN64" s="18">
        <v>0</v>
      </c>
      <c r="BO64" s="18">
        <v>0</v>
      </c>
      <c r="BP64" s="18">
        <v>6.7599289016611287E-10</v>
      </c>
      <c r="BQ64" s="18">
        <v>0</v>
      </c>
      <c r="BR64" s="18">
        <v>9.4207933554817265E-12</v>
      </c>
      <c r="BS64" s="18">
        <v>3.1486682392026575E-12</v>
      </c>
      <c r="BT64" s="18">
        <v>0</v>
      </c>
      <c r="BU64" s="18">
        <v>0</v>
      </c>
      <c r="BV64" s="18">
        <v>0</v>
      </c>
      <c r="BW64" s="18">
        <v>0</v>
      </c>
      <c r="BX64" s="18">
        <v>7.6344199415282379E-2</v>
      </c>
      <c r="BY64" s="18">
        <v>3.5730011960132889E-2</v>
      </c>
      <c r="BZ64" s="18">
        <v>0</v>
      </c>
      <c r="CA64" s="18">
        <v>0</v>
      </c>
      <c r="CB64" s="18">
        <v>3.8172099707641197E-2</v>
      </c>
      <c r="CC64" s="18">
        <v>0</v>
      </c>
      <c r="CD64" s="18">
        <v>2.0015085049833884E-3</v>
      </c>
      <c r="CE64" s="18">
        <v>4.4057924252491689E-4</v>
      </c>
      <c r="CF64" s="18">
        <v>0</v>
      </c>
      <c r="CG64" s="18">
        <v>0</v>
      </c>
      <c r="CH64" s="18">
        <v>0</v>
      </c>
      <c r="CI64" s="18">
        <v>0</v>
      </c>
      <c r="CJ64" s="18">
        <v>7.9807435176079744E-2</v>
      </c>
      <c r="CK64" s="18">
        <v>3.740556079734219E-2</v>
      </c>
      <c r="CL64" s="18">
        <v>0</v>
      </c>
      <c r="CM64" s="18">
        <v>0</v>
      </c>
      <c r="CN64" s="18">
        <v>3.9903717588039872E-2</v>
      </c>
      <c r="CO64" s="18">
        <v>0</v>
      </c>
      <c r="CP64" s="18">
        <v>2.0447401993355483E-3</v>
      </c>
      <c r="CQ64" s="18">
        <v>4.5341659136212626E-4</v>
      </c>
      <c r="CR64" s="18">
        <v>0</v>
      </c>
      <c r="CS64" s="18">
        <v>0</v>
      </c>
      <c r="CT64" s="18">
        <v>0</v>
      </c>
      <c r="CU64" s="18">
        <v>0</v>
      </c>
      <c r="CV64" s="18">
        <v>1.2434568446511628E-2</v>
      </c>
      <c r="CW64" s="18">
        <v>6.0672546179401984E-3</v>
      </c>
      <c r="CX64" s="18">
        <v>0</v>
      </c>
      <c r="CY64" s="18">
        <v>0</v>
      </c>
      <c r="CZ64" s="18">
        <v>6.217284223255814E-3</v>
      </c>
      <c r="DA64" s="18">
        <v>0</v>
      </c>
      <c r="DB64" s="18">
        <v>9.0518352159468446E-5</v>
      </c>
      <c r="DC64" s="18">
        <v>5.9511253156146172E-5</v>
      </c>
      <c r="DD64" s="18">
        <v>0</v>
      </c>
      <c r="DE64" s="18">
        <v>0</v>
      </c>
      <c r="DF64" s="18">
        <v>0</v>
      </c>
      <c r="DG64" s="18">
        <v>0</v>
      </c>
      <c r="DH64" s="18">
        <v>0</v>
      </c>
      <c r="DI64" s="18">
        <v>0</v>
      </c>
      <c r="DJ64" s="18">
        <v>0</v>
      </c>
      <c r="DK64" s="18">
        <v>0</v>
      </c>
      <c r="DL64" s="18">
        <v>0</v>
      </c>
      <c r="DM64" s="18">
        <v>0</v>
      </c>
      <c r="DN64" s="18">
        <v>0</v>
      </c>
      <c r="DO64" s="18">
        <v>0</v>
      </c>
      <c r="DP64" s="18">
        <v>0</v>
      </c>
      <c r="DQ64" s="18">
        <v>0</v>
      </c>
      <c r="DR64" s="18">
        <v>0</v>
      </c>
      <c r="DS64" s="18">
        <v>0</v>
      </c>
      <c r="DT64" s="18">
        <v>1.0582272956810629E-6</v>
      </c>
      <c r="DU64" s="18">
        <v>5.2911364784053144E-7</v>
      </c>
      <c r="DV64" s="18">
        <v>0</v>
      </c>
      <c r="DW64" s="18">
        <v>0</v>
      </c>
      <c r="DX64" s="18">
        <v>5.2911364784053144E-7</v>
      </c>
      <c r="DY64" s="18">
        <v>0</v>
      </c>
      <c r="DZ64" s="18">
        <v>0</v>
      </c>
      <c r="EA64" s="18">
        <v>0</v>
      </c>
      <c r="EB64" s="18">
        <v>0</v>
      </c>
      <c r="EC64" s="18">
        <v>0</v>
      </c>
      <c r="ED64" s="18">
        <v>0</v>
      </c>
      <c r="EE64" s="18">
        <v>0</v>
      </c>
    </row>
    <row r="65" spans="1:135" ht="20.149999999999999" customHeight="1" outlineLevel="6" x14ac:dyDescent="0.35">
      <c r="A65" s="17" t="s">
        <v>54</v>
      </c>
      <c r="B65" s="17" t="s">
        <v>304</v>
      </c>
      <c r="C65">
        <v>3</v>
      </c>
      <c r="D65" s="18">
        <v>2.5147403162790699E-3</v>
      </c>
      <c r="E65" s="18">
        <v>6.2693687707641196E-4</v>
      </c>
      <c r="F65" s="18">
        <v>0</v>
      </c>
      <c r="G65" s="18">
        <v>0</v>
      </c>
      <c r="H65" s="18">
        <v>1.8860552372093019E-3</v>
      </c>
      <c r="I65" s="18">
        <v>0</v>
      </c>
      <c r="J65" s="18">
        <v>1.7482019933554817E-6</v>
      </c>
      <c r="K65" s="18">
        <v>0</v>
      </c>
      <c r="L65" s="18">
        <v>0</v>
      </c>
      <c r="M65" s="18">
        <v>0</v>
      </c>
      <c r="N65" s="18">
        <v>0</v>
      </c>
      <c r="O65" s="18">
        <v>0</v>
      </c>
      <c r="P65" s="18">
        <v>6.1446383065047175E-13</v>
      </c>
      <c r="Q65" s="18">
        <v>1.5361594684385384E-13</v>
      </c>
      <c r="R65" s="18">
        <v>0</v>
      </c>
      <c r="S65" s="18">
        <v>0</v>
      </c>
      <c r="T65" s="18">
        <v>4.6084787298785396E-13</v>
      </c>
      <c r="U65" s="18">
        <v>0</v>
      </c>
      <c r="V65" s="18">
        <v>1.0818764119601327E-20</v>
      </c>
      <c r="W65" s="18">
        <v>0</v>
      </c>
      <c r="X65" s="18">
        <v>0</v>
      </c>
      <c r="Y65" s="18">
        <v>0</v>
      </c>
      <c r="Z65" s="18">
        <v>0</v>
      </c>
      <c r="AA65" s="18">
        <v>0</v>
      </c>
      <c r="AB65" s="18">
        <v>6.6749467752823934E-6</v>
      </c>
      <c r="AC65" s="18">
        <v>1.6674551495016614E-6</v>
      </c>
      <c r="AD65" s="18">
        <v>0</v>
      </c>
      <c r="AE65" s="18">
        <v>0</v>
      </c>
      <c r="AF65" s="18">
        <v>5.0062100814617948E-6</v>
      </c>
      <c r="AG65" s="18">
        <v>0</v>
      </c>
      <c r="AH65" s="18">
        <v>1.281544318936877E-9</v>
      </c>
      <c r="AI65" s="18">
        <v>0</v>
      </c>
      <c r="AJ65" s="18">
        <v>0</v>
      </c>
      <c r="AK65" s="18">
        <v>0</v>
      </c>
      <c r="AL65" s="18">
        <v>0</v>
      </c>
      <c r="AM65" s="18">
        <v>0</v>
      </c>
      <c r="AN65" s="18">
        <v>8.4480840504983396E-7</v>
      </c>
      <c r="AO65" s="18">
        <v>1.9956943521594686E-7</v>
      </c>
      <c r="AP65" s="18">
        <v>0</v>
      </c>
      <c r="AQ65" s="18">
        <v>0</v>
      </c>
      <c r="AR65" s="18">
        <v>6.3360630378737541E-7</v>
      </c>
      <c r="AS65" s="18">
        <v>0</v>
      </c>
      <c r="AT65" s="18">
        <v>1.1632666046511626E-8</v>
      </c>
      <c r="AU65" s="18">
        <v>0</v>
      </c>
      <c r="AV65" s="18">
        <v>0</v>
      </c>
      <c r="AW65" s="18">
        <v>0</v>
      </c>
      <c r="AX65" s="18">
        <v>0</v>
      </c>
      <c r="AY65" s="18">
        <v>0</v>
      </c>
      <c r="AZ65" s="18">
        <v>1.5554396615016611E-6</v>
      </c>
      <c r="BA65" s="18">
        <v>3.8600930232558142E-7</v>
      </c>
      <c r="BB65" s="18">
        <v>0</v>
      </c>
      <c r="BC65" s="18">
        <v>0</v>
      </c>
      <c r="BD65" s="18">
        <v>1.166579746126246E-6</v>
      </c>
      <c r="BE65" s="18">
        <v>0</v>
      </c>
      <c r="BF65" s="18">
        <v>2.8506130498338873E-9</v>
      </c>
      <c r="BG65" s="18">
        <v>0</v>
      </c>
      <c r="BH65" s="18">
        <v>0</v>
      </c>
      <c r="BI65" s="18">
        <v>0</v>
      </c>
      <c r="BJ65" s="18">
        <v>0</v>
      </c>
      <c r="BK65" s="18">
        <v>0</v>
      </c>
      <c r="BL65" s="18">
        <v>1.0977105135415282E-9</v>
      </c>
      <c r="BM65" s="18">
        <v>2.7243853820598008E-10</v>
      </c>
      <c r="BN65" s="18">
        <v>0</v>
      </c>
      <c r="BO65" s="18">
        <v>0</v>
      </c>
      <c r="BP65" s="18">
        <v>8.2328288515614596E-10</v>
      </c>
      <c r="BQ65" s="18">
        <v>0</v>
      </c>
      <c r="BR65" s="18">
        <v>1.9890901794019936E-12</v>
      </c>
      <c r="BS65" s="18">
        <v>0</v>
      </c>
      <c r="BT65" s="18">
        <v>0</v>
      </c>
      <c r="BU65" s="18">
        <v>0</v>
      </c>
      <c r="BV65" s="18">
        <v>0</v>
      </c>
      <c r="BW65" s="18">
        <v>0</v>
      </c>
      <c r="BX65" s="18">
        <v>6.6043241939136216E-2</v>
      </c>
      <c r="BY65" s="18">
        <v>1.6477607973421928E-2</v>
      </c>
      <c r="BZ65" s="18">
        <v>0</v>
      </c>
      <c r="CA65" s="18">
        <v>0</v>
      </c>
      <c r="CB65" s="18">
        <v>4.9532431454352162E-2</v>
      </c>
      <c r="CC65" s="18">
        <v>0</v>
      </c>
      <c r="CD65" s="18">
        <v>3.3202511362126246E-5</v>
      </c>
      <c r="CE65" s="18">
        <v>0</v>
      </c>
      <c r="CF65" s="18">
        <v>0</v>
      </c>
      <c r="CG65" s="18">
        <v>0</v>
      </c>
      <c r="CH65" s="18">
        <v>0</v>
      </c>
      <c r="CI65" s="18">
        <v>0</v>
      </c>
      <c r="CJ65" s="18">
        <v>1.9610917342901425E-2</v>
      </c>
      <c r="CK65" s="18">
        <v>4.8688815060908041E-3</v>
      </c>
      <c r="CL65" s="18">
        <v>0</v>
      </c>
      <c r="CM65" s="18">
        <v>0</v>
      </c>
      <c r="CN65" s="18">
        <v>1.4708188007176066E-2</v>
      </c>
      <c r="CO65" s="18">
        <v>0</v>
      </c>
      <c r="CP65" s="18">
        <v>3.3847829634551498E-5</v>
      </c>
      <c r="CQ65" s="18">
        <v>0</v>
      </c>
      <c r="CR65" s="18">
        <v>0</v>
      </c>
      <c r="CS65" s="18">
        <v>0</v>
      </c>
      <c r="CT65" s="18">
        <v>0</v>
      </c>
      <c r="CU65" s="18">
        <v>0</v>
      </c>
      <c r="CV65" s="18">
        <v>1.091579953482463E-3</v>
      </c>
      <c r="CW65" s="18">
        <v>2.6988556662975194E-4</v>
      </c>
      <c r="CX65" s="18">
        <v>0</v>
      </c>
      <c r="CY65" s="18">
        <v>0</v>
      </c>
      <c r="CZ65" s="18">
        <v>8.1868496511184729E-4</v>
      </c>
      <c r="DA65" s="18">
        <v>0</v>
      </c>
      <c r="DB65" s="18">
        <v>3.0094217408637877E-6</v>
      </c>
      <c r="DC65" s="18">
        <v>0</v>
      </c>
      <c r="DD65" s="18">
        <v>0</v>
      </c>
      <c r="DE65" s="18">
        <v>0</v>
      </c>
      <c r="DF65" s="18">
        <v>0</v>
      </c>
      <c r="DG65" s="18">
        <v>0</v>
      </c>
      <c r="DH65" s="18">
        <v>0</v>
      </c>
      <c r="DI65" s="18">
        <v>0</v>
      </c>
      <c r="DJ65" s="18">
        <v>0</v>
      </c>
      <c r="DK65" s="18">
        <v>0</v>
      </c>
      <c r="DL65" s="18">
        <v>0</v>
      </c>
      <c r="DM65" s="18">
        <v>0</v>
      </c>
      <c r="DN65" s="18">
        <v>0</v>
      </c>
      <c r="DO65" s="18">
        <v>0</v>
      </c>
      <c r="DP65" s="18">
        <v>0</v>
      </c>
      <c r="DQ65" s="18">
        <v>0</v>
      </c>
      <c r="DR65" s="18">
        <v>0</v>
      </c>
      <c r="DS65" s="18">
        <v>0</v>
      </c>
      <c r="DT65" s="18">
        <v>0</v>
      </c>
      <c r="DU65" s="18">
        <v>0</v>
      </c>
      <c r="DV65" s="18">
        <v>0</v>
      </c>
      <c r="DW65" s="18">
        <v>0</v>
      </c>
      <c r="DX65" s="18">
        <v>0</v>
      </c>
      <c r="DY65" s="18">
        <v>0</v>
      </c>
      <c r="DZ65" s="18">
        <v>0</v>
      </c>
      <c r="EA65" s="18">
        <v>0</v>
      </c>
      <c r="EB65" s="18">
        <v>0</v>
      </c>
      <c r="EC65" s="18">
        <v>0</v>
      </c>
      <c r="ED65" s="18">
        <v>0</v>
      </c>
      <c r="EE65" s="18">
        <v>0</v>
      </c>
    </row>
    <row r="66" spans="1:135" ht="20.149999999999999" customHeight="1" outlineLevel="6" x14ac:dyDescent="0.35">
      <c r="A66" s="17" t="s">
        <v>54</v>
      </c>
      <c r="B66" s="17" t="s">
        <v>284</v>
      </c>
      <c r="C66">
        <v>1</v>
      </c>
      <c r="D66" s="18">
        <v>9.7335362126245856E-3</v>
      </c>
      <c r="E66" s="18">
        <v>4.8588039867109639E-3</v>
      </c>
      <c r="F66" s="18">
        <v>0</v>
      </c>
      <c r="G66" s="18">
        <v>0</v>
      </c>
      <c r="H66" s="18">
        <v>4.8667681063122919E-3</v>
      </c>
      <c r="I66" s="18">
        <v>0</v>
      </c>
      <c r="J66" s="18">
        <v>7.9641196013289037E-6</v>
      </c>
      <c r="K66" s="18">
        <v>0</v>
      </c>
      <c r="L66" s="18">
        <v>-3.5708970099667774E-3</v>
      </c>
      <c r="M66" s="18">
        <v>0</v>
      </c>
      <c r="N66" s="18">
        <v>0</v>
      </c>
      <c r="O66" s="18">
        <v>0</v>
      </c>
      <c r="P66" s="18">
        <v>1.6972160797342193E-14</v>
      </c>
      <c r="Q66" s="18">
        <v>8.4564784053156154E-15</v>
      </c>
      <c r="R66" s="18">
        <v>0</v>
      </c>
      <c r="S66" s="18">
        <v>0</v>
      </c>
      <c r="T66" s="18">
        <v>8.4860803986710967E-15</v>
      </c>
      <c r="U66" s="18">
        <v>0</v>
      </c>
      <c r="V66" s="18">
        <v>2.9601993355481726E-17</v>
      </c>
      <c r="W66" s="18">
        <v>0</v>
      </c>
      <c r="X66" s="18">
        <v>1.3967441860465114E-11</v>
      </c>
      <c r="Y66" s="18">
        <v>0</v>
      </c>
      <c r="Z66" s="18">
        <v>0</v>
      </c>
      <c r="AA66" s="18">
        <v>0</v>
      </c>
      <c r="AB66" s="18">
        <v>3.4741597342192693E-6</v>
      </c>
      <c r="AC66" s="18">
        <v>1.7353488372093024E-6</v>
      </c>
      <c r="AD66" s="18">
        <v>0</v>
      </c>
      <c r="AE66" s="18">
        <v>0</v>
      </c>
      <c r="AF66" s="18">
        <v>1.7370798671096346E-6</v>
      </c>
      <c r="AG66" s="18">
        <v>0</v>
      </c>
      <c r="AH66" s="18">
        <v>1.7310299003322259E-9</v>
      </c>
      <c r="AI66" s="18">
        <v>0</v>
      </c>
      <c r="AJ66" s="18">
        <v>-1.5384053156146182E-6</v>
      </c>
      <c r="AK66" s="18">
        <v>0</v>
      </c>
      <c r="AL66" s="18">
        <v>0</v>
      </c>
      <c r="AM66" s="18">
        <v>0</v>
      </c>
      <c r="AN66" s="18">
        <v>1.8742778073089703E-5</v>
      </c>
      <c r="AO66" s="18">
        <v>9.3461794019933559E-6</v>
      </c>
      <c r="AP66" s="18">
        <v>0</v>
      </c>
      <c r="AQ66" s="18">
        <v>0</v>
      </c>
      <c r="AR66" s="18">
        <v>9.3713890365448516E-6</v>
      </c>
      <c r="AS66" s="18">
        <v>0</v>
      </c>
      <c r="AT66" s="18">
        <v>2.5209634551495014E-8</v>
      </c>
      <c r="AU66" s="18">
        <v>0</v>
      </c>
      <c r="AV66" s="18">
        <v>-6.9724916943521593E-6</v>
      </c>
      <c r="AW66" s="18">
        <v>0</v>
      </c>
      <c r="AX66" s="18">
        <v>0</v>
      </c>
      <c r="AY66" s="18">
        <v>0</v>
      </c>
      <c r="AZ66" s="18">
        <v>1.8974748172757476E-6</v>
      </c>
      <c r="BA66" s="18">
        <v>9.4584717607973422E-7</v>
      </c>
      <c r="BB66" s="18">
        <v>0</v>
      </c>
      <c r="BC66" s="18">
        <v>0</v>
      </c>
      <c r="BD66" s="18">
        <v>9.4873740863787381E-7</v>
      </c>
      <c r="BE66" s="18">
        <v>0</v>
      </c>
      <c r="BF66" s="18">
        <v>2.8902325581395344E-9</v>
      </c>
      <c r="BG66" s="18">
        <v>0</v>
      </c>
      <c r="BH66" s="18">
        <v>-5.752823920265782E-7</v>
      </c>
      <c r="BI66" s="18">
        <v>0</v>
      </c>
      <c r="BJ66" s="18">
        <v>0</v>
      </c>
      <c r="BK66" s="18">
        <v>0</v>
      </c>
      <c r="BL66" s="18">
        <v>4.2592621262458472E-9</v>
      </c>
      <c r="BM66" s="18">
        <v>2.1257807308970102E-9</v>
      </c>
      <c r="BN66" s="18">
        <v>0</v>
      </c>
      <c r="BO66" s="18">
        <v>0</v>
      </c>
      <c r="BP66" s="18">
        <v>2.1296310631229236E-9</v>
      </c>
      <c r="BQ66" s="18">
        <v>0</v>
      </c>
      <c r="BR66" s="18">
        <v>3.8503322259136213E-12</v>
      </c>
      <c r="BS66" s="18">
        <v>0</v>
      </c>
      <c r="BT66" s="18">
        <v>-7.7067109634551486E-9</v>
      </c>
      <c r="BU66" s="18">
        <v>0</v>
      </c>
      <c r="BV66" s="18">
        <v>0</v>
      </c>
      <c r="BW66" s="18">
        <v>0</v>
      </c>
      <c r="BX66" s="18">
        <v>8.8282697674418598E-2</v>
      </c>
      <c r="BY66" s="18">
        <v>4.4053156146179398E-2</v>
      </c>
      <c r="BZ66" s="18">
        <v>0</v>
      </c>
      <c r="CA66" s="18">
        <v>0</v>
      </c>
      <c r="CB66" s="18">
        <v>4.4141348837209299E-2</v>
      </c>
      <c r="CC66" s="18">
        <v>0</v>
      </c>
      <c r="CD66" s="18">
        <v>8.8192691029900333E-5</v>
      </c>
      <c r="CE66" s="18">
        <v>0</v>
      </c>
      <c r="CF66" s="18">
        <v>-3.3998671096345516E-2</v>
      </c>
      <c r="CG66" s="18">
        <v>0</v>
      </c>
      <c r="CH66" s="18">
        <v>0</v>
      </c>
      <c r="CI66" s="18">
        <v>0</v>
      </c>
      <c r="CJ66" s="18">
        <v>9.9354465116279087E-2</v>
      </c>
      <c r="CK66" s="18">
        <v>4.9538205980066446E-2</v>
      </c>
      <c r="CL66" s="18">
        <v>0</v>
      </c>
      <c r="CM66" s="18">
        <v>0</v>
      </c>
      <c r="CN66" s="18">
        <v>4.9677232558139543E-2</v>
      </c>
      <c r="CO66" s="18">
        <v>0</v>
      </c>
      <c r="CP66" s="18">
        <v>1.3902657807308969E-4</v>
      </c>
      <c r="CQ66" s="18">
        <v>0</v>
      </c>
      <c r="CR66" s="18">
        <v>-3.4318272425249173E-2</v>
      </c>
      <c r="CS66" s="18">
        <v>0</v>
      </c>
      <c r="CT66" s="18">
        <v>0</v>
      </c>
      <c r="CU66" s="18">
        <v>0</v>
      </c>
      <c r="CV66" s="18">
        <v>1.318934219269103E-2</v>
      </c>
      <c r="CW66" s="18">
        <v>6.5475083056478409E-3</v>
      </c>
      <c r="CX66" s="18">
        <v>0</v>
      </c>
      <c r="CY66" s="18">
        <v>0</v>
      </c>
      <c r="CZ66" s="18">
        <v>6.5946710963455148E-3</v>
      </c>
      <c r="DA66" s="18">
        <v>0</v>
      </c>
      <c r="DB66" s="18">
        <v>4.7162790697674416E-5</v>
      </c>
      <c r="DC66" s="18">
        <v>0</v>
      </c>
      <c r="DD66" s="18">
        <v>1.7059800664451826E-4</v>
      </c>
      <c r="DE66" s="18">
        <v>0</v>
      </c>
      <c r="DF66" s="18">
        <v>0</v>
      </c>
      <c r="DG66" s="18">
        <v>0</v>
      </c>
      <c r="DH66" s="18">
        <v>0</v>
      </c>
      <c r="DI66" s="18">
        <v>0</v>
      </c>
      <c r="DJ66" s="18">
        <v>0</v>
      </c>
      <c r="DK66" s="18">
        <v>0</v>
      </c>
      <c r="DL66" s="18">
        <v>0</v>
      </c>
      <c r="DM66" s="18">
        <v>0</v>
      </c>
      <c r="DN66" s="18">
        <v>0</v>
      </c>
      <c r="DO66" s="18">
        <v>0</v>
      </c>
      <c r="DP66" s="18">
        <v>0</v>
      </c>
      <c r="DQ66" s="18">
        <v>0</v>
      </c>
      <c r="DR66" s="18">
        <v>0</v>
      </c>
      <c r="DS66" s="18">
        <v>0</v>
      </c>
      <c r="DT66" s="18">
        <v>0</v>
      </c>
      <c r="DU66" s="18">
        <v>0</v>
      </c>
      <c r="DV66" s="18">
        <v>0</v>
      </c>
      <c r="DW66" s="18">
        <v>0</v>
      </c>
      <c r="DX66" s="18">
        <v>0</v>
      </c>
      <c r="DY66" s="18">
        <v>0</v>
      </c>
      <c r="DZ66" s="18">
        <v>0</v>
      </c>
      <c r="EA66" s="18">
        <v>0</v>
      </c>
      <c r="EB66" s="18">
        <v>0</v>
      </c>
      <c r="EC66" s="18">
        <v>0</v>
      </c>
      <c r="ED66" s="18">
        <v>0</v>
      </c>
      <c r="EE66" s="18">
        <v>0</v>
      </c>
    </row>
    <row r="67" spans="1:135" ht="20.149999999999999" customHeight="1" outlineLevel="5" x14ac:dyDescent="0.35">
      <c r="A67" s="17" t="s">
        <v>53</v>
      </c>
      <c r="B67" s="17" t="s">
        <v>306</v>
      </c>
      <c r="D67" s="18">
        <v>7.3300895348837204E-3</v>
      </c>
      <c r="E67" s="18">
        <v>1.1750019379844962E-3</v>
      </c>
      <c r="F67" s="18">
        <v>0</v>
      </c>
      <c r="G67" s="18">
        <v>0</v>
      </c>
      <c r="H67" s="18">
        <v>0</v>
      </c>
      <c r="I67" s="18">
        <v>0</v>
      </c>
      <c r="J67" s="18">
        <v>6.1550875968992246E-3</v>
      </c>
      <c r="K67" s="18">
        <v>0</v>
      </c>
      <c r="L67" s="18">
        <v>-2.8462403100775191E-3</v>
      </c>
      <c r="M67" s="18">
        <v>0</v>
      </c>
      <c r="N67" s="18">
        <v>0</v>
      </c>
      <c r="O67" s="18">
        <v>0</v>
      </c>
      <c r="P67" s="18">
        <v>3.0786139011627907E-15</v>
      </c>
      <c r="Q67" s="18">
        <v>3.0674624031007751E-15</v>
      </c>
      <c r="R67" s="18">
        <v>0</v>
      </c>
      <c r="S67" s="18">
        <v>0</v>
      </c>
      <c r="T67" s="18">
        <v>0</v>
      </c>
      <c r="U67" s="18">
        <v>0</v>
      </c>
      <c r="V67" s="18">
        <v>1.1151498062015504E-17</v>
      </c>
      <c r="W67" s="18">
        <v>0</v>
      </c>
      <c r="X67" s="18">
        <v>2.5069394858527134E-12</v>
      </c>
      <c r="Y67" s="18">
        <v>0</v>
      </c>
      <c r="Z67" s="18">
        <v>0</v>
      </c>
      <c r="AA67" s="18">
        <v>0</v>
      </c>
      <c r="AB67" s="18">
        <v>1.0021129844961239E-6</v>
      </c>
      <c r="AC67" s="18">
        <v>1.0002538759689922E-6</v>
      </c>
      <c r="AD67" s="18">
        <v>0</v>
      </c>
      <c r="AE67" s="18">
        <v>0</v>
      </c>
      <c r="AF67" s="18">
        <v>0</v>
      </c>
      <c r="AG67" s="18">
        <v>0</v>
      </c>
      <c r="AH67" s="18">
        <v>1.8591085271317831E-9</v>
      </c>
      <c r="AI67" s="18">
        <v>0</v>
      </c>
      <c r="AJ67" s="18">
        <v>-3.840319767441861E-7</v>
      </c>
      <c r="AK67" s="18">
        <v>0</v>
      </c>
      <c r="AL67" s="18">
        <v>0</v>
      </c>
      <c r="AM67" s="18">
        <v>0</v>
      </c>
      <c r="AN67" s="18">
        <v>8.2226274806201556E-6</v>
      </c>
      <c r="AO67" s="18">
        <v>8.1985465116279074E-6</v>
      </c>
      <c r="AP67" s="18">
        <v>0</v>
      </c>
      <c r="AQ67" s="18">
        <v>0</v>
      </c>
      <c r="AR67" s="18">
        <v>0</v>
      </c>
      <c r="AS67" s="18">
        <v>0</v>
      </c>
      <c r="AT67" s="18">
        <v>2.4080968992248066E-8</v>
      </c>
      <c r="AU67" s="18">
        <v>0</v>
      </c>
      <c r="AV67" s="18">
        <v>-2.1346976744186044E-6</v>
      </c>
      <c r="AW67" s="18">
        <v>0</v>
      </c>
      <c r="AX67" s="18">
        <v>0</v>
      </c>
      <c r="AY67" s="18">
        <v>0</v>
      </c>
      <c r="AZ67" s="18">
        <v>1.4616749612403101E-6</v>
      </c>
      <c r="BA67" s="18">
        <v>1.4576686046511628E-6</v>
      </c>
      <c r="BB67" s="18">
        <v>0</v>
      </c>
      <c r="BC67" s="18">
        <v>0</v>
      </c>
      <c r="BD67" s="18">
        <v>0</v>
      </c>
      <c r="BE67" s="18">
        <v>0</v>
      </c>
      <c r="BF67" s="18">
        <v>4.0063565891472869E-9</v>
      </c>
      <c r="BG67" s="18">
        <v>0</v>
      </c>
      <c r="BH67" s="18">
        <v>-2.5201492248062016E-7</v>
      </c>
      <c r="BI67" s="18">
        <v>0</v>
      </c>
      <c r="BJ67" s="18">
        <v>0</v>
      </c>
      <c r="BK67" s="18">
        <v>0</v>
      </c>
      <c r="BL67" s="18">
        <v>1.2621493410852715E-9</v>
      </c>
      <c r="BM67" s="18">
        <v>1.255856589147287E-9</v>
      </c>
      <c r="BN67" s="18">
        <v>0</v>
      </c>
      <c r="BO67" s="18">
        <v>0</v>
      </c>
      <c r="BP67" s="18">
        <v>0</v>
      </c>
      <c r="BQ67" s="18">
        <v>0</v>
      </c>
      <c r="BR67" s="18">
        <v>6.2927519379844969E-12</v>
      </c>
      <c r="BS67" s="18">
        <v>0</v>
      </c>
      <c r="BT67" s="18">
        <v>-1.7840348837209302E-9</v>
      </c>
      <c r="BU67" s="18">
        <v>0</v>
      </c>
      <c r="BV67" s="18">
        <v>0</v>
      </c>
      <c r="BW67" s="18">
        <v>0</v>
      </c>
      <c r="BX67" s="18">
        <v>5.4849943410852704E-2</v>
      </c>
      <c r="BY67" s="18">
        <v>5.4692054263565881E-2</v>
      </c>
      <c r="BZ67" s="18">
        <v>0</v>
      </c>
      <c r="CA67" s="18">
        <v>0</v>
      </c>
      <c r="CB67" s="18">
        <v>0</v>
      </c>
      <c r="CC67" s="18">
        <v>0</v>
      </c>
      <c r="CD67" s="18">
        <v>1.5788914728682171E-4</v>
      </c>
      <c r="CE67" s="18">
        <v>0</v>
      </c>
      <c r="CF67" s="18">
        <v>-2.7619379844961236E-2</v>
      </c>
      <c r="CG67" s="18">
        <v>0</v>
      </c>
      <c r="CH67" s="18">
        <v>0</v>
      </c>
      <c r="CI67" s="18">
        <v>0</v>
      </c>
      <c r="CJ67" s="18">
        <v>5.8714737015503879E-2</v>
      </c>
      <c r="CK67" s="18">
        <v>5.850484496124031E-2</v>
      </c>
      <c r="CL67" s="18">
        <v>0</v>
      </c>
      <c r="CM67" s="18">
        <v>0</v>
      </c>
      <c r="CN67" s="18">
        <v>0</v>
      </c>
      <c r="CO67" s="18">
        <v>0</v>
      </c>
      <c r="CP67" s="18">
        <v>2.0989205426356588E-4</v>
      </c>
      <c r="CQ67" s="18">
        <v>0</v>
      </c>
      <c r="CR67" s="18">
        <v>-2.9719379844961237E-2</v>
      </c>
      <c r="CS67" s="18">
        <v>0</v>
      </c>
      <c r="CT67" s="18">
        <v>0</v>
      </c>
      <c r="CU67" s="18">
        <v>0</v>
      </c>
      <c r="CV67" s="18">
        <v>6.3565340310077517E-2</v>
      </c>
      <c r="CW67" s="18">
        <v>6.3456395348837208E-2</v>
      </c>
      <c r="CX67" s="18">
        <v>0</v>
      </c>
      <c r="CY67" s="18">
        <v>0</v>
      </c>
      <c r="CZ67" s="18">
        <v>0</v>
      </c>
      <c r="DA67" s="18">
        <v>0</v>
      </c>
      <c r="DB67" s="18">
        <v>1.0894496124031008E-4</v>
      </c>
      <c r="DC67" s="18">
        <v>0</v>
      </c>
      <c r="DD67" s="18">
        <v>-6.7134302325581397E-3</v>
      </c>
      <c r="DE67" s="18">
        <v>0</v>
      </c>
      <c r="DF67" s="18">
        <v>0</v>
      </c>
      <c r="DG67" s="18">
        <v>0</v>
      </c>
      <c r="DH67" s="18">
        <v>0</v>
      </c>
      <c r="DI67" s="18">
        <v>0</v>
      </c>
      <c r="DJ67" s="18">
        <v>0</v>
      </c>
      <c r="DK67" s="18">
        <v>0</v>
      </c>
      <c r="DL67" s="18">
        <v>0</v>
      </c>
      <c r="DM67" s="18">
        <v>0</v>
      </c>
      <c r="DN67" s="18">
        <v>0</v>
      </c>
      <c r="DO67" s="18">
        <v>0</v>
      </c>
      <c r="DP67" s="18">
        <v>0</v>
      </c>
      <c r="DQ67" s="18">
        <v>0</v>
      </c>
      <c r="DR67" s="18">
        <v>0</v>
      </c>
      <c r="DS67" s="18">
        <v>0</v>
      </c>
      <c r="DT67" s="18">
        <v>0</v>
      </c>
      <c r="DU67" s="18">
        <v>0</v>
      </c>
      <c r="DV67" s="18">
        <v>0</v>
      </c>
      <c r="DW67" s="18">
        <v>0</v>
      </c>
      <c r="DX67" s="18">
        <v>0</v>
      </c>
      <c r="DY67" s="18">
        <v>0</v>
      </c>
      <c r="DZ67" s="18">
        <v>0</v>
      </c>
      <c r="EA67" s="18">
        <v>0</v>
      </c>
      <c r="EB67" s="18">
        <v>0</v>
      </c>
      <c r="EC67" s="18">
        <v>0</v>
      </c>
      <c r="ED67" s="18">
        <v>0</v>
      </c>
      <c r="EE67" s="18">
        <v>0</v>
      </c>
    </row>
    <row r="68" spans="1:135" ht="20.149999999999999" customHeight="1" outlineLevel="6" x14ac:dyDescent="0.35">
      <c r="A68" s="17" t="s">
        <v>54</v>
      </c>
      <c r="B68" s="17" t="s">
        <v>284</v>
      </c>
      <c r="C68">
        <v>0</v>
      </c>
      <c r="D68" s="18">
        <v>1.7470449612403101E-3</v>
      </c>
      <c r="E68" s="18">
        <v>1.7441860465116279E-3</v>
      </c>
      <c r="F68" s="18">
        <v>0</v>
      </c>
      <c r="G68" s="18">
        <v>0</v>
      </c>
      <c r="H68" s="18">
        <v>0</v>
      </c>
      <c r="I68" s="18">
        <v>0</v>
      </c>
      <c r="J68" s="18">
        <v>2.8589147286821706E-6</v>
      </c>
      <c r="K68" s="18">
        <v>0</v>
      </c>
      <c r="L68" s="18">
        <v>-6.4093023255813947E-4</v>
      </c>
      <c r="M68" s="18">
        <v>0</v>
      </c>
      <c r="N68" s="18">
        <v>0</v>
      </c>
      <c r="O68" s="18">
        <v>0</v>
      </c>
      <c r="P68" s="18">
        <v>3.0462852713178293E-15</v>
      </c>
      <c r="Q68" s="18">
        <v>3.0356589147286818E-15</v>
      </c>
      <c r="R68" s="18">
        <v>0</v>
      </c>
      <c r="S68" s="18">
        <v>0</v>
      </c>
      <c r="T68" s="18">
        <v>0</v>
      </c>
      <c r="U68" s="18">
        <v>0</v>
      </c>
      <c r="V68" s="18">
        <v>1.0626356589147286E-17</v>
      </c>
      <c r="W68" s="18">
        <v>0</v>
      </c>
      <c r="X68" s="18">
        <v>2.5069767441860464E-12</v>
      </c>
      <c r="Y68" s="18">
        <v>0</v>
      </c>
      <c r="Z68" s="18">
        <v>0</v>
      </c>
      <c r="AA68" s="18">
        <v>0</v>
      </c>
      <c r="AB68" s="18">
        <v>6.2356713178294584E-7</v>
      </c>
      <c r="AC68" s="18">
        <v>6.2294573643410861E-7</v>
      </c>
      <c r="AD68" s="18">
        <v>0</v>
      </c>
      <c r="AE68" s="18">
        <v>0</v>
      </c>
      <c r="AF68" s="18">
        <v>0</v>
      </c>
      <c r="AG68" s="18">
        <v>0</v>
      </c>
      <c r="AH68" s="18">
        <v>6.2139534883720927E-10</v>
      </c>
      <c r="AI68" s="18">
        <v>0</v>
      </c>
      <c r="AJ68" s="18">
        <v>-2.7612403100775196E-7</v>
      </c>
      <c r="AK68" s="18">
        <v>0</v>
      </c>
      <c r="AL68" s="18">
        <v>0</v>
      </c>
      <c r="AM68" s="18">
        <v>0</v>
      </c>
      <c r="AN68" s="18">
        <v>3.3640883720930231E-6</v>
      </c>
      <c r="AO68" s="18">
        <v>3.3550387596899225E-6</v>
      </c>
      <c r="AP68" s="18">
        <v>0</v>
      </c>
      <c r="AQ68" s="18">
        <v>0</v>
      </c>
      <c r="AR68" s="18">
        <v>0</v>
      </c>
      <c r="AS68" s="18">
        <v>0</v>
      </c>
      <c r="AT68" s="18">
        <v>9.0496124031007764E-9</v>
      </c>
      <c r="AU68" s="18">
        <v>0</v>
      </c>
      <c r="AV68" s="18">
        <v>-1.2514728682170541E-6</v>
      </c>
      <c r="AW68" s="18">
        <v>0</v>
      </c>
      <c r="AX68" s="18">
        <v>0</v>
      </c>
      <c r="AY68" s="18">
        <v>0</v>
      </c>
      <c r="AZ68" s="18">
        <v>3.4057240310077518E-7</v>
      </c>
      <c r="BA68" s="18">
        <v>3.3953488372093023E-7</v>
      </c>
      <c r="BB68" s="18">
        <v>0</v>
      </c>
      <c r="BC68" s="18">
        <v>0</v>
      </c>
      <c r="BD68" s="18">
        <v>0</v>
      </c>
      <c r="BE68" s="18">
        <v>0</v>
      </c>
      <c r="BF68" s="18">
        <v>1.0375193798449612E-9</v>
      </c>
      <c r="BG68" s="18">
        <v>0</v>
      </c>
      <c r="BH68" s="18">
        <v>-1.0325581395348838E-7</v>
      </c>
      <c r="BI68" s="18">
        <v>0</v>
      </c>
      <c r="BJ68" s="18">
        <v>0</v>
      </c>
      <c r="BK68" s="18">
        <v>0</v>
      </c>
      <c r="BL68" s="18">
        <v>7.6448294573643406E-10</v>
      </c>
      <c r="BM68" s="18">
        <v>7.6310077519379841E-10</v>
      </c>
      <c r="BN68" s="18">
        <v>0</v>
      </c>
      <c r="BO68" s="18">
        <v>0</v>
      </c>
      <c r="BP68" s="18">
        <v>0</v>
      </c>
      <c r="BQ68" s="18">
        <v>0</v>
      </c>
      <c r="BR68" s="18">
        <v>1.3821705426356587E-12</v>
      </c>
      <c r="BS68" s="18">
        <v>0</v>
      </c>
      <c r="BT68" s="18">
        <v>-1.3832558139534882E-9</v>
      </c>
      <c r="BU68" s="18">
        <v>0</v>
      </c>
      <c r="BV68" s="18">
        <v>0</v>
      </c>
      <c r="BW68" s="18">
        <v>0</v>
      </c>
      <c r="BX68" s="18">
        <v>1.5845612403100773E-2</v>
      </c>
      <c r="BY68" s="18">
        <v>1.5813953488372091E-2</v>
      </c>
      <c r="BZ68" s="18">
        <v>0</v>
      </c>
      <c r="CA68" s="18">
        <v>0</v>
      </c>
      <c r="CB68" s="18">
        <v>0</v>
      </c>
      <c r="CC68" s="18">
        <v>0</v>
      </c>
      <c r="CD68" s="18">
        <v>3.1658914728682171E-5</v>
      </c>
      <c r="CE68" s="18">
        <v>0</v>
      </c>
      <c r="CF68" s="18">
        <v>-6.1023255813953481E-3</v>
      </c>
      <c r="CG68" s="18">
        <v>0</v>
      </c>
      <c r="CH68" s="18">
        <v>0</v>
      </c>
      <c r="CI68" s="18">
        <v>0</v>
      </c>
      <c r="CJ68" s="18">
        <v>1.7832852713178294E-2</v>
      </c>
      <c r="CK68" s="18">
        <v>1.778294573643411E-2</v>
      </c>
      <c r="CL68" s="18">
        <v>0</v>
      </c>
      <c r="CM68" s="18">
        <v>0</v>
      </c>
      <c r="CN68" s="18">
        <v>0</v>
      </c>
      <c r="CO68" s="18">
        <v>0</v>
      </c>
      <c r="CP68" s="18">
        <v>4.990697674418604E-5</v>
      </c>
      <c r="CQ68" s="18">
        <v>0</v>
      </c>
      <c r="CR68" s="18">
        <v>-6.1596899224806208E-3</v>
      </c>
      <c r="CS68" s="18">
        <v>0</v>
      </c>
      <c r="CT68" s="18">
        <v>0</v>
      </c>
      <c r="CU68" s="18">
        <v>0</v>
      </c>
      <c r="CV68" s="18">
        <v>2.3673178294573642E-3</v>
      </c>
      <c r="CW68" s="18">
        <v>2.3503875968992247E-3</v>
      </c>
      <c r="CX68" s="18">
        <v>0</v>
      </c>
      <c r="CY68" s="18">
        <v>0</v>
      </c>
      <c r="CZ68" s="18">
        <v>0</v>
      </c>
      <c r="DA68" s="18">
        <v>0</v>
      </c>
      <c r="DB68" s="18">
        <v>1.6930232558139533E-5</v>
      </c>
      <c r="DC68" s="18">
        <v>0</v>
      </c>
      <c r="DD68" s="18">
        <v>3.0620155038759691E-5</v>
      </c>
      <c r="DE68" s="18">
        <v>0</v>
      </c>
      <c r="DF68" s="18">
        <v>0</v>
      </c>
      <c r="DG68" s="18">
        <v>0</v>
      </c>
      <c r="DH68" s="18">
        <v>0</v>
      </c>
      <c r="DI68" s="18">
        <v>0</v>
      </c>
      <c r="DJ68" s="18">
        <v>0</v>
      </c>
      <c r="DK68" s="18">
        <v>0</v>
      </c>
      <c r="DL68" s="18">
        <v>0</v>
      </c>
      <c r="DM68" s="18">
        <v>0</v>
      </c>
      <c r="DN68" s="18">
        <v>0</v>
      </c>
      <c r="DO68" s="18">
        <v>0</v>
      </c>
      <c r="DP68" s="18">
        <v>0</v>
      </c>
      <c r="DQ68" s="18">
        <v>0</v>
      </c>
      <c r="DR68" s="18">
        <v>0</v>
      </c>
      <c r="DS68" s="18">
        <v>0</v>
      </c>
      <c r="DT68" s="18">
        <v>0</v>
      </c>
      <c r="DU68" s="18">
        <v>0</v>
      </c>
      <c r="DV68" s="18">
        <v>0</v>
      </c>
      <c r="DW68" s="18">
        <v>0</v>
      </c>
      <c r="DX68" s="18">
        <v>0</v>
      </c>
      <c r="DY68" s="18">
        <v>0</v>
      </c>
      <c r="DZ68" s="18">
        <v>0</v>
      </c>
      <c r="EA68" s="18">
        <v>0</v>
      </c>
      <c r="EB68" s="18">
        <v>0</v>
      </c>
      <c r="EC68" s="18">
        <v>0</v>
      </c>
      <c r="ED68" s="18">
        <v>0</v>
      </c>
      <c r="EE68" s="18">
        <v>0</v>
      </c>
    </row>
    <row r="69" spans="1:135" ht="20.149999999999999" customHeight="1" outlineLevel="6" x14ac:dyDescent="0.35">
      <c r="A69" s="17" t="s">
        <v>54</v>
      </c>
      <c r="B69" s="17" t="s">
        <v>70</v>
      </c>
      <c r="C69">
        <v>0</v>
      </c>
      <c r="D69" s="18">
        <v>5.5830445736434102E-3</v>
      </c>
      <c r="E69" s="18">
        <v>-5.6918410852713176E-4</v>
      </c>
      <c r="F69" s="18">
        <v>0</v>
      </c>
      <c r="G69" s="18">
        <v>0</v>
      </c>
      <c r="H69" s="18">
        <v>0</v>
      </c>
      <c r="I69" s="18">
        <v>0</v>
      </c>
      <c r="J69" s="18">
        <v>6.1522286821705423E-3</v>
      </c>
      <c r="K69" s="18">
        <v>0</v>
      </c>
      <c r="L69" s="18">
        <v>-2.2053100775193796E-3</v>
      </c>
      <c r="M69" s="18">
        <v>0</v>
      </c>
      <c r="N69" s="18">
        <v>0</v>
      </c>
      <c r="O69" s="18">
        <v>0</v>
      </c>
      <c r="P69" s="18">
        <v>3.232862984496124E-17</v>
      </c>
      <c r="Q69" s="18">
        <v>3.1803488372093023E-17</v>
      </c>
      <c r="R69" s="18">
        <v>0</v>
      </c>
      <c r="S69" s="18">
        <v>0</v>
      </c>
      <c r="T69" s="18">
        <v>0</v>
      </c>
      <c r="U69" s="18">
        <v>0</v>
      </c>
      <c r="V69" s="18">
        <v>5.2514147286821699E-19</v>
      </c>
      <c r="W69" s="18">
        <v>0</v>
      </c>
      <c r="X69" s="18">
        <v>-3.7258333333333332E-17</v>
      </c>
      <c r="Y69" s="18">
        <v>0</v>
      </c>
      <c r="Z69" s="18">
        <v>0</v>
      </c>
      <c r="AA69" s="18">
        <v>0</v>
      </c>
      <c r="AB69" s="18">
        <v>3.7854585271317829E-7</v>
      </c>
      <c r="AC69" s="18">
        <v>3.7730813953488374E-7</v>
      </c>
      <c r="AD69" s="18">
        <v>0</v>
      </c>
      <c r="AE69" s="18">
        <v>0</v>
      </c>
      <c r="AF69" s="18">
        <v>0</v>
      </c>
      <c r="AG69" s="18">
        <v>0</v>
      </c>
      <c r="AH69" s="18">
        <v>1.2377131782945738E-9</v>
      </c>
      <c r="AI69" s="18">
        <v>0</v>
      </c>
      <c r="AJ69" s="18">
        <v>-1.0790794573643411E-7</v>
      </c>
      <c r="AK69" s="18">
        <v>0</v>
      </c>
      <c r="AL69" s="18">
        <v>0</v>
      </c>
      <c r="AM69" s="18">
        <v>0</v>
      </c>
      <c r="AN69" s="18">
        <v>4.8585391085271325E-6</v>
      </c>
      <c r="AO69" s="18">
        <v>4.8435077519379849E-6</v>
      </c>
      <c r="AP69" s="18">
        <v>0</v>
      </c>
      <c r="AQ69" s="18">
        <v>0</v>
      </c>
      <c r="AR69" s="18">
        <v>0</v>
      </c>
      <c r="AS69" s="18">
        <v>0</v>
      </c>
      <c r="AT69" s="18">
        <v>1.5031356589147286E-8</v>
      </c>
      <c r="AU69" s="18">
        <v>0</v>
      </c>
      <c r="AV69" s="18">
        <v>-8.8322480620155039E-7</v>
      </c>
      <c r="AW69" s="18">
        <v>0</v>
      </c>
      <c r="AX69" s="18">
        <v>0</v>
      </c>
      <c r="AY69" s="18">
        <v>0</v>
      </c>
      <c r="AZ69" s="18">
        <v>1.121102558139535E-6</v>
      </c>
      <c r="BA69" s="18">
        <v>1.1181337209302326E-6</v>
      </c>
      <c r="BB69" s="18">
        <v>0</v>
      </c>
      <c r="BC69" s="18">
        <v>0</v>
      </c>
      <c r="BD69" s="18">
        <v>0</v>
      </c>
      <c r="BE69" s="18">
        <v>0</v>
      </c>
      <c r="BF69" s="18">
        <v>2.9688372093023257E-9</v>
      </c>
      <c r="BG69" s="18">
        <v>0</v>
      </c>
      <c r="BH69" s="18">
        <v>-1.4875910852713177E-7</v>
      </c>
      <c r="BI69" s="18">
        <v>0</v>
      </c>
      <c r="BJ69" s="18">
        <v>0</v>
      </c>
      <c r="BK69" s="18">
        <v>0</v>
      </c>
      <c r="BL69" s="18">
        <v>4.9766639534883723E-10</v>
      </c>
      <c r="BM69" s="18">
        <v>4.9275581395348835E-10</v>
      </c>
      <c r="BN69" s="18">
        <v>0</v>
      </c>
      <c r="BO69" s="18">
        <v>0</v>
      </c>
      <c r="BP69" s="18">
        <v>0</v>
      </c>
      <c r="BQ69" s="18">
        <v>0</v>
      </c>
      <c r="BR69" s="18">
        <v>4.9105813953488372E-12</v>
      </c>
      <c r="BS69" s="18">
        <v>0</v>
      </c>
      <c r="BT69" s="18">
        <v>-4.0077906976744187E-10</v>
      </c>
      <c r="BU69" s="18">
        <v>0</v>
      </c>
      <c r="BV69" s="18">
        <v>0</v>
      </c>
      <c r="BW69" s="18">
        <v>0</v>
      </c>
      <c r="BX69" s="18">
        <v>3.9004331007751934E-2</v>
      </c>
      <c r="BY69" s="18">
        <v>3.8878100775193797E-2</v>
      </c>
      <c r="BZ69" s="18">
        <v>0</v>
      </c>
      <c r="CA69" s="18">
        <v>0</v>
      </c>
      <c r="CB69" s="18">
        <v>0</v>
      </c>
      <c r="CC69" s="18">
        <v>0</v>
      </c>
      <c r="CD69" s="18">
        <v>1.2623023255813954E-4</v>
      </c>
      <c r="CE69" s="18">
        <v>0</v>
      </c>
      <c r="CF69" s="18">
        <v>-2.1517054263565892E-2</v>
      </c>
      <c r="CG69" s="18">
        <v>0</v>
      </c>
      <c r="CH69" s="18">
        <v>0</v>
      </c>
      <c r="CI69" s="18">
        <v>0</v>
      </c>
      <c r="CJ69" s="18">
        <v>4.0881884302325582E-2</v>
      </c>
      <c r="CK69" s="18">
        <v>4.07218992248062E-2</v>
      </c>
      <c r="CL69" s="18">
        <v>0</v>
      </c>
      <c r="CM69" s="18">
        <v>0</v>
      </c>
      <c r="CN69" s="18">
        <v>0</v>
      </c>
      <c r="CO69" s="18">
        <v>0</v>
      </c>
      <c r="CP69" s="18">
        <v>1.5998507751937983E-4</v>
      </c>
      <c r="CQ69" s="18">
        <v>0</v>
      </c>
      <c r="CR69" s="18">
        <v>-2.3559689922480621E-2</v>
      </c>
      <c r="CS69" s="18">
        <v>0</v>
      </c>
      <c r="CT69" s="18">
        <v>0</v>
      </c>
      <c r="CU69" s="18">
        <v>0</v>
      </c>
      <c r="CV69" s="18">
        <v>6.1198022480620159E-2</v>
      </c>
      <c r="CW69" s="18">
        <v>6.1106007751937988E-2</v>
      </c>
      <c r="CX69" s="18">
        <v>0</v>
      </c>
      <c r="CY69" s="18">
        <v>0</v>
      </c>
      <c r="CZ69" s="18">
        <v>0</v>
      </c>
      <c r="DA69" s="18">
        <v>0</v>
      </c>
      <c r="DB69" s="18">
        <v>9.2014728682170542E-5</v>
      </c>
      <c r="DC69" s="18">
        <v>0</v>
      </c>
      <c r="DD69" s="18">
        <v>-6.7440503875968996E-3</v>
      </c>
      <c r="DE69" s="18">
        <v>0</v>
      </c>
      <c r="DF69" s="18">
        <v>0</v>
      </c>
      <c r="DG69" s="18">
        <v>0</v>
      </c>
      <c r="DH69" s="18">
        <v>0</v>
      </c>
      <c r="DI69" s="18">
        <v>0</v>
      </c>
      <c r="DJ69" s="18">
        <v>0</v>
      </c>
      <c r="DK69" s="18">
        <v>0</v>
      </c>
      <c r="DL69" s="18">
        <v>0</v>
      </c>
      <c r="DM69" s="18">
        <v>0</v>
      </c>
      <c r="DN69" s="18">
        <v>0</v>
      </c>
      <c r="DO69" s="18">
        <v>0</v>
      </c>
      <c r="DP69" s="18">
        <v>0</v>
      </c>
      <c r="DQ69" s="18">
        <v>0</v>
      </c>
      <c r="DR69" s="18">
        <v>0</v>
      </c>
      <c r="DS69" s="18">
        <v>0</v>
      </c>
      <c r="DT69" s="18">
        <v>0</v>
      </c>
      <c r="DU69" s="18">
        <v>0</v>
      </c>
      <c r="DV69" s="18">
        <v>0</v>
      </c>
      <c r="DW69" s="18">
        <v>0</v>
      </c>
      <c r="DX69" s="18">
        <v>0</v>
      </c>
      <c r="DY69" s="18">
        <v>0</v>
      </c>
      <c r="DZ69" s="18">
        <v>0</v>
      </c>
      <c r="EA69" s="18">
        <v>0</v>
      </c>
      <c r="EB69" s="18">
        <v>0</v>
      </c>
      <c r="EC69" s="18">
        <v>0</v>
      </c>
      <c r="ED69" s="18">
        <v>0</v>
      </c>
      <c r="EE69" s="18">
        <v>0</v>
      </c>
    </row>
    <row r="70" spans="1:135" ht="20.149999999999999" customHeight="1" outlineLevel="5" x14ac:dyDescent="0.35">
      <c r="A70" s="17" t="s">
        <v>53</v>
      </c>
      <c r="B70" s="17" t="s">
        <v>307</v>
      </c>
      <c r="D70" s="18">
        <v>2.5811144697674426E-3</v>
      </c>
      <c r="E70" s="18">
        <v>2.1568457364341087E-3</v>
      </c>
      <c r="F70" s="18">
        <v>0</v>
      </c>
      <c r="G70" s="18">
        <v>0</v>
      </c>
      <c r="H70" s="18">
        <v>3.38522734883721E-4</v>
      </c>
      <c r="I70" s="18">
        <v>0</v>
      </c>
      <c r="J70" s="18">
        <v>1.0377454263565893E-5</v>
      </c>
      <c r="K70" s="18">
        <v>7.5368544186046513E-5</v>
      </c>
      <c r="L70" s="18">
        <v>0</v>
      </c>
      <c r="M70" s="18">
        <v>0</v>
      </c>
      <c r="N70" s="18">
        <v>0</v>
      </c>
      <c r="O70" s="18">
        <v>0</v>
      </c>
      <c r="P70" s="18">
        <v>1.1031071220173644E-13</v>
      </c>
      <c r="Q70" s="18">
        <v>2.7593920767441864E-14</v>
      </c>
      <c r="R70" s="18">
        <v>0</v>
      </c>
      <c r="S70" s="18">
        <v>0</v>
      </c>
      <c r="T70" s="18">
        <v>8.2716284895255838E-14</v>
      </c>
      <c r="U70" s="18">
        <v>0</v>
      </c>
      <c r="V70" s="18">
        <v>8.7839503875969006E-20</v>
      </c>
      <c r="W70" s="18">
        <v>4.186995348837209E-19</v>
      </c>
      <c r="X70" s="18">
        <v>0</v>
      </c>
      <c r="Y70" s="18">
        <v>0</v>
      </c>
      <c r="Z70" s="18">
        <v>0</v>
      </c>
      <c r="AA70" s="18">
        <v>0</v>
      </c>
      <c r="AB70" s="18">
        <v>1.4908814350387597E-6</v>
      </c>
      <c r="AC70" s="18">
        <v>5.5289728682170543E-7</v>
      </c>
      <c r="AD70" s="18">
        <v>0</v>
      </c>
      <c r="AE70" s="18">
        <v>0</v>
      </c>
      <c r="AF70" s="18">
        <v>8.9855052744186063E-7</v>
      </c>
      <c r="AG70" s="18">
        <v>0</v>
      </c>
      <c r="AH70" s="18">
        <v>3.1288998449612406E-9</v>
      </c>
      <c r="AI70" s="18">
        <v>3.6304720930232557E-8</v>
      </c>
      <c r="AJ70" s="18">
        <v>0</v>
      </c>
      <c r="AK70" s="18">
        <v>0</v>
      </c>
      <c r="AL70" s="18">
        <v>0</v>
      </c>
      <c r="AM70" s="18">
        <v>0</v>
      </c>
      <c r="AN70" s="18">
        <v>4.4337506499224797E-6</v>
      </c>
      <c r="AO70" s="18">
        <v>3.824099224806201E-6</v>
      </c>
      <c r="AP70" s="18">
        <v>0</v>
      </c>
      <c r="AQ70" s="18">
        <v>0</v>
      </c>
      <c r="AR70" s="18">
        <v>1.1372420837209304E-7</v>
      </c>
      <c r="AS70" s="18">
        <v>0</v>
      </c>
      <c r="AT70" s="18">
        <v>1.7133263255813955E-8</v>
      </c>
      <c r="AU70" s="18">
        <v>4.7879395348837205E-7</v>
      </c>
      <c r="AV70" s="18">
        <v>0</v>
      </c>
      <c r="AW70" s="18">
        <v>0</v>
      </c>
      <c r="AX70" s="18">
        <v>0</v>
      </c>
      <c r="AY70" s="18">
        <v>0</v>
      </c>
      <c r="AZ70" s="18">
        <v>1.0240645195658915E-6</v>
      </c>
      <c r="BA70" s="18">
        <v>7.5842744186046501E-7</v>
      </c>
      <c r="BB70" s="18">
        <v>0</v>
      </c>
      <c r="BC70" s="18">
        <v>0</v>
      </c>
      <c r="BD70" s="18">
        <v>2.0938610827906976E-7</v>
      </c>
      <c r="BE70" s="18">
        <v>0</v>
      </c>
      <c r="BF70" s="18">
        <v>2.3817089612403105E-9</v>
      </c>
      <c r="BG70" s="18">
        <v>5.3869260465116274E-8</v>
      </c>
      <c r="BH70" s="18">
        <v>0</v>
      </c>
      <c r="BI70" s="18">
        <v>0</v>
      </c>
      <c r="BJ70" s="18">
        <v>0</v>
      </c>
      <c r="BK70" s="18">
        <v>0</v>
      </c>
      <c r="BL70" s="18">
        <v>5.1584953280620165E-10</v>
      </c>
      <c r="BM70" s="18">
        <v>3.5839336434108528E-10</v>
      </c>
      <c r="BN70" s="18">
        <v>0</v>
      </c>
      <c r="BO70" s="18">
        <v>0</v>
      </c>
      <c r="BP70" s="18">
        <v>1.477687229767442E-10</v>
      </c>
      <c r="BQ70" s="18">
        <v>0</v>
      </c>
      <c r="BR70" s="18">
        <v>2.0479278139534889E-12</v>
      </c>
      <c r="BS70" s="18">
        <v>7.6395176744186043E-12</v>
      </c>
      <c r="BT70" s="18">
        <v>0</v>
      </c>
      <c r="BU70" s="18">
        <v>0</v>
      </c>
      <c r="BV70" s="18">
        <v>0</v>
      </c>
      <c r="BW70" s="18">
        <v>0</v>
      </c>
      <c r="BX70" s="18">
        <v>4.1754927033798454E-2</v>
      </c>
      <c r="BY70" s="18">
        <v>3.1430319379844966E-2</v>
      </c>
      <c r="BZ70" s="18">
        <v>0</v>
      </c>
      <c r="CA70" s="18">
        <v>0</v>
      </c>
      <c r="CB70" s="18">
        <v>8.8904364148837227E-3</v>
      </c>
      <c r="CC70" s="18">
        <v>0</v>
      </c>
      <c r="CD70" s="18">
        <v>3.652045413953489E-4</v>
      </c>
      <c r="CE70" s="18">
        <v>1.0689666976744186E-3</v>
      </c>
      <c r="CF70" s="18">
        <v>0</v>
      </c>
      <c r="CG70" s="18">
        <v>0</v>
      </c>
      <c r="CH70" s="18">
        <v>0</v>
      </c>
      <c r="CI70" s="18">
        <v>0</v>
      </c>
      <c r="CJ70" s="18">
        <v>3.4495913961963824E-2</v>
      </c>
      <c r="CK70" s="18">
        <v>3.0382790180878552E-2</v>
      </c>
      <c r="CL70" s="18">
        <v>0</v>
      </c>
      <c r="CM70" s="18">
        <v>0</v>
      </c>
      <c r="CN70" s="18">
        <v>2.6399311807751916E-3</v>
      </c>
      <c r="CO70" s="18">
        <v>0</v>
      </c>
      <c r="CP70" s="18">
        <v>3.7307990263565894E-4</v>
      </c>
      <c r="CQ70" s="18">
        <v>1.1001126976744185E-3</v>
      </c>
      <c r="CR70" s="18">
        <v>0</v>
      </c>
      <c r="CS70" s="18">
        <v>0</v>
      </c>
      <c r="CT70" s="18">
        <v>0</v>
      </c>
      <c r="CU70" s="18">
        <v>0</v>
      </c>
      <c r="CV70" s="18">
        <v>1.0383044625639963E-2</v>
      </c>
      <c r="CW70" s="18">
        <v>1.0074923789836347E-2</v>
      </c>
      <c r="CX70" s="18">
        <v>0</v>
      </c>
      <c r="CY70" s="18">
        <v>0</v>
      </c>
      <c r="CZ70" s="18">
        <v>1.4694345527648537E-4</v>
      </c>
      <c r="DA70" s="18">
        <v>0</v>
      </c>
      <c r="DB70" s="18">
        <v>1.6787036341085276E-5</v>
      </c>
      <c r="DC70" s="18">
        <v>1.4439034418604652E-4</v>
      </c>
      <c r="DD70" s="18">
        <v>0</v>
      </c>
      <c r="DE70" s="18">
        <v>0</v>
      </c>
      <c r="DF70" s="18">
        <v>0</v>
      </c>
      <c r="DG70" s="18">
        <v>0</v>
      </c>
      <c r="DH70" s="18">
        <v>0</v>
      </c>
      <c r="DI70" s="18">
        <v>0</v>
      </c>
      <c r="DJ70" s="18">
        <v>0</v>
      </c>
      <c r="DK70" s="18">
        <v>0</v>
      </c>
      <c r="DL70" s="18">
        <v>0</v>
      </c>
      <c r="DM70" s="18">
        <v>0</v>
      </c>
      <c r="DN70" s="18">
        <v>0</v>
      </c>
      <c r="DO70" s="18">
        <v>0</v>
      </c>
      <c r="DP70" s="18">
        <v>0</v>
      </c>
      <c r="DQ70" s="18">
        <v>0</v>
      </c>
      <c r="DR70" s="18">
        <v>0</v>
      </c>
      <c r="DS70" s="18">
        <v>0</v>
      </c>
      <c r="DT70" s="18">
        <v>9.4969116279069754E-8</v>
      </c>
      <c r="DU70" s="18">
        <v>9.4969116279069754E-8</v>
      </c>
      <c r="DV70" s="18">
        <v>0</v>
      </c>
      <c r="DW70" s="18">
        <v>0</v>
      </c>
      <c r="DX70" s="18">
        <v>0</v>
      </c>
      <c r="DY70" s="18">
        <v>0</v>
      </c>
      <c r="DZ70" s="18">
        <v>0</v>
      </c>
      <c r="EA70" s="18">
        <v>0</v>
      </c>
      <c r="EB70" s="18">
        <v>0</v>
      </c>
      <c r="EC70" s="18">
        <v>0</v>
      </c>
      <c r="ED70" s="18">
        <v>0</v>
      </c>
      <c r="EE70" s="18">
        <v>0</v>
      </c>
    </row>
    <row r="71" spans="1:135" ht="20.149999999999999" customHeight="1" outlineLevel="6" x14ac:dyDescent="0.35">
      <c r="A71" s="17" t="s">
        <v>54</v>
      </c>
      <c r="B71" s="17" t="s">
        <v>74</v>
      </c>
      <c r="C71">
        <v>0</v>
      </c>
      <c r="D71" s="18">
        <v>1.5517093023255813E-3</v>
      </c>
      <c r="E71" s="18">
        <v>1.4819162790697673E-3</v>
      </c>
      <c r="F71" s="18">
        <v>0</v>
      </c>
      <c r="G71" s="18">
        <v>0</v>
      </c>
      <c r="H71" s="18">
        <v>0</v>
      </c>
      <c r="I71" s="18">
        <v>0</v>
      </c>
      <c r="J71" s="18">
        <v>0</v>
      </c>
      <c r="K71" s="18">
        <v>6.9793023255813942E-5</v>
      </c>
      <c r="L71" s="18">
        <v>0</v>
      </c>
      <c r="M71" s="18">
        <v>0</v>
      </c>
      <c r="N71" s="18">
        <v>0</v>
      </c>
      <c r="O71" s="18">
        <v>0</v>
      </c>
      <c r="P71" s="18">
        <v>1.3590609302325581E-17</v>
      </c>
      <c r="Q71" s="18">
        <v>1.3202883720930233E-17</v>
      </c>
      <c r="R71" s="18">
        <v>0</v>
      </c>
      <c r="S71" s="18">
        <v>0</v>
      </c>
      <c r="T71" s="18">
        <v>0</v>
      </c>
      <c r="U71" s="18">
        <v>0</v>
      </c>
      <c r="V71" s="18">
        <v>0</v>
      </c>
      <c r="W71" s="18">
        <v>3.8772558139534881E-19</v>
      </c>
      <c r="X71" s="18">
        <v>0</v>
      </c>
      <c r="Y71" s="18">
        <v>0</v>
      </c>
      <c r="Z71" s="18">
        <v>0</v>
      </c>
      <c r="AA71" s="18">
        <v>0</v>
      </c>
      <c r="AB71" s="18">
        <v>1.5147530232558139E-7</v>
      </c>
      <c r="AC71" s="18">
        <v>1.1785627906976744E-7</v>
      </c>
      <c r="AD71" s="18">
        <v>0</v>
      </c>
      <c r="AE71" s="18">
        <v>0</v>
      </c>
      <c r="AF71" s="18">
        <v>0</v>
      </c>
      <c r="AG71" s="18">
        <v>0</v>
      </c>
      <c r="AH71" s="18">
        <v>0</v>
      </c>
      <c r="AI71" s="18">
        <v>3.3619023255813951E-8</v>
      </c>
      <c r="AJ71" s="18">
        <v>0</v>
      </c>
      <c r="AK71" s="18">
        <v>0</v>
      </c>
      <c r="AL71" s="18">
        <v>0</v>
      </c>
      <c r="AM71" s="18">
        <v>0</v>
      </c>
      <c r="AN71" s="18">
        <v>1.7136906976744185E-6</v>
      </c>
      <c r="AO71" s="18">
        <v>1.2703162790697674E-6</v>
      </c>
      <c r="AP71" s="18">
        <v>0</v>
      </c>
      <c r="AQ71" s="18">
        <v>0</v>
      </c>
      <c r="AR71" s="18">
        <v>0</v>
      </c>
      <c r="AS71" s="18">
        <v>0</v>
      </c>
      <c r="AT71" s="18">
        <v>0</v>
      </c>
      <c r="AU71" s="18">
        <v>4.433744186046511E-7</v>
      </c>
      <c r="AV71" s="18">
        <v>0</v>
      </c>
      <c r="AW71" s="18">
        <v>0</v>
      </c>
      <c r="AX71" s="18">
        <v>0</v>
      </c>
      <c r="AY71" s="18">
        <v>0</v>
      </c>
      <c r="AZ71" s="18">
        <v>3.7465209302325577E-7</v>
      </c>
      <c r="BA71" s="18">
        <v>3.2476790697674417E-7</v>
      </c>
      <c r="BB71" s="18">
        <v>0</v>
      </c>
      <c r="BC71" s="18">
        <v>0</v>
      </c>
      <c r="BD71" s="18">
        <v>0</v>
      </c>
      <c r="BE71" s="18">
        <v>0</v>
      </c>
      <c r="BF71" s="18">
        <v>0</v>
      </c>
      <c r="BG71" s="18">
        <v>4.9884186046511623E-8</v>
      </c>
      <c r="BH71" s="18">
        <v>0</v>
      </c>
      <c r="BI71" s="18">
        <v>0</v>
      </c>
      <c r="BJ71" s="18">
        <v>0</v>
      </c>
      <c r="BK71" s="18">
        <v>0</v>
      </c>
      <c r="BL71" s="18">
        <v>1.97492511627907E-10</v>
      </c>
      <c r="BM71" s="18">
        <v>1.9041813953488375E-10</v>
      </c>
      <c r="BN71" s="18">
        <v>0</v>
      </c>
      <c r="BO71" s="18">
        <v>0</v>
      </c>
      <c r="BP71" s="18">
        <v>0</v>
      </c>
      <c r="BQ71" s="18">
        <v>0</v>
      </c>
      <c r="BR71" s="18">
        <v>0</v>
      </c>
      <c r="BS71" s="18">
        <v>7.0743720930232557E-12</v>
      </c>
      <c r="BT71" s="18">
        <v>0</v>
      </c>
      <c r="BU71" s="18">
        <v>0</v>
      </c>
      <c r="BV71" s="18">
        <v>0</v>
      </c>
      <c r="BW71" s="18">
        <v>0</v>
      </c>
      <c r="BX71" s="18">
        <v>2.3049609302325583E-2</v>
      </c>
      <c r="BY71" s="18">
        <v>2.2059720930232559E-2</v>
      </c>
      <c r="BZ71" s="18">
        <v>0</v>
      </c>
      <c r="CA71" s="18">
        <v>0</v>
      </c>
      <c r="CB71" s="18">
        <v>0</v>
      </c>
      <c r="CC71" s="18">
        <v>0</v>
      </c>
      <c r="CD71" s="18">
        <v>0</v>
      </c>
      <c r="CE71" s="18">
        <v>9.8988837209302324E-4</v>
      </c>
      <c r="CF71" s="18">
        <v>0</v>
      </c>
      <c r="CG71" s="18">
        <v>0</v>
      </c>
      <c r="CH71" s="18">
        <v>0</v>
      </c>
      <c r="CI71" s="18">
        <v>0</v>
      </c>
      <c r="CJ71" s="18">
        <v>2.38138E-2</v>
      </c>
      <c r="CK71" s="18">
        <v>2.2795069767441861E-2</v>
      </c>
      <c r="CL71" s="18">
        <v>0</v>
      </c>
      <c r="CM71" s="18">
        <v>0</v>
      </c>
      <c r="CN71" s="18">
        <v>0</v>
      </c>
      <c r="CO71" s="18">
        <v>0</v>
      </c>
      <c r="CP71" s="18">
        <v>0</v>
      </c>
      <c r="CQ71" s="18">
        <v>1.0187302325581394E-3</v>
      </c>
      <c r="CR71" s="18">
        <v>0</v>
      </c>
      <c r="CS71" s="18">
        <v>0</v>
      </c>
      <c r="CT71" s="18">
        <v>0</v>
      </c>
      <c r="CU71" s="18">
        <v>0</v>
      </c>
      <c r="CV71" s="18">
        <v>9.0711972093023233E-3</v>
      </c>
      <c r="CW71" s="18">
        <v>8.9374883720930217E-3</v>
      </c>
      <c r="CX71" s="18">
        <v>0</v>
      </c>
      <c r="CY71" s="18">
        <v>0</v>
      </c>
      <c r="CZ71" s="18">
        <v>0</v>
      </c>
      <c r="DA71" s="18">
        <v>0</v>
      </c>
      <c r="DB71" s="18">
        <v>0</v>
      </c>
      <c r="DC71" s="18">
        <v>1.3370883720930231E-4</v>
      </c>
      <c r="DD71" s="18">
        <v>0</v>
      </c>
      <c r="DE71" s="18">
        <v>0</v>
      </c>
      <c r="DF71" s="18">
        <v>0</v>
      </c>
      <c r="DG71" s="18">
        <v>0</v>
      </c>
      <c r="DH71" s="18">
        <v>0</v>
      </c>
      <c r="DI71" s="18">
        <v>0</v>
      </c>
      <c r="DJ71" s="18">
        <v>0</v>
      </c>
      <c r="DK71" s="18">
        <v>0</v>
      </c>
      <c r="DL71" s="18">
        <v>0</v>
      </c>
      <c r="DM71" s="18">
        <v>0</v>
      </c>
      <c r="DN71" s="18">
        <v>0</v>
      </c>
      <c r="DO71" s="18">
        <v>0</v>
      </c>
      <c r="DP71" s="18">
        <v>0</v>
      </c>
      <c r="DQ71" s="18">
        <v>0</v>
      </c>
      <c r="DR71" s="18">
        <v>0</v>
      </c>
      <c r="DS71" s="18">
        <v>0</v>
      </c>
      <c r="DT71" s="18">
        <v>0</v>
      </c>
      <c r="DU71" s="18">
        <v>0</v>
      </c>
      <c r="DV71" s="18">
        <v>0</v>
      </c>
      <c r="DW71" s="18">
        <v>0</v>
      </c>
      <c r="DX71" s="18">
        <v>0</v>
      </c>
      <c r="DY71" s="18">
        <v>0</v>
      </c>
      <c r="DZ71" s="18">
        <v>0</v>
      </c>
      <c r="EA71" s="18">
        <v>0</v>
      </c>
      <c r="EB71" s="18">
        <v>0</v>
      </c>
      <c r="EC71" s="18">
        <v>0</v>
      </c>
      <c r="ED71" s="18">
        <v>0</v>
      </c>
      <c r="EE71" s="18">
        <v>0</v>
      </c>
    </row>
    <row r="72" spans="1:135" ht="20.149999999999999" customHeight="1" outlineLevel="6" x14ac:dyDescent="0.35">
      <c r="A72" s="17" t="s">
        <v>54</v>
      </c>
      <c r="B72" s="17" t="s">
        <v>68</v>
      </c>
      <c r="C72">
        <v>0</v>
      </c>
      <c r="D72" s="18">
        <v>5.780415209302326E-4</v>
      </c>
      <c r="E72" s="18">
        <v>5.6240232558139533E-4</v>
      </c>
      <c r="F72" s="18">
        <v>0</v>
      </c>
      <c r="G72" s="18">
        <v>0</v>
      </c>
      <c r="H72" s="18">
        <v>0</v>
      </c>
      <c r="I72" s="18">
        <v>0</v>
      </c>
      <c r="J72" s="18">
        <v>1.0063674418604654E-5</v>
      </c>
      <c r="K72" s="18">
        <v>5.5755209302325594E-6</v>
      </c>
      <c r="L72" s="18">
        <v>0</v>
      </c>
      <c r="M72" s="18">
        <v>0</v>
      </c>
      <c r="N72" s="18">
        <v>0</v>
      </c>
      <c r="O72" s="18">
        <v>0</v>
      </c>
      <c r="P72" s="18">
        <v>8.7417320930232561E-18</v>
      </c>
      <c r="Q72" s="18">
        <v>8.6248604651162791E-18</v>
      </c>
      <c r="R72" s="18">
        <v>0</v>
      </c>
      <c r="S72" s="18">
        <v>0</v>
      </c>
      <c r="T72" s="18">
        <v>0</v>
      </c>
      <c r="U72" s="18">
        <v>0</v>
      </c>
      <c r="V72" s="18">
        <v>8.5897674418604655E-20</v>
      </c>
      <c r="W72" s="18">
        <v>3.0973953488372098E-20</v>
      </c>
      <c r="X72" s="18">
        <v>0</v>
      </c>
      <c r="Y72" s="18">
        <v>0</v>
      </c>
      <c r="Z72" s="18">
        <v>0</v>
      </c>
      <c r="AA72" s="18">
        <v>0</v>
      </c>
      <c r="AB72" s="18">
        <v>1.4133876279069769E-7</v>
      </c>
      <c r="AC72" s="18">
        <v>1.3575418604651164E-7</v>
      </c>
      <c r="AD72" s="18">
        <v>0</v>
      </c>
      <c r="AE72" s="18">
        <v>0</v>
      </c>
      <c r="AF72" s="18">
        <v>0</v>
      </c>
      <c r="AG72" s="18">
        <v>0</v>
      </c>
      <c r="AH72" s="18">
        <v>2.8988790697674423E-9</v>
      </c>
      <c r="AI72" s="18">
        <v>2.6856976744186054E-9</v>
      </c>
      <c r="AJ72" s="18">
        <v>0</v>
      </c>
      <c r="AK72" s="18">
        <v>0</v>
      </c>
      <c r="AL72" s="18">
        <v>0</v>
      </c>
      <c r="AM72" s="18">
        <v>0</v>
      </c>
      <c r="AN72" s="18">
        <v>2.568427674418605E-6</v>
      </c>
      <c r="AO72" s="18">
        <v>2.5179627906976746E-6</v>
      </c>
      <c r="AP72" s="18">
        <v>0</v>
      </c>
      <c r="AQ72" s="18">
        <v>0</v>
      </c>
      <c r="AR72" s="18">
        <v>0</v>
      </c>
      <c r="AS72" s="18">
        <v>0</v>
      </c>
      <c r="AT72" s="18">
        <v>1.5045348837209306E-8</v>
      </c>
      <c r="AU72" s="18">
        <v>3.5419534883720941E-8</v>
      </c>
      <c r="AV72" s="18">
        <v>0</v>
      </c>
      <c r="AW72" s="18">
        <v>0</v>
      </c>
      <c r="AX72" s="18">
        <v>0</v>
      </c>
      <c r="AY72" s="18">
        <v>0</v>
      </c>
      <c r="AZ72" s="18">
        <v>3.7023094883720927E-7</v>
      </c>
      <c r="BA72" s="18">
        <v>3.6437581395348836E-7</v>
      </c>
      <c r="BB72" s="18">
        <v>0</v>
      </c>
      <c r="BC72" s="18">
        <v>0</v>
      </c>
      <c r="BD72" s="18">
        <v>0</v>
      </c>
      <c r="BE72" s="18">
        <v>0</v>
      </c>
      <c r="BF72" s="18">
        <v>1.8700604651162796E-9</v>
      </c>
      <c r="BG72" s="18">
        <v>3.9850744186046522E-9</v>
      </c>
      <c r="BH72" s="18">
        <v>0</v>
      </c>
      <c r="BI72" s="18">
        <v>0</v>
      </c>
      <c r="BJ72" s="18">
        <v>0</v>
      </c>
      <c r="BK72" s="18">
        <v>0</v>
      </c>
      <c r="BL72" s="18">
        <v>1.2133205720930234E-10</v>
      </c>
      <c r="BM72" s="18">
        <v>1.1907600000000001E-10</v>
      </c>
      <c r="BN72" s="18">
        <v>0</v>
      </c>
      <c r="BO72" s="18">
        <v>0</v>
      </c>
      <c r="BP72" s="18">
        <v>0</v>
      </c>
      <c r="BQ72" s="18">
        <v>0</v>
      </c>
      <c r="BR72" s="18">
        <v>1.6909116279069773E-12</v>
      </c>
      <c r="BS72" s="18">
        <v>5.6514558139534897E-13</v>
      </c>
      <c r="BT72" s="18">
        <v>0</v>
      </c>
      <c r="BU72" s="18">
        <v>0</v>
      </c>
      <c r="BV72" s="18">
        <v>0</v>
      </c>
      <c r="BW72" s="18">
        <v>0</v>
      </c>
      <c r="BX72" s="18">
        <v>6.8514025116279071E-3</v>
      </c>
      <c r="BY72" s="18">
        <v>6.4130790697674422E-3</v>
      </c>
      <c r="BZ72" s="18">
        <v>0</v>
      </c>
      <c r="CA72" s="18">
        <v>0</v>
      </c>
      <c r="CB72" s="18">
        <v>0</v>
      </c>
      <c r="CC72" s="18">
        <v>0</v>
      </c>
      <c r="CD72" s="18">
        <v>3.5924511627906982E-4</v>
      </c>
      <c r="CE72" s="18">
        <v>7.9078325581395371E-5</v>
      </c>
      <c r="CF72" s="18">
        <v>0</v>
      </c>
      <c r="CG72" s="18">
        <v>0</v>
      </c>
      <c r="CH72" s="18">
        <v>0</v>
      </c>
      <c r="CI72" s="18">
        <v>0</v>
      </c>
      <c r="CJ72" s="18">
        <v>7.1622057209302335E-3</v>
      </c>
      <c r="CK72" s="18">
        <v>6.7138186046511632E-3</v>
      </c>
      <c r="CL72" s="18">
        <v>0</v>
      </c>
      <c r="CM72" s="18">
        <v>0</v>
      </c>
      <c r="CN72" s="18">
        <v>0</v>
      </c>
      <c r="CO72" s="18">
        <v>0</v>
      </c>
      <c r="CP72" s="18">
        <v>3.6700465116279072E-4</v>
      </c>
      <c r="CQ72" s="18">
        <v>8.1382465116279097E-5</v>
      </c>
      <c r="CR72" s="18">
        <v>0</v>
      </c>
      <c r="CS72" s="18">
        <v>0</v>
      </c>
      <c r="CT72" s="18">
        <v>0</v>
      </c>
      <c r="CU72" s="18">
        <v>0</v>
      </c>
      <c r="CV72" s="18">
        <v>1.1159228093023258E-3</v>
      </c>
      <c r="CW72" s="18">
        <v>1.0889944186046512E-3</v>
      </c>
      <c r="CX72" s="18">
        <v>0</v>
      </c>
      <c r="CY72" s="18">
        <v>0</v>
      </c>
      <c r="CZ72" s="18">
        <v>0</v>
      </c>
      <c r="DA72" s="18">
        <v>0</v>
      </c>
      <c r="DB72" s="18">
        <v>1.6246883720930235E-5</v>
      </c>
      <c r="DC72" s="18">
        <v>1.0681506976744187E-5</v>
      </c>
      <c r="DD72" s="18">
        <v>0</v>
      </c>
      <c r="DE72" s="18">
        <v>0</v>
      </c>
      <c r="DF72" s="18">
        <v>0</v>
      </c>
      <c r="DG72" s="18">
        <v>0</v>
      </c>
      <c r="DH72" s="18">
        <v>0</v>
      </c>
      <c r="DI72" s="18">
        <v>0</v>
      </c>
      <c r="DJ72" s="18">
        <v>0</v>
      </c>
      <c r="DK72" s="18">
        <v>0</v>
      </c>
      <c r="DL72" s="18">
        <v>0</v>
      </c>
      <c r="DM72" s="18">
        <v>0</v>
      </c>
      <c r="DN72" s="18">
        <v>0</v>
      </c>
      <c r="DO72" s="18">
        <v>0</v>
      </c>
      <c r="DP72" s="18">
        <v>0</v>
      </c>
      <c r="DQ72" s="18">
        <v>0</v>
      </c>
      <c r="DR72" s="18">
        <v>0</v>
      </c>
      <c r="DS72" s="18">
        <v>0</v>
      </c>
      <c r="DT72" s="18">
        <v>9.4969116279069754E-8</v>
      </c>
      <c r="DU72" s="18">
        <v>9.4969116279069754E-8</v>
      </c>
      <c r="DV72" s="18">
        <v>0</v>
      </c>
      <c r="DW72" s="18">
        <v>0</v>
      </c>
      <c r="DX72" s="18">
        <v>0</v>
      </c>
      <c r="DY72" s="18">
        <v>0</v>
      </c>
      <c r="DZ72" s="18">
        <v>0</v>
      </c>
      <c r="EA72" s="18">
        <v>0</v>
      </c>
      <c r="EB72" s="18">
        <v>0</v>
      </c>
      <c r="EC72" s="18">
        <v>0</v>
      </c>
      <c r="ED72" s="18">
        <v>0</v>
      </c>
      <c r="EE72" s="18">
        <v>0</v>
      </c>
    </row>
    <row r="73" spans="1:135" ht="20.149999999999999" customHeight="1" outlineLevel="6" x14ac:dyDescent="0.35">
      <c r="A73" s="17" t="s">
        <v>54</v>
      </c>
      <c r="B73" s="17" t="s">
        <v>304</v>
      </c>
      <c r="C73">
        <v>3</v>
      </c>
      <c r="D73" s="18">
        <v>4.5136364651162796E-4</v>
      </c>
      <c r="E73" s="18">
        <v>1.1252713178294575E-4</v>
      </c>
      <c r="F73" s="18">
        <v>0</v>
      </c>
      <c r="G73" s="18">
        <v>0</v>
      </c>
      <c r="H73" s="18">
        <v>3.3852273488372094E-4</v>
      </c>
      <c r="I73" s="18">
        <v>0</v>
      </c>
      <c r="J73" s="18">
        <v>3.1377984496124037E-7</v>
      </c>
      <c r="K73" s="18">
        <v>0</v>
      </c>
      <c r="L73" s="18">
        <v>0</v>
      </c>
      <c r="M73" s="18">
        <v>0</v>
      </c>
      <c r="N73" s="18">
        <v>0</v>
      </c>
      <c r="O73" s="18">
        <v>0</v>
      </c>
      <c r="P73" s="18">
        <v>1.102883798603411E-13</v>
      </c>
      <c r="Q73" s="18">
        <v>2.7572093023255816E-14</v>
      </c>
      <c r="R73" s="18">
        <v>0</v>
      </c>
      <c r="S73" s="18">
        <v>0</v>
      </c>
      <c r="T73" s="18">
        <v>8.2716284895255838E-14</v>
      </c>
      <c r="U73" s="18">
        <v>0</v>
      </c>
      <c r="V73" s="18">
        <v>1.9418294573643408E-21</v>
      </c>
      <c r="W73" s="18">
        <v>0</v>
      </c>
      <c r="X73" s="18">
        <v>0</v>
      </c>
      <c r="Y73" s="18">
        <v>0</v>
      </c>
      <c r="Z73" s="18">
        <v>0</v>
      </c>
      <c r="AA73" s="18">
        <v>0</v>
      </c>
      <c r="AB73" s="18">
        <v>1.1980673699224808E-6</v>
      </c>
      <c r="AC73" s="18">
        <v>2.9928682170542639E-7</v>
      </c>
      <c r="AD73" s="18">
        <v>0</v>
      </c>
      <c r="AE73" s="18">
        <v>0</v>
      </c>
      <c r="AF73" s="18">
        <v>8.9855052744186042E-7</v>
      </c>
      <c r="AG73" s="18">
        <v>0</v>
      </c>
      <c r="AH73" s="18">
        <v>2.3002077519379848E-10</v>
      </c>
      <c r="AI73" s="18">
        <v>0</v>
      </c>
      <c r="AJ73" s="18">
        <v>0</v>
      </c>
      <c r="AK73" s="18">
        <v>0</v>
      </c>
      <c r="AL73" s="18">
        <v>0</v>
      </c>
      <c r="AM73" s="18">
        <v>0</v>
      </c>
      <c r="AN73" s="18">
        <v>1.516322778294574E-7</v>
      </c>
      <c r="AO73" s="18">
        <v>3.5820155038759697E-8</v>
      </c>
      <c r="AP73" s="18">
        <v>0</v>
      </c>
      <c r="AQ73" s="18">
        <v>0</v>
      </c>
      <c r="AR73" s="18">
        <v>1.1372420837209302E-7</v>
      </c>
      <c r="AS73" s="18">
        <v>0</v>
      </c>
      <c r="AT73" s="18">
        <v>2.0879144186046513E-9</v>
      </c>
      <c r="AU73" s="18">
        <v>0</v>
      </c>
      <c r="AV73" s="18">
        <v>0</v>
      </c>
      <c r="AW73" s="18">
        <v>0</v>
      </c>
      <c r="AX73" s="18">
        <v>0</v>
      </c>
      <c r="AY73" s="18">
        <v>0</v>
      </c>
      <c r="AZ73" s="18">
        <v>2.7918147770542635E-7</v>
      </c>
      <c r="BA73" s="18">
        <v>6.9283720930232564E-8</v>
      </c>
      <c r="BB73" s="18">
        <v>0</v>
      </c>
      <c r="BC73" s="18">
        <v>0</v>
      </c>
      <c r="BD73" s="18">
        <v>2.0938610827906974E-7</v>
      </c>
      <c r="BE73" s="18">
        <v>0</v>
      </c>
      <c r="BF73" s="18">
        <v>5.1164849612403113E-10</v>
      </c>
      <c r="BG73" s="18">
        <v>0</v>
      </c>
      <c r="BH73" s="18">
        <v>0</v>
      </c>
      <c r="BI73" s="18">
        <v>0</v>
      </c>
      <c r="BJ73" s="18">
        <v>0</v>
      </c>
      <c r="BK73" s="18">
        <v>0</v>
      </c>
      <c r="BL73" s="18">
        <v>1.9702496396899226E-10</v>
      </c>
      <c r="BM73" s="18">
        <v>4.8899224806201559E-11</v>
      </c>
      <c r="BN73" s="18">
        <v>0</v>
      </c>
      <c r="BO73" s="18">
        <v>0</v>
      </c>
      <c r="BP73" s="18">
        <v>1.477687229767442E-10</v>
      </c>
      <c r="BQ73" s="18">
        <v>0</v>
      </c>
      <c r="BR73" s="18">
        <v>3.5701618604651164E-13</v>
      </c>
      <c r="BS73" s="18">
        <v>0</v>
      </c>
      <c r="BT73" s="18">
        <v>0</v>
      </c>
      <c r="BU73" s="18">
        <v>0</v>
      </c>
      <c r="BV73" s="18">
        <v>0</v>
      </c>
      <c r="BW73" s="18">
        <v>0</v>
      </c>
      <c r="BX73" s="18">
        <v>1.1853915219844961E-2</v>
      </c>
      <c r="BY73" s="18">
        <v>2.9575193798449615E-3</v>
      </c>
      <c r="BZ73" s="18">
        <v>0</v>
      </c>
      <c r="CA73" s="18">
        <v>0</v>
      </c>
      <c r="CB73" s="18">
        <v>8.890436414883721E-3</v>
      </c>
      <c r="CC73" s="18">
        <v>0</v>
      </c>
      <c r="CD73" s="18">
        <v>5.9594251162790695E-6</v>
      </c>
      <c r="CE73" s="18">
        <v>0</v>
      </c>
      <c r="CF73" s="18">
        <v>0</v>
      </c>
      <c r="CG73" s="18">
        <v>0</v>
      </c>
      <c r="CH73" s="18">
        <v>0</v>
      </c>
      <c r="CI73" s="18">
        <v>0</v>
      </c>
      <c r="CJ73" s="18">
        <v>3.5199082410335889E-3</v>
      </c>
      <c r="CK73" s="18">
        <v>8.7390180878552906E-4</v>
      </c>
      <c r="CL73" s="18">
        <v>0</v>
      </c>
      <c r="CM73" s="18">
        <v>0</v>
      </c>
      <c r="CN73" s="18">
        <v>2.6399311807751916E-3</v>
      </c>
      <c r="CO73" s="18">
        <v>0</v>
      </c>
      <c r="CP73" s="18">
        <v>6.0752514728682175E-6</v>
      </c>
      <c r="CQ73" s="18">
        <v>0</v>
      </c>
      <c r="CR73" s="18">
        <v>0</v>
      </c>
      <c r="CS73" s="18">
        <v>0</v>
      </c>
      <c r="CT73" s="18">
        <v>0</v>
      </c>
      <c r="CU73" s="18">
        <v>0</v>
      </c>
      <c r="CV73" s="18">
        <v>1.9592460703531382E-4</v>
      </c>
      <c r="CW73" s="18">
        <v>4.8440999138673425E-5</v>
      </c>
      <c r="CX73" s="18">
        <v>0</v>
      </c>
      <c r="CY73" s="18">
        <v>0</v>
      </c>
      <c r="CZ73" s="18">
        <v>1.4694345527648537E-4</v>
      </c>
      <c r="DA73" s="18">
        <v>0</v>
      </c>
      <c r="DB73" s="18">
        <v>5.401526201550388E-7</v>
      </c>
      <c r="DC73" s="18">
        <v>0</v>
      </c>
      <c r="DD73" s="18">
        <v>0</v>
      </c>
      <c r="DE73" s="18">
        <v>0</v>
      </c>
      <c r="DF73" s="18">
        <v>0</v>
      </c>
      <c r="DG73" s="18">
        <v>0</v>
      </c>
      <c r="DH73" s="18">
        <v>0</v>
      </c>
      <c r="DI73" s="18">
        <v>0</v>
      </c>
      <c r="DJ73" s="18">
        <v>0</v>
      </c>
      <c r="DK73" s="18">
        <v>0</v>
      </c>
      <c r="DL73" s="18">
        <v>0</v>
      </c>
      <c r="DM73" s="18">
        <v>0</v>
      </c>
      <c r="DN73" s="18">
        <v>0</v>
      </c>
      <c r="DO73" s="18">
        <v>0</v>
      </c>
      <c r="DP73" s="18">
        <v>0</v>
      </c>
      <c r="DQ73" s="18">
        <v>0</v>
      </c>
      <c r="DR73" s="18">
        <v>0</v>
      </c>
      <c r="DS73" s="18">
        <v>0</v>
      </c>
      <c r="DT73" s="18">
        <v>0</v>
      </c>
      <c r="DU73" s="18">
        <v>0</v>
      </c>
      <c r="DV73" s="18">
        <v>0</v>
      </c>
      <c r="DW73" s="18">
        <v>0</v>
      </c>
      <c r="DX73" s="18">
        <v>0</v>
      </c>
      <c r="DY73" s="18">
        <v>0</v>
      </c>
      <c r="DZ73" s="18">
        <v>0</v>
      </c>
      <c r="EA73" s="18">
        <v>0</v>
      </c>
      <c r="EB73" s="18">
        <v>0</v>
      </c>
      <c r="EC73" s="18">
        <v>0</v>
      </c>
      <c r="ED73" s="18">
        <v>0</v>
      </c>
      <c r="EE73" s="18">
        <v>0</v>
      </c>
    </row>
    <row r="74" spans="1:135" ht="20.149999999999999" customHeight="1" outlineLevel="2" x14ac:dyDescent="0.35">
      <c r="A74" s="17" t="s">
        <v>49</v>
      </c>
      <c r="B74" s="17" t="s">
        <v>75</v>
      </c>
      <c r="D74" s="18">
        <v>0.40370379295681058</v>
      </c>
      <c r="E74" s="18">
        <v>0.20088939091915833</v>
      </c>
      <c r="F74" s="18">
        <v>0</v>
      </c>
      <c r="G74" s="18">
        <v>0</v>
      </c>
      <c r="H74" s="18">
        <v>0.20185189647840532</v>
      </c>
      <c r="I74" s="18">
        <v>0</v>
      </c>
      <c r="J74" s="18">
        <v>8.5436137320044298E-4</v>
      </c>
      <c r="K74" s="18">
        <v>1.0814418604651164E-4</v>
      </c>
      <c r="L74" s="18">
        <v>-0.15735034330011075</v>
      </c>
      <c r="M74" s="18">
        <v>0</v>
      </c>
      <c r="N74" s="18">
        <v>0</v>
      </c>
      <c r="O74" s="18">
        <v>0</v>
      </c>
      <c r="P74" s="18">
        <v>1.5637204071087487E-12</v>
      </c>
      <c r="Q74" s="18">
        <v>7.818572279069768E-13</v>
      </c>
      <c r="R74" s="18">
        <v>0</v>
      </c>
      <c r="S74" s="18">
        <v>0</v>
      </c>
      <c r="T74" s="18">
        <v>7.8186020355437437E-13</v>
      </c>
      <c r="U74" s="18">
        <v>0</v>
      </c>
      <c r="V74" s="18">
        <v>3.1664735326688816E-18</v>
      </c>
      <c r="W74" s="18">
        <v>-1.9082613510520485E-19</v>
      </c>
      <c r="X74" s="18">
        <v>8.4200885935769659E-16</v>
      </c>
      <c r="Y74" s="18">
        <v>0</v>
      </c>
      <c r="Z74" s="18">
        <v>0</v>
      </c>
      <c r="AA74" s="18">
        <v>0</v>
      </c>
      <c r="AB74" s="18">
        <v>1.2363998423034329E-4</v>
      </c>
      <c r="AC74" s="18">
        <v>6.1699712070874859E-5</v>
      </c>
      <c r="AD74" s="18">
        <v>0</v>
      </c>
      <c r="AE74" s="18">
        <v>0</v>
      </c>
      <c r="AF74" s="18">
        <v>6.1819992115171645E-5</v>
      </c>
      <c r="AG74" s="18">
        <v>0</v>
      </c>
      <c r="AH74" s="18">
        <v>9.2277607973421928E-8</v>
      </c>
      <c r="AI74" s="18">
        <v>2.8002436323366555E-8</v>
      </c>
      <c r="AJ74" s="18">
        <v>-4.701594684385382E-5</v>
      </c>
      <c r="AK74" s="18">
        <v>0</v>
      </c>
      <c r="AL74" s="18">
        <v>0</v>
      </c>
      <c r="AM74" s="18">
        <v>0</v>
      </c>
      <c r="AN74" s="18">
        <v>1.4321692270210409E-3</v>
      </c>
      <c r="AO74" s="18">
        <v>7.1496965669988922E-4</v>
      </c>
      <c r="AP74" s="18">
        <v>0</v>
      </c>
      <c r="AQ74" s="18">
        <v>0</v>
      </c>
      <c r="AR74" s="18">
        <v>7.1608461351052046E-4</v>
      </c>
      <c r="AS74" s="18">
        <v>0</v>
      </c>
      <c r="AT74" s="18">
        <v>1.0919096345514952E-6</v>
      </c>
      <c r="AU74" s="18">
        <v>2.3047176079734217E-8</v>
      </c>
      <c r="AV74" s="18">
        <v>-3.936274640088594E-4</v>
      </c>
      <c r="AW74" s="18">
        <v>0</v>
      </c>
      <c r="AX74" s="18">
        <v>0</v>
      </c>
      <c r="AY74" s="18">
        <v>0</v>
      </c>
      <c r="AZ74" s="18">
        <v>9.9943495105204869E-5</v>
      </c>
      <c r="BA74" s="18">
        <v>4.9717209302325578E-5</v>
      </c>
      <c r="BB74" s="18">
        <v>0</v>
      </c>
      <c r="BC74" s="18">
        <v>0</v>
      </c>
      <c r="BD74" s="18">
        <v>4.9971747552602435E-5</v>
      </c>
      <c r="BE74" s="18">
        <v>0</v>
      </c>
      <c r="BF74" s="18">
        <v>1.3883991140642302E-7</v>
      </c>
      <c r="BG74" s="18">
        <v>1.1569833887043189E-7</v>
      </c>
      <c r="BH74" s="18">
        <v>-3.1118511627906981E-5</v>
      </c>
      <c r="BI74" s="18">
        <v>0</v>
      </c>
      <c r="BJ74" s="18">
        <v>0</v>
      </c>
      <c r="BK74" s="18">
        <v>0</v>
      </c>
      <c r="BL74" s="18">
        <v>1.1989629973430787E-5</v>
      </c>
      <c r="BM74" s="18">
        <v>5.9947774086378742E-6</v>
      </c>
      <c r="BN74" s="18">
        <v>0</v>
      </c>
      <c r="BO74" s="18">
        <v>0</v>
      </c>
      <c r="BP74" s="18">
        <v>5.9948149867153936E-6</v>
      </c>
      <c r="BQ74" s="18">
        <v>0</v>
      </c>
      <c r="BR74" s="18">
        <v>3.9121585825027688E-11</v>
      </c>
      <c r="BS74" s="18">
        <v>-1.5435083056478406E-12</v>
      </c>
      <c r="BT74" s="18">
        <v>-1.1030321328903654E-6</v>
      </c>
      <c r="BU74" s="18">
        <v>0</v>
      </c>
      <c r="BV74" s="18">
        <v>0</v>
      </c>
      <c r="BW74" s="18">
        <v>0</v>
      </c>
      <c r="BX74" s="18">
        <v>4.0640306064230352</v>
      </c>
      <c r="BY74" s="18">
        <v>2.0285439645625694</v>
      </c>
      <c r="BZ74" s="18">
        <v>0</v>
      </c>
      <c r="CA74" s="18">
        <v>0</v>
      </c>
      <c r="CB74" s="18">
        <v>2.0320153032115171</v>
      </c>
      <c r="CC74" s="18">
        <v>0</v>
      </c>
      <c r="CD74" s="18">
        <v>3.4297071982281281E-3</v>
      </c>
      <c r="CE74" s="18">
        <v>4.1631450719822814E-5</v>
      </c>
      <c r="CF74" s="18">
        <v>-1.3005590254706534</v>
      </c>
      <c r="CG74" s="18">
        <v>0</v>
      </c>
      <c r="CH74" s="18">
        <v>0</v>
      </c>
      <c r="CI74" s="18">
        <v>0</v>
      </c>
      <c r="CJ74" s="18">
        <v>4.299432656035437</v>
      </c>
      <c r="CK74" s="18">
        <v>2.1460465116279068</v>
      </c>
      <c r="CL74" s="18">
        <v>0</v>
      </c>
      <c r="CM74" s="18">
        <v>0</v>
      </c>
      <c r="CN74" s="18">
        <v>2.1497163280177185</v>
      </c>
      <c r="CO74" s="18">
        <v>0</v>
      </c>
      <c r="CP74" s="18">
        <v>3.6421758582502769E-3</v>
      </c>
      <c r="CQ74" s="18">
        <v>2.7640531561461795E-5</v>
      </c>
      <c r="CR74" s="18">
        <v>-1.252395127353267</v>
      </c>
      <c r="CS74" s="18">
        <v>0</v>
      </c>
      <c r="CT74" s="18">
        <v>0</v>
      </c>
      <c r="CU74" s="18">
        <v>0</v>
      </c>
      <c r="CV74" s="18">
        <v>0.62025822741971215</v>
      </c>
      <c r="CW74" s="18">
        <v>0.3094547951273533</v>
      </c>
      <c r="CX74" s="18">
        <v>0</v>
      </c>
      <c r="CY74" s="18">
        <v>0</v>
      </c>
      <c r="CZ74" s="18">
        <v>0.31012911370985607</v>
      </c>
      <c r="DA74" s="18">
        <v>0</v>
      </c>
      <c r="DB74" s="18">
        <v>7.0477749723145075E-4</v>
      </c>
      <c r="DC74" s="18">
        <v>-3.0458914728682172E-5</v>
      </c>
      <c r="DD74" s="18">
        <v>9.1125669988925795E-2</v>
      </c>
      <c r="DE74" s="18">
        <v>0</v>
      </c>
      <c r="DF74" s="18">
        <v>0</v>
      </c>
      <c r="DG74" s="18">
        <v>0</v>
      </c>
      <c r="DH74" s="18">
        <v>0</v>
      </c>
      <c r="DI74" s="18">
        <v>0</v>
      </c>
      <c r="DJ74" s="18">
        <v>0</v>
      </c>
      <c r="DK74" s="18">
        <v>0</v>
      </c>
      <c r="DL74" s="18">
        <v>0</v>
      </c>
      <c r="DM74" s="18">
        <v>0</v>
      </c>
      <c r="DN74" s="18">
        <v>0</v>
      </c>
      <c r="DO74" s="18">
        <v>0</v>
      </c>
      <c r="DP74" s="18">
        <v>0</v>
      </c>
      <c r="DQ74" s="18">
        <v>0</v>
      </c>
      <c r="DR74" s="18">
        <v>0</v>
      </c>
      <c r="DS74" s="18">
        <v>0</v>
      </c>
      <c r="DT74" s="18">
        <v>0</v>
      </c>
      <c r="DU74" s="18">
        <v>0</v>
      </c>
      <c r="DV74" s="18">
        <v>0</v>
      </c>
      <c r="DW74" s="18">
        <v>0</v>
      </c>
      <c r="DX74" s="18">
        <v>0</v>
      </c>
      <c r="DY74" s="18">
        <v>0</v>
      </c>
      <c r="DZ74" s="18">
        <v>0</v>
      </c>
      <c r="EA74" s="18">
        <v>0</v>
      </c>
      <c r="EB74" s="18">
        <v>0</v>
      </c>
      <c r="EC74" s="18">
        <v>0</v>
      </c>
      <c r="ED74" s="18">
        <v>0</v>
      </c>
      <c r="EE74" s="18">
        <v>0</v>
      </c>
    </row>
    <row r="75" spans="1:135" ht="20.149999999999999" customHeight="1" outlineLevel="3" x14ac:dyDescent="0.35">
      <c r="A75" s="17" t="s">
        <v>51</v>
      </c>
      <c r="B75" s="17" t="s">
        <v>76</v>
      </c>
      <c r="D75" s="18">
        <v>0.40370379295681058</v>
      </c>
      <c r="E75" s="18">
        <v>0.20088939091915833</v>
      </c>
      <c r="F75" s="18">
        <v>0</v>
      </c>
      <c r="G75" s="18">
        <v>0</v>
      </c>
      <c r="H75" s="18">
        <v>0.20185189647840532</v>
      </c>
      <c r="I75" s="18">
        <v>0</v>
      </c>
      <c r="J75" s="18">
        <v>8.5436137320044298E-4</v>
      </c>
      <c r="K75" s="18">
        <v>1.0814418604651164E-4</v>
      </c>
      <c r="L75" s="18">
        <v>-0.15735034330011075</v>
      </c>
      <c r="M75" s="18">
        <v>0</v>
      </c>
      <c r="N75" s="18">
        <v>0</v>
      </c>
      <c r="O75" s="18">
        <v>0</v>
      </c>
      <c r="P75" s="18">
        <v>1.5637204071087487E-12</v>
      </c>
      <c r="Q75" s="18">
        <v>7.818572279069768E-13</v>
      </c>
      <c r="R75" s="18">
        <v>0</v>
      </c>
      <c r="S75" s="18">
        <v>0</v>
      </c>
      <c r="T75" s="18">
        <v>7.8186020355437437E-13</v>
      </c>
      <c r="U75" s="18">
        <v>0</v>
      </c>
      <c r="V75" s="18">
        <v>3.1664735326688816E-18</v>
      </c>
      <c r="W75" s="18">
        <v>-1.9082613510520485E-19</v>
      </c>
      <c r="X75" s="18">
        <v>8.4200885935769659E-16</v>
      </c>
      <c r="Y75" s="18">
        <v>0</v>
      </c>
      <c r="Z75" s="18">
        <v>0</v>
      </c>
      <c r="AA75" s="18">
        <v>0</v>
      </c>
      <c r="AB75" s="18">
        <v>1.2363998423034329E-4</v>
      </c>
      <c r="AC75" s="18">
        <v>6.1699712070874859E-5</v>
      </c>
      <c r="AD75" s="18">
        <v>0</v>
      </c>
      <c r="AE75" s="18">
        <v>0</v>
      </c>
      <c r="AF75" s="18">
        <v>6.1819992115171645E-5</v>
      </c>
      <c r="AG75" s="18">
        <v>0</v>
      </c>
      <c r="AH75" s="18">
        <v>9.2277607973421928E-8</v>
      </c>
      <c r="AI75" s="18">
        <v>2.8002436323366555E-8</v>
      </c>
      <c r="AJ75" s="18">
        <v>-4.701594684385382E-5</v>
      </c>
      <c r="AK75" s="18">
        <v>0</v>
      </c>
      <c r="AL75" s="18">
        <v>0</v>
      </c>
      <c r="AM75" s="18">
        <v>0</v>
      </c>
      <c r="AN75" s="18">
        <v>1.4321692270210409E-3</v>
      </c>
      <c r="AO75" s="18">
        <v>7.1496965669988922E-4</v>
      </c>
      <c r="AP75" s="18">
        <v>0</v>
      </c>
      <c r="AQ75" s="18">
        <v>0</v>
      </c>
      <c r="AR75" s="18">
        <v>7.1608461351052046E-4</v>
      </c>
      <c r="AS75" s="18">
        <v>0</v>
      </c>
      <c r="AT75" s="18">
        <v>1.0919096345514952E-6</v>
      </c>
      <c r="AU75" s="18">
        <v>2.3047176079734217E-8</v>
      </c>
      <c r="AV75" s="18">
        <v>-3.936274640088594E-4</v>
      </c>
      <c r="AW75" s="18">
        <v>0</v>
      </c>
      <c r="AX75" s="18">
        <v>0</v>
      </c>
      <c r="AY75" s="18">
        <v>0</v>
      </c>
      <c r="AZ75" s="18">
        <v>9.9943495105204869E-5</v>
      </c>
      <c r="BA75" s="18">
        <v>4.9717209302325578E-5</v>
      </c>
      <c r="BB75" s="18">
        <v>0</v>
      </c>
      <c r="BC75" s="18">
        <v>0</v>
      </c>
      <c r="BD75" s="18">
        <v>4.9971747552602435E-5</v>
      </c>
      <c r="BE75" s="18">
        <v>0</v>
      </c>
      <c r="BF75" s="18">
        <v>1.3883991140642302E-7</v>
      </c>
      <c r="BG75" s="18">
        <v>1.1569833887043189E-7</v>
      </c>
      <c r="BH75" s="18">
        <v>-3.1118511627906981E-5</v>
      </c>
      <c r="BI75" s="18">
        <v>0</v>
      </c>
      <c r="BJ75" s="18">
        <v>0</v>
      </c>
      <c r="BK75" s="18">
        <v>0</v>
      </c>
      <c r="BL75" s="18">
        <v>1.1989629973430787E-5</v>
      </c>
      <c r="BM75" s="18">
        <v>5.9947774086378742E-6</v>
      </c>
      <c r="BN75" s="18">
        <v>0</v>
      </c>
      <c r="BO75" s="18">
        <v>0</v>
      </c>
      <c r="BP75" s="18">
        <v>5.9948149867153936E-6</v>
      </c>
      <c r="BQ75" s="18">
        <v>0</v>
      </c>
      <c r="BR75" s="18">
        <v>3.9121585825027688E-11</v>
      </c>
      <c r="BS75" s="18">
        <v>-1.5435083056478406E-12</v>
      </c>
      <c r="BT75" s="18">
        <v>-1.1030321328903654E-6</v>
      </c>
      <c r="BU75" s="18">
        <v>0</v>
      </c>
      <c r="BV75" s="18">
        <v>0</v>
      </c>
      <c r="BW75" s="18">
        <v>0</v>
      </c>
      <c r="BX75" s="18">
        <v>4.0640306064230352</v>
      </c>
      <c r="BY75" s="18">
        <v>2.0285439645625694</v>
      </c>
      <c r="BZ75" s="18">
        <v>0</v>
      </c>
      <c r="CA75" s="18">
        <v>0</v>
      </c>
      <c r="CB75" s="18">
        <v>2.0320153032115171</v>
      </c>
      <c r="CC75" s="18">
        <v>0</v>
      </c>
      <c r="CD75" s="18">
        <v>3.4297071982281281E-3</v>
      </c>
      <c r="CE75" s="18">
        <v>4.1631450719822814E-5</v>
      </c>
      <c r="CF75" s="18">
        <v>-1.3005590254706534</v>
      </c>
      <c r="CG75" s="18">
        <v>0</v>
      </c>
      <c r="CH75" s="18">
        <v>0</v>
      </c>
      <c r="CI75" s="18">
        <v>0</v>
      </c>
      <c r="CJ75" s="18">
        <v>4.299432656035437</v>
      </c>
      <c r="CK75" s="18">
        <v>2.1460465116279068</v>
      </c>
      <c r="CL75" s="18">
        <v>0</v>
      </c>
      <c r="CM75" s="18">
        <v>0</v>
      </c>
      <c r="CN75" s="18">
        <v>2.1497163280177185</v>
      </c>
      <c r="CO75" s="18">
        <v>0</v>
      </c>
      <c r="CP75" s="18">
        <v>3.6421758582502769E-3</v>
      </c>
      <c r="CQ75" s="18">
        <v>2.7640531561461795E-5</v>
      </c>
      <c r="CR75" s="18">
        <v>-1.252395127353267</v>
      </c>
      <c r="CS75" s="18">
        <v>0</v>
      </c>
      <c r="CT75" s="18">
        <v>0</v>
      </c>
      <c r="CU75" s="18">
        <v>0</v>
      </c>
      <c r="CV75" s="18">
        <v>0.62025822741971215</v>
      </c>
      <c r="CW75" s="18">
        <v>0.3094547951273533</v>
      </c>
      <c r="CX75" s="18">
        <v>0</v>
      </c>
      <c r="CY75" s="18">
        <v>0</v>
      </c>
      <c r="CZ75" s="18">
        <v>0.31012911370985607</v>
      </c>
      <c r="DA75" s="18">
        <v>0</v>
      </c>
      <c r="DB75" s="18">
        <v>7.0477749723145075E-4</v>
      </c>
      <c r="DC75" s="18">
        <v>-3.0458914728682172E-5</v>
      </c>
      <c r="DD75" s="18">
        <v>9.1125669988925795E-2</v>
      </c>
      <c r="DE75" s="18">
        <v>0</v>
      </c>
      <c r="DF75" s="18">
        <v>0</v>
      </c>
      <c r="DG75" s="18">
        <v>0</v>
      </c>
      <c r="DH75" s="18">
        <v>0</v>
      </c>
      <c r="DI75" s="18">
        <v>0</v>
      </c>
      <c r="DJ75" s="18">
        <v>0</v>
      </c>
      <c r="DK75" s="18">
        <v>0</v>
      </c>
      <c r="DL75" s="18">
        <v>0</v>
      </c>
      <c r="DM75" s="18">
        <v>0</v>
      </c>
      <c r="DN75" s="18">
        <v>0</v>
      </c>
      <c r="DO75" s="18">
        <v>0</v>
      </c>
      <c r="DP75" s="18">
        <v>0</v>
      </c>
      <c r="DQ75" s="18">
        <v>0</v>
      </c>
      <c r="DR75" s="18">
        <v>0</v>
      </c>
      <c r="DS75" s="18">
        <v>0</v>
      </c>
      <c r="DT75" s="18">
        <v>0</v>
      </c>
      <c r="DU75" s="18">
        <v>0</v>
      </c>
      <c r="DV75" s="18">
        <v>0</v>
      </c>
      <c r="DW75" s="18">
        <v>0</v>
      </c>
      <c r="DX75" s="18">
        <v>0</v>
      </c>
      <c r="DY75" s="18">
        <v>0</v>
      </c>
      <c r="DZ75" s="18">
        <v>0</v>
      </c>
      <c r="EA75" s="18">
        <v>0</v>
      </c>
      <c r="EB75" s="18">
        <v>0</v>
      </c>
      <c r="EC75" s="18">
        <v>0</v>
      </c>
      <c r="ED75" s="18">
        <v>0</v>
      </c>
      <c r="EE75" s="18">
        <v>0</v>
      </c>
    </row>
    <row r="76" spans="1:135" ht="20.149999999999999" customHeight="1" outlineLevel="4" x14ac:dyDescent="0.35">
      <c r="A76" s="17" t="s">
        <v>48</v>
      </c>
      <c r="B76" s="17" t="s">
        <v>77</v>
      </c>
      <c r="D76" s="18">
        <v>0.40370379295681058</v>
      </c>
      <c r="E76" s="18">
        <v>0.20088939091915833</v>
      </c>
      <c r="F76" s="18">
        <v>0</v>
      </c>
      <c r="G76" s="18">
        <v>0</v>
      </c>
      <c r="H76" s="18">
        <v>0.20185189647840532</v>
      </c>
      <c r="I76" s="18">
        <v>0</v>
      </c>
      <c r="J76" s="18">
        <v>8.5436137320044298E-4</v>
      </c>
      <c r="K76" s="18">
        <v>1.0814418604651164E-4</v>
      </c>
      <c r="L76" s="18">
        <v>-0.15735034330011075</v>
      </c>
      <c r="M76" s="18">
        <v>0</v>
      </c>
      <c r="N76" s="18">
        <v>0</v>
      </c>
      <c r="O76" s="18">
        <v>0</v>
      </c>
      <c r="P76" s="18">
        <v>1.5637204071087487E-12</v>
      </c>
      <c r="Q76" s="18">
        <v>7.818572279069768E-13</v>
      </c>
      <c r="R76" s="18">
        <v>0</v>
      </c>
      <c r="S76" s="18">
        <v>0</v>
      </c>
      <c r="T76" s="18">
        <v>7.8186020355437437E-13</v>
      </c>
      <c r="U76" s="18">
        <v>0</v>
      </c>
      <c r="V76" s="18">
        <v>3.1664735326688816E-18</v>
      </c>
      <c r="W76" s="18">
        <v>-1.9082613510520485E-19</v>
      </c>
      <c r="X76" s="18">
        <v>8.4200885935769659E-16</v>
      </c>
      <c r="Y76" s="18">
        <v>0</v>
      </c>
      <c r="Z76" s="18">
        <v>0</v>
      </c>
      <c r="AA76" s="18">
        <v>0</v>
      </c>
      <c r="AB76" s="18">
        <v>1.2363998423034329E-4</v>
      </c>
      <c r="AC76" s="18">
        <v>6.1699712070874859E-5</v>
      </c>
      <c r="AD76" s="18">
        <v>0</v>
      </c>
      <c r="AE76" s="18">
        <v>0</v>
      </c>
      <c r="AF76" s="18">
        <v>6.1819992115171645E-5</v>
      </c>
      <c r="AG76" s="18">
        <v>0</v>
      </c>
      <c r="AH76" s="18">
        <v>9.2277607973421928E-8</v>
      </c>
      <c r="AI76" s="18">
        <v>2.8002436323366555E-8</v>
      </c>
      <c r="AJ76" s="18">
        <v>-4.701594684385382E-5</v>
      </c>
      <c r="AK76" s="18">
        <v>0</v>
      </c>
      <c r="AL76" s="18">
        <v>0</v>
      </c>
      <c r="AM76" s="18">
        <v>0</v>
      </c>
      <c r="AN76" s="18">
        <v>1.4321692270210409E-3</v>
      </c>
      <c r="AO76" s="18">
        <v>7.1496965669988922E-4</v>
      </c>
      <c r="AP76" s="18">
        <v>0</v>
      </c>
      <c r="AQ76" s="18">
        <v>0</v>
      </c>
      <c r="AR76" s="18">
        <v>7.1608461351052046E-4</v>
      </c>
      <c r="AS76" s="18">
        <v>0</v>
      </c>
      <c r="AT76" s="18">
        <v>1.0919096345514952E-6</v>
      </c>
      <c r="AU76" s="18">
        <v>2.3047176079734217E-8</v>
      </c>
      <c r="AV76" s="18">
        <v>-3.936274640088594E-4</v>
      </c>
      <c r="AW76" s="18">
        <v>0</v>
      </c>
      <c r="AX76" s="18">
        <v>0</v>
      </c>
      <c r="AY76" s="18">
        <v>0</v>
      </c>
      <c r="AZ76" s="18">
        <v>9.9943495105204869E-5</v>
      </c>
      <c r="BA76" s="18">
        <v>4.9717209302325578E-5</v>
      </c>
      <c r="BB76" s="18">
        <v>0</v>
      </c>
      <c r="BC76" s="18">
        <v>0</v>
      </c>
      <c r="BD76" s="18">
        <v>4.9971747552602435E-5</v>
      </c>
      <c r="BE76" s="18">
        <v>0</v>
      </c>
      <c r="BF76" s="18">
        <v>1.3883991140642302E-7</v>
      </c>
      <c r="BG76" s="18">
        <v>1.1569833887043189E-7</v>
      </c>
      <c r="BH76" s="18">
        <v>-3.1118511627906981E-5</v>
      </c>
      <c r="BI76" s="18">
        <v>0</v>
      </c>
      <c r="BJ76" s="18">
        <v>0</v>
      </c>
      <c r="BK76" s="18">
        <v>0</v>
      </c>
      <c r="BL76" s="18">
        <v>1.1989629973430787E-5</v>
      </c>
      <c r="BM76" s="18">
        <v>5.9947774086378742E-6</v>
      </c>
      <c r="BN76" s="18">
        <v>0</v>
      </c>
      <c r="BO76" s="18">
        <v>0</v>
      </c>
      <c r="BP76" s="18">
        <v>5.9948149867153936E-6</v>
      </c>
      <c r="BQ76" s="18">
        <v>0</v>
      </c>
      <c r="BR76" s="18">
        <v>3.9121585825027688E-11</v>
      </c>
      <c r="BS76" s="18">
        <v>-1.5435083056478406E-12</v>
      </c>
      <c r="BT76" s="18">
        <v>-1.1030321328903654E-6</v>
      </c>
      <c r="BU76" s="18">
        <v>0</v>
      </c>
      <c r="BV76" s="18">
        <v>0</v>
      </c>
      <c r="BW76" s="18">
        <v>0</v>
      </c>
      <c r="BX76" s="18">
        <v>4.0640306064230352</v>
      </c>
      <c r="BY76" s="18">
        <v>2.0285439645625694</v>
      </c>
      <c r="BZ76" s="18">
        <v>0</v>
      </c>
      <c r="CA76" s="18">
        <v>0</v>
      </c>
      <c r="CB76" s="18">
        <v>2.0320153032115171</v>
      </c>
      <c r="CC76" s="18">
        <v>0</v>
      </c>
      <c r="CD76" s="18">
        <v>3.4297071982281281E-3</v>
      </c>
      <c r="CE76" s="18">
        <v>4.1631450719822814E-5</v>
      </c>
      <c r="CF76" s="18">
        <v>-1.3005590254706534</v>
      </c>
      <c r="CG76" s="18">
        <v>0</v>
      </c>
      <c r="CH76" s="18">
        <v>0</v>
      </c>
      <c r="CI76" s="18">
        <v>0</v>
      </c>
      <c r="CJ76" s="18">
        <v>4.299432656035437</v>
      </c>
      <c r="CK76" s="18">
        <v>2.1460465116279068</v>
      </c>
      <c r="CL76" s="18">
        <v>0</v>
      </c>
      <c r="CM76" s="18">
        <v>0</v>
      </c>
      <c r="CN76" s="18">
        <v>2.1497163280177185</v>
      </c>
      <c r="CO76" s="18">
        <v>0</v>
      </c>
      <c r="CP76" s="18">
        <v>3.6421758582502769E-3</v>
      </c>
      <c r="CQ76" s="18">
        <v>2.7640531561461795E-5</v>
      </c>
      <c r="CR76" s="18">
        <v>-1.252395127353267</v>
      </c>
      <c r="CS76" s="18">
        <v>0</v>
      </c>
      <c r="CT76" s="18">
        <v>0</v>
      </c>
      <c r="CU76" s="18">
        <v>0</v>
      </c>
      <c r="CV76" s="18">
        <v>0.62025822741971215</v>
      </c>
      <c r="CW76" s="18">
        <v>0.3094547951273533</v>
      </c>
      <c r="CX76" s="18">
        <v>0</v>
      </c>
      <c r="CY76" s="18">
        <v>0</v>
      </c>
      <c r="CZ76" s="18">
        <v>0.31012911370985607</v>
      </c>
      <c r="DA76" s="18">
        <v>0</v>
      </c>
      <c r="DB76" s="18">
        <v>7.0477749723145075E-4</v>
      </c>
      <c r="DC76" s="18">
        <v>-3.0458914728682172E-5</v>
      </c>
      <c r="DD76" s="18">
        <v>9.1125669988925795E-2</v>
      </c>
      <c r="DE76" s="18">
        <v>0</v>
      </c>
      <c r="DF76" s="18">
        <v>0</v>
      </c>
      <c r="DG76" s="18">
        <v>0</v>
      </c>
      <c r="DH76" s="18">
        <v>0</v>
      </c>
      <c r="DI76" s="18">
        <v>0</v>
      </c>
      <c r="DJ76" s="18">
        <v>0</v>
      </c>
      <c r="DK76" s="18">
        <v>0</v>
      </c>
      <c r="DL76" s="18">
        <v>0</v>
      </c>
      <c r="DM76" s="18">
        <v>0</v>
      </c>
      <c r="DN76" s="18">
        <v>0</v>
      </c>
      <c r="DO76" s="18">
        <v>0</v>
      </c>
      <c r="DP76" s="18">
        <v>0</v>
      </c>
      <c r="DQ76" s="18">
        <v>0</v>
      </c>
      <c r="DR76" s="18">
        <v>0</v>
      </c>
      <c r="DS76" s="18">
        <v>0</v>
      </c>
      <c r="DT76" s="18">
        <v>0</v>
      </c>
      <c r="DU76" s="18">
        <v>0</v>
      </c>
      <c r="DV76" s="18">
        <v>0</v>
      </c>
      <c r="DW76" s="18">
        <v>0</v>
      </c>
      <c r="DX76" s="18">
        <v>0</v>
      </c>
      <c r="DY76" s="18">
        <v>0</v>
      </c>
      <c r="DZ76" s="18">
        <v>0</v>
      </c>
      <c r="EA76" s="18">
        <v>0</v>
      </c>
      <c r="EB76" s="18">
        <v>0</v>
      </c>
      <c r="EC76" s="18">
        <v>0</v>
      </c>
      <c r="ED76" s="18">
        <v>0</v>
      </c>
      <c r="EE76" s="18">
        <v>0</v>
      </c>
    </row>
    <row r="77" spans="1:135" ht="20.149999999999999" customHeight="1" outlineLevel="5" x14ac:dyDescent="0.35">
      <c r="A77" s="17" t="s">
        <v>53</v>
      </c>
      <c r="B77" s="17" t="s">
        <v>77</v>
      </c>
      <c r="D77" s="18">
        <v>0.40370379295681058</v>
      </c>
      <c r="E77" s="18">
        <v>0.20088939091915833</v>
      </c>
      <c r="F77" s="18">
        <v>0</v>
      </c>
      <c r="G77" s="18">
        <v>0</v>
      </c>
      <c r="H77" s="18">
        <v>0.20185189647840532</v>
      </c>
      <c r="I77" s="18">
        <v>0</v>
      </c>
      <c r="J77" s="18">
        <v>8.5436137320044298E-4</v>
      </c>
      <c r="K77" s="18">
        <v>1.0814418604651164E-4</v>
      </c>
      <c r="L77" s="18">
        <v>-0.15735034330011075</v>
      </c>
      <c r="M77" s="18">
        <v>0</v>
      </c>
      <c r="N77" s="18">
        <v>0</v>
      </c>
      <c r="O77" s="18">
        <v>0</v>
      </c>
      <c r="P77" s="18">
        <v>1.5637204071087487E-12</v>
      </c>
      <c r="Q77" s="18">
        <v>7.818572279069768E-13</v>
      </c>
      <c r="R77" s="18">
        <v>0</v>
      </c>
      <c r="S77" s="18">
        <v>0</v>
      </c>
      <c r="T77" s="18">
        <v>7.8186020355437437E-13</v>
      </c>
      <c r="U77" s="18">
        <v>0</v>
      </c>
      <c r="V77" s="18">
        <v>3.1664735326688816E-18</v>
      </c>
      <c r="W77" s="18">
        <v>-1.9082613510520485E-19</v>
      </c>
      <c r="X77" s="18">
        <v>8.4200885935769659E-16</v>
      </c>
      <c r="Y77" s="18">
        <v>0</v>
      </c>
      <c r="Z77" s="18">
        <v>0</v>
      </c>
      <c r="AA77" s="18">
        <v>0</v>
      </c>
      <c r="AB77" s="18">
        <v>1.2363998423034329E-4</v>
      </c>
      <c r="AC77" s="18">
        <v>6.1699712070874859E-5</v>
      </c>
      <c r="AD77" s="18">
        <v>0</v>
      </c>
      <c r="AE77" s="18">
        <v>0</v>
      </c>
      <c r="AF77" s="18">
        <v>6.1819992115171645E-5</v>
      </c>
      <c r="AG77" s="18">
        <v>0</v>
      </c>
      <c r="AH77" s="18">
        <v>9.2277607973421928E-8</v>
      </c>
      <c r="AI77" s="18">
        <v>2.8002436323366555E-8</v>
      </c>
      <c r="AJ77" s="18">
        <v>-4.701594684385382E-5</v>
      </c>
      <c r="AK77" s="18">
        <v>0</v>
      </c>
      <c r="AL77" s="18">
        <v>0</v>
      </c>
      <c r="AM77" s="18">
        <v>0</v>
      </c>
      <c r="AN77" s="18">
        <v>1.4321692270210409E-3</v>
      </c>
      <c r="AO77" s="18">
        <v>7.1496965669988922E-4</v>
      </c>
      <c r="AP77" s="18">
        <v>0</v>
      </c>
      <c r="AQ77" s="18">
        <v>0</v>
      </c>
      <c r="AR77" s="18">
        <v>7.1608461351052046E-4</v>
      </c>
      <c r="AS77" s="18">
        <v>0</v>
      </c>
      <c r="AT77" s="18">
        <v>1.0919096345514952E-6</v>
      </c>
      <c r="AU77" s="18">
        <v>2.3047176079734217E-8</v>
      </c>
      <c r="AV77" s="18">
        <v>-3.936274640088594E-4</v>
      </c>
      <c r="AW77" s="18">
        <v>0</v>
      </c>
      <c r="AX77" s="18">
        <v>0</v>
      </c>
      <c r="AY77" s="18">
        <v>0</v>
      </c>
      <c r="AZ77" s="18">
        <v>9.9943495105204869E-5</v>
      </c>
      <c r="BA77" s="18">
        <v>4.9717209302325578E-5</v>
      </c>
      <c r="BB77" s="18">
        <v>0</v>
      </c>
      <c r="BC77" s="18">
        <v>0</v>
      </c>
      <c r="BD77" s="18">
        <v>4.9971747552602435E-5</v>
      </c>
      <c r="BE77" s="18">
        <v>0</v>
      </c>
      <c r="BF77" s="18">
        <v>1.3883991140642302E-7</v>
      </c>
      <c r="BG77" s="18">
        <v>1.1569833887043189E-7</v>
      </c>
      <c r="BH77" s="18">
        <v>-3.1118511627906981E-5</v>
      </c>
      <c r="BI77" s="18">
        <v>0</v>
      </c>
      <c r="BJ77" s="18">
        <v>0</v>
      </c>
      <c r="BK77" s="18">
        <v>0</v>
      </c>
      <c r="BL77" s="18">
        <v>1.1989629973430787E-5</v>
      </c>
      <c r="BM77" s="18">
        <v>5.9947774086378742E-6</v>
      </c>
      <c r="BN77" s="18">
        <v>0</v>
      </c>
      <c r="BO77" s="18">
        <v>0</v>
      </c>
      <c r="BP77" s="18">
        <v>5.9948149867153936E-6</v>
      </c>
      <c r="BQ77" s="18">
        <v>0</v>
      </c>
      <c r="BR77" s="18">
        <v>3.9121585825027688E-11</v>
      </c>
      <c r="BS77" s="18">
        <v>-1.5435083056478406E-12</v>
      </c>
      <c r="BT77" s="18">
        <v>-1.1030321328903652E-6</v>
      </c>
      <c r="BU77" s="18">
        <v>0</v>
      </c>
      <c r="BV77" s="18">
        <v>0</v>
      </c>
      <c r="BW77" s="18">
        <v>0</v>
      </c>
      <c r="BX77" s="18">
        <v>4.0640306064230352</v>
      </c>
      <c r="BY77" s="18">
        <v>2.0285439645625694</v>
      </c>
      <c r="BZ77" s="18">
        <v>0</v>
      </c>
      <c r="CA77" s="18">
        <v>0</v>
      </c>
      <c r="CB77" s="18">
        <v>2.0320153032115171</v>
      </c>
      <c r="CC77" s="18">
        <v>0</v>
      </c>
      <c r="CD77" s="18">
        <v>3.4297071982281281E-3</v>
      </c>
      <c r="CE77" s="18">
        <v>4.1631450719822814E-5</v>
      </c>
      <c r="CF77" s="18">
        <v>-1.3005590254706534</v>
      </c>
      <c r="CG77" s="18">
        <v>0</v>
      </c>
      <c r="CH77" s="18">
        <v>0</v>
      </c>
      <c r="CI77" s="18">
        <v>0</v>
      </c>
      <c r="CJ77" s="18">
        <v>4.299432656035437</v>
      </c>
      <c r="CK77" s="18">
        <v>2.1460465116279068</v>
      </c>
      <c r="CL77" s="18">
        <v>0</v>
      </c>
      <c r="CM77" s="18">
        <v>0</v>
      </c>
      <c r="CN77" s="18">
        <v>2.1497163280177185</v>
      </c>
      <c r="CO77" s="18">
        <v>0</v>
      </c>
      <c r="CP77" s="18">
        <v>3.6421758582502769E-3</v>
      </c>
      <c r="CQ77" s="18">
        <v>2.7640531561461795E-5</v>
      </c>
      <c r="CR77" s="18">
        <v>-1.252395127353267</v>
      </c>
      <c r="CS77" s="18">
        <v>0</v>
      </c>
      <c r="CT77" s="18">
        <v>0</v>
      </c>
      <c r="CU77" s="18">
        <v>0</v>
      </c>
      <c r="CV77" s="18">
        <v>0.62025822741971215</v>
      </c>
      <c r="CW77" s="18">
        <v>0.3094547951273533</v>
      </c>
      <c r="CX77" s="18">
        <v>0</v>
      </c>
      <c r="CY77" s="18">
        <v>0</v>
      </c>
      <c r="CZ77" s="18">
        <v>0.31012911370985607</v>
      </c>
      <c r="DA77" s="18">
        <v>0</v>
      </c>
      <c r="DB77" s="18">
        <v>7.0477749723145075E-4</v>
      </c>
      <c r="DC77" s="18">
        <v>-3.0458914728682172E-5</v>
      </c>
      <c r="DD77" s="18">
        <v>9.1125669988925795E-2</v>
      </c>
      <c r="DE77" s="18">
        <v>0</v>
      </c>
      <c r="DF77" s="18">
        <v>0</v>
      </c>
      <c r="DG77" s="18">
        <v>0</v>
      </c>
      <c r="DH77" s="18">
        <v>0</v>
      </c>
      <c r="DI77" s="18">
        <v>0</v>
      </c>
      <c r="DJ77" s="18">
        <v>0</v>
      </c>
      <c r="DK77" s="18">
        <v>0</v>
      </c>
      <c r="DL77" s="18">
        <v>0</v>
      </c>
      <c r="DM77" s="18">
        <v>0</v>
      </c>
      <c r="DN77" s="18">
        <v>0</v>
      </c>
      <c r="DO77" s="18">
        <v>0</v>
      </c>
      <c r="DP77" s="18">
        <v>0</v>
      </c>
      <c r="DQ77" s="18">
        <v>0</v>
      </c>
      <c r="DR77" s="18">
        <v>0</v>
      </c>
      <c r="DS77" s="18">
        <v>0</v>
      </c>
      <c r="DT77" s="18">
        <v>0</v>
      </c>
      <c r="DU77" s="18">
        <v>0</v>
      </c>
      <c r="DV77" s="18">
        <v>0</v>
      </c>
      <c r="DW77" s="18">
        <v>0</v>
      </c>
      <c r="DX77" s="18">
        <v>0</v>
      </c>
      <c r="DY77" s="18">
        <v>0</v>
      </c>
      <c r="DZ77" s="18">
        <v>0</v>
      </c>
      <c r="EA77" s="18">
        <v>0</v>
      </c>
      <c r="EB77" s="18">
        <v>0</v>
      </c>
      <c r="EC77" s="18">
        <v>0</v>
      </c>
      <c r="ED77" s="18">
        <v>0</v>
      </c>
      <c r="EE77" s="18">
        <v>0</v>
      </c>
    </row>
    <row r="78" spans="1:135" ht="20.149999999999999" customHeight="1" outlineLevel="6" x14ac:dyDescent="0.35">
      <c r="A78" s="17" t="s">
        <v>54</v>
      </c>
      <c r="B78" s="17" t="s">
        <v>78</v>
      </c>
      <c r="C78">
        <v>1</v>
      </c>
      <c r="D78" s="18">
        <v>0.23190593178294575</v>
      </c>
      <c r="E78" s="18">
        <v>0.11501661129568107</v>
      </c>
      <c r="F78" s="18">
        <v>0</v>
      </c>
      <c r="G78" s="18">
        <v>0</v>
      </c>
      <c r="H78" s="18">
        <v>0.11595296589147286</v>
      </c>
      <c r="I78" s="18">
        <v>0</v>
      </c>
      <c r="J78" s="18">
        <v>8.2821040974529348E-4</v>
      </c>
      <c r="K78" s="18">
        <v>1.0814418604651164E-4</v>
      </c>
      <c r="L78" s="18">
        <v>-6.9972978959025475E-2</v>
      </c>
      <c r="M78" s="18">
        <v>0</v>
      </c>
      <c r="N78" s="18">
        <v>0</v>
      </c>
      <c r="O78" s="18">
        <v>0</v>
      </c>
      <c r="P78" s="18">
        <v>1.5630355610719824E-12</v>
      </c>
      <c r="Q78" s="18">
        <v>7.8151495016611305E-13</v>
      </c>
      <c r="R78" s="18">
        <v>0</v>
      </c>
      <c r="S78" s="18">
        <v>0</v>
      </c>
      <c r="T78" s="18">
        <v>7.8151778053599118E-13</v>
      </c>
      <c r="U78" s="18">
        <v>0</v>
      </c>
      <c r="V78" s="18">
        <v>3.0211960132890366E-18</v>
      </c>
      <c r="W78" s="18">
        <v>-1.9082613510520485E-19</v>
      </c>
      <c r="X78" s="18">
        <v>3.052717607973422E-16</v>
      </c>
      <c r="Y78" s="18">
        <v>0</v>
      </c>
      <c r="Z78" s="18">
        <v>0</v>
      </c>
      <c r="AA78" s="18">
        <v>0</v>
      </c>
      <c r="AB78" s="18">
        <v>6.9329430786267985E-5</v>
      </c>
      <c r="AC78" s="18">
        <v>3.4557032115171648E-5</v>
      </c>
      <c r="AD78" s="18">
        <v>0</v>
      </c>
      <c r="AE78" s="18">
        <v>0</v>
      </c>
      <c r="AF78" s="18">
        <v>3.4664715393134E-5</v>
      </c>
      <c r="AG78" s="18">
        <v>0</v>
      </c>
      <c r="AH78" s="18">
        <v>7.9680841638981171E-8</v>
      </c>
      <c r="AI78" s="18">
        <v>2.8002436323366555E-8</v>
      </c>
      <c r="AJ78" s="18">
        <v>-2.0693200442967884E-5</v>
      </c>
      <c r="AK78" s="18">
        <v>0</v>
      </c>
      <c r="AL78" s="18">
        <v>0</v>
      </c>
      <c r="AM78" s="18">
        <v>0</v>
      </c>
      <c r="AN78" s="18">
        <v>8.7482788837209302E-4</v>
      </c>
      <c r="AO78" s="18">
        <v>4.3646511627906974E-4</v>
      </c>
      <c r="AP78" s="18">
        <v>0</v>
      </c>
      <c r="AQ78" s="18">
        <v>0</v>
      </c>
      <c r="AR78" s="18">
        <v>4.3741394418604656E-4</v>
      </c>
      <c r="AS78" s="18">
        <v>0</v>
      </c>
      <c r="AT78" s="18">
        <v>9.2578073089700998E-7</v>
      </c>
      <c r="AU78" s="18">
        <v>2.3047176079734217E-8</v>
      </c>
      <c r="AV78" s="18">
        <v>-1.9207707641196014E-4</v>
      </c>
      <c r="AW78" s="18">
        <v>0</v>
      </c>
      <c r="AX78" s="18">
        <v>0</v>
      </c>
      <c r="AY78" s="18">
        <v>0</v>
      </c>
      <c r="AZ78" s="18">
        <v>6.0135038316722034E-5</v>
      </c>
      <c r="BA78" s="18">
        <v>2.9831672203765225E-5</v>
      </c>
      <c r="BB78" s="18">
        <v>0</v>
      </c>
      <c r="BC78" s="18">
        <v>0</v>
      </c>
      <c r="BD78" s="18">
        <v>3.0067519158361017E-5</v>
      </c>
      <c r="BE78" s="18">
        <v>0</v>
      </c>
      <c r="BF78" s="18">
        <v>1.2014861572535993E-7</v>
      </c>
      <c r="BG78" s="18">
        <v>1.1569833887043189E-7</v>
      </c>
      <c r="BH78" s="18">
        <v>-1.4376168327796235E-5</v>
      </c>
      <c r="BI78" s="18">
        <v>0</v>
      </c>
      <c r="BJ78" s="18">
        <v>0</v>
      </c>
      <c r="BK78" s="18">
        <v>0</v>
      </c>
      <c r="BL78" s="18">
        <v>9.9806235645891488E-6</v>
      </c>
      <c r="BM78" s="18">
        <v>4.9902768549280182E-6</v>
      </c>
      <c r="BN78" s="18">
        <v>0</v>
      </c>
      <c r="BO78" s="18">
        <v>0</v>
      </c>
      <c r="BP78" s="18">
        <v>4.9903117822945736E-6</v>
      </c>
      <c r="BQ78" s="18">
        <v>0</v>
      </c>
      <c r="BR78" s="18">
        <v>3.6470874861572538E-11</v>
      </c>
      <c r="BS78" s="18">
        <v>-1.5435083056478406E-12</v>
      </c>
      <c r="BT78" s="18">
        <v>-1.1051118493909192E-6</v>
      </c>
      <c r="BU78" s="18">
        <v>0</v>
      </c>
      <c r="BV78" s="18">
        <v>0</v>
      </c>
      <c r="BW78" s="18">
        <v>0</v>
      </c>
      <c r="BX78" s="18">
        <v>2.4238930081949057</v>
      </c>
      <c r="BY78" s="18">
        <v>1.2088460686600222</v>
      </c>
      <c r="BZ78" s="18">
        <v>0</v>
      </c>
      <c r="CA78" s="18">
        <v>0</v>
      </c>
      <c r="CB78" s="18">
        <v>1.2119465040974531</v>
      </c>
      <c r="CC78" s="18">
        <v>0</v>
      </c>
      <c r="CD78" s="18">
        <v>3.0588039867109631E-3</v>
      </c>
      <c r="CE78" s="18">
        <v>4.1631450719822814E-5</v>
      </c>
      <c r="CF78" s="18">
        <v>-0.6094086378737541</v>
      </c>
      <c r="CG78" s="18">
        <v>0</v>
      </c>
      <c r="CH78" s="18">
        <v>0</v>
      </c>
      <c r="CI78" s="18">
        <v>0</v>
      </c>
      <c r="CJ78" s="18">
        <v>2.6064610396456249</v>
      </c>
      <c r="CK78" s="18">
        <v>1.2999424141749722</v>
      </c>
      <c r="CL78" s="18">
        <v>0</v>
      </c>
      <c r="CM78" s="18">
        <v>0</v>
      </c>
      <c r="CN78" s="18">
        <v>1.3032305198228127</v>
      </c>
      <c r="CO78" s="18">
        <v>0</v>
      </c>
      <c r="CP78" s="18">
        <v>3.2604651162790699E-3</v>
      </c>
      <c r="CQ78" s="18">
        <v>2.7640531561461795E-5</v>
      </c>
      <c r="CR78" s="18">
        <v>-0.59161461794019932</v>
      </c>
      <c r="CS78" s="18">
        <v>0</v>
      </c>
      <c r="CT78" s="18">
        <v>0</v>
      </c>
      <c r="CU78" s="18">
        <v>0</v>
      </c>
      <c r="CV78" s="18">
        <v>0.44818974440753051</v>
      </c>
      <c r="CW78" s="18">
        <v>0.22347065337763014</v>
      </c>
      <c r="CX78" s="18">
        <v>0</v>
      </c>
      <c r="CY78" s="18">
        <v>0</v>
      </c>
      <c r="CZ78" s="18">
        <v>0.22409487220376523</v>
      </c>
      <c r="DA78" s="18">
        <v>0</v>
      </c>
      <c r="DB78" s="18">
        <v>6.5467774086378741E-4</v>
      </c>
      <c r="DC78" s="18">
        <v>-3.0458914728682172E-5</v>
      </c>
      <c r="DD78" s="18">
        <v>1.5728992248062016E-2</v>
      </c>
      <c r="DE78" s="18">
        <v>0</v>
      </c>
      <c r="DF78" s="18">
        <v>0</v>
      </c>
      <c r="DG78" s="18">
        <v>0</v>
      </c>
      <c r="DH78" s="18">
        <v>0</v>
      </c>
      <c r="DI78" s="18">
        <v>0</v>
      </c>
      <c r="DJ78" s="18">
        <v>0</v>
      </c>
      <c r="DK78" s="18">
        <v>0</v>
      </c>
      <c r="DL78" s="18">
        <v>0</v>
      </c>
      <c r="DM78" s="18">
        <v>0</v>
      </c>
      <c r="DN78" s="18">
        <v>0</v>
      </c>
      <c r="DO78" s="18">
        <v>0</v>
      </c>
      <c r="DP78" s="18">
        <v>0</v>
      </c>
      <c r="DQ78" s="18">
        <v>0</v>
      </c>
      <c r="DR78" s="18">
        <v>0</v>
      </c>
      <c r="DS78" s="18">
        <v>0</v>
      </c>
      <c r="DT78" s="18">
        <v>0</v>
      </c>
      <c r="DU78" s="18">
        <v>0</v>
      </c>
      <c r="DV78" s="18">
        <v>0</v>
      </c>
      <c r="DW78" s="18">
        <v>0</v>
      </c>
      <c r="DX78" s="18">
        <v>0</v>
      </c>
      <c r="DY78" s="18">
        <v>0</v>
      </c>
      <c r="DZ78" s="18">
        <v>0</v>
      </c>
      <c r="EA78" s="18">
        <v>0</v>
      </c>
      <c r="EB78" s="18">
        <v>0</v>
      </c>
      <c r="EC78" s="18">
        <v>0</v>
      </c>
      <c r="ED78" s="18">
        <v>0</v>
      </c>
      <c r="EE78" s="18">
        <v>0</v>
      </c>
    </row>
    <row r="79" spans="1:135" ht="20.149999999999999" customHeight="1" outlineLevel="6" x14ac:dyDescent="0.35">
      <c r="A79" s="17" t="s">
        <v>54</v>
      </c>
      <c r="B79" s="17" t="s">
        <v>79</v>
      </c>
      <c r="C79">
        <v>1</v>
      </c>
      <c r="D79" s="18">
        <v>0.17179786117386489</v>
      </c>
      <c r="E79" s="18">
        <v>8.5872779623477294E-2</v>
      </c>
      <c r="F79" s="18">
        <v>0</v>
      </c>
      <c r="G79" s="18">
        <v>0</v>
      </c>
      <c r="H79" s="18">
        <v>8.5898930586932445E-2</v>
      </c>
      <c r="I79" s="18">
        <v>0</v>
      </c>
      <c r="J79" s="18">
        <v>2.6150963455149505E-5</v>
      </c>
      <c r="K79" s="18">
        <v>0</v>
      </c>
      <c r="L79" s="18">
        <v>-8.737736434108527E-2</v>
      </c>
      <c r="M79" s="18">
        <v>0</v>
      </c>
      <c r="N79" s="18">
        <v>0</v>
      </c>
      <c r="O79" s="18">
        <v>0</v>
      </c>
      <c r="P79" s="18">
        <v>6.8484603676633431E-16</v>
      </c>
      <c r="Q79" s="18">
        <v>3.4227774086378733E-16</v>
      </c>
      <c r="R79" s="18">
        <v>0</v>
      </c>
      <c r="S79" s="18">
        <v>0</v>
      </c>
      <c r="T79" s="18">
        <v>3.424230183831672E-16</v>
      </c>
      <c r="U79" s="18">
        <v>0</v>
      </c>
      <c r="V79" s="18">
        <v>1.4527751937984498E-19</v>
      </c>
      <c r="W79" s="18">
        <v>0</v>
      </c>
      <c r="X79" s="18">
        <v>5.3673709856035444E-16</v>
      </c>
      <c r="Y79" s="18">
        <v>0</v>
      </c>
      <c r="Z79" s="18">
        <v>0</v>
      </c>
      <c r="AA79" s="18">
        <v>0</v>
      </c>
      <c r="AB79" s="18">
        <v>5.4310553444075304E-5</v>
      </c>
      <c r="AC79" s="18">
        <v>2.7142679955703211E-5</v>
      </c>
      <c r="AD79" s="18">
        <v>0</v>
      </c>
      <c r="AE79" s="18">
        <v>0</v>
      </c>
      <c r="AF79" s="18">
        <v>2.7155276722037652E-5</v>
      </c>
      <c r="AG79" s="18">
        <v>0</v>
      </c>
      <c r="AH79" s="18">
        <v>1.2596766334440754E-8</v>
      </c>
      <c r="AI79" s="18">
        <v>0</v>
      </c>
      <c r="AJ79" s="18">
        <v>-2.6322746400885936E-5</v>
      </c>
      <c r="AK79" s="18">
        <v>0</v>
      </c>
      <c r="AL79" s="18">
        <v>0</v>
      </c>
      <c r="AM79" s="18">
        <v>0</v>
      </c>
      <c r="AN79" s="18">
        <v>5.573413386489479E-4</v>
      </c>
      <c r="AO79" s="18">
        <v>2.7850454042081948E-4</v>
      </c>
      <c r="AP79" s="18">
        <v>0</v>
      </c>
      <c r="AQ79" s="18">
        <v>0</v>
      </c>
      <c r="AR79" s="18">
        <v>2.7867066932447395E-4</v>
      </c>
      <c r="AS79" s="18">
        <v>0</v>
      </c>
      <c r="AT79" s="18">
        <v>1.6612890365448506E-7</v>
      </c>
      <c r="AU79" s="18">
        <v>0</v>
      </c>
      <c r="AV79" s="18">
        <v>-2.015503875968992E-4</v>
      </c>
      <c r="AW79" s="18">
        <v>0</v>
      </c>
      <c r="AX79" s="18">
        <v>0</v>
      </c>
      <c r="AY79" s="18">
        <v>0</v>
      </c>
      <c r="AZ79" s="18">
        <v>3.9808456788482835E-5</v>
      </c>
      <c r="BA79" s="18">
        <v>1.9885537098560353E-5</v>
      </c>
      <c r="BB79" s="18">
        <v>0</v>
      </c>
      <c r="BC79" s="18">
        <v>0</v>
      </c>
      <c r="BD79" s="18">
        <v>1.9904228394241417E-5</v>
      </c>
      <c r="BE79" s="18">
        <v>0</v>
      </c>
      <c r="BF79" s="18">
        <v>1.8691295681063124E-8</v>
      </c>
      <c r="BG79" s="18">
        <v>0</v>
      </c>
      <c r="BH79" s="18">
        <v>-1.6742343300110744E-5</v>
      </c>
      <c r="BI79" s="18">
        <v>0</v>
      </c>
      <c r="BJ79" s="18">
        <v>0</v>
      </c>
      <c r="BK79" s="18">
        <v>0</v>
      </c>
      <c r="BL79" s="18">
        <v>2.0090064088416392E-6</v>
      </c>
      <c r="BM79" s="18">
        <v>1.004500553709856E-6</v>
      </c>
      <c r="BN79" s="18">
        <v>0</v>
      </c>
      <c r="BO79" s="18">
        <v>0</v>
      </c>
      <c r="BP79" s="18">
        <v>1.0045032044208196E-6</v>
      </c>
      <c r="BQ79" s="18">
        <v>0</v>
      </c>
      <c r="BR79" s="18">
        <v>2.6507109634551495E-12</v>
      </c>
      <c r="BS79" s="18">
        <v>0</v>
      </c>
      <c r="BT79" s="18">
        <v>2.0797165005537098E-9</v>
      </c>
      <c r="BU79" s="18">
        <v>0</v>
      </c>
      <c r="BV79" s="18">
        <v>0</v>
      </c>
      <c r="BW79" s="18">
        <v>0</v>
      </c>
      <c r="BX79" s="18">
        <v>1.6401375982281283</v>
      </c>
      <c r="BY79" s="18">
        <v>0.81969789590254705</v>
      </c>
      <c r="BZ79" s="18">
        <v>0</v>
      </c>
      <c r="CA79" s="18">
        <v>0</v>
      </c>
      <c r="CB79" s="18">
        <v>0.82006879911406427</v>
      </c>
      <c r="CC79" s="18">
        <v>0</v>
      </c>
      <c r="CD79" s="18">
        <v>3.7090321151716496E-4</v>
      </c>
      <c r="CE79" s="18">
        <v>0</v>
      </c>
      <c r="CF79" s="18">
        <v>-0.69115038759689917</v>
      </c>
      <c r="CG79" s="18">
        <v>0</v>
      </c>
      <c r="CH79" s="18">
        <v>0</v>
      </c>
      <c r="CI79" s="18">
        <v>0</v>
      </c>
      <c r="CJ79" s="18">
        <v>1.6929716163898116</v>
      </c>
      <c r="CK79" s="18">
        <v>0.84610409745293458</v>
      </c>
      <c r="CL79" s="18">
        <v>0</v>
      </c>
      <c r="CM79" s="18">
        <v>0</v>
      </c>
      <c r="CN79" s="18">
        <v>0.84648580819490582</v>
      </c>
      <c r="CO79" s="18">
        <v>0</v>
      </c>
      <c r="CP79" s="18">
        <v>3.8171074197120708E-4</v>
      </c>
      <c r="CQ79" s="18">
        <v>0</v>
      </c>
      <c r="CR79" s="18">
        <v>-0.66078050941306754</v>
      </c>
      <c r="CS79" s="18">
        <v>0</v>
      </c>
      <c r="CT79" s="18">
        <v>0</v>
      </c>
      <c r="CU79" s="18">
        <v>0</v>
      </c>
      <c r="CV79" s="18">
        <v>0.17206848301218164</v>
      </c>
      <c r="CW79" s="18">
        <v>8.5984141749723145E-2</v>
      </c>
      <c r="CX79" s="18">
        <v>0</v>
      </c>
      <c r="CY79" s="18">
        <v>0</v>
      </c>
      <c r="CZ79" s="18">
        <v>8.6034241506090819E-2</v>
      </c>
      <c r="DA79" s="18">
        <v>0</v>
      </c>
      <c r="DB79" s="18">
        <v>5.0099756367663349E-5</v>
      </c>
      <c r="DC79" s="18">
        <v>0</v>
      </c>
      <c r="DD79" s="18">
        <v>7.5396677740863782E-2</v>
      </c>
      <c r="DE79" s="18">
        <v>0</v>
      </c>
      <c r="DF79" s="18">
        <v>0</v>
      </c>
      <c r="DG79" s="18">
        <v>0</v>
      </c>
      <c r="DH79" s="18">
        <v>0</v>
      </c>
      <c r="DI79" s="18">
        <v>0</v>
      </c>
      <c r="DJ79" s="18">
        <v>0</v>
      </c>
      <c r="DK79" s="18">
        <v>0</v>
      </c>
      <c r="DL79" s="18">
        <v>0</v>
      </c>
      <c r="DM79" s="18">
        <v>0</v>
      </c>
      <c r="DN79" s="18">
        <v>0</v>
      </c>
      <c r="DO79" s="18">
        <v>0</v>
      </c>
      <c r="DP79" s="18">
        <v>0</v>
      </c>
      <c r="DQ79" s="18">
        <v>0</v>
      </c>
      <c r="DR79" s="18">
        <v>0</v>
      </c>
      <c r="DS79" s="18">
        <v>0</v>
      </c>
      <c r="DT79" s="18">
        <v>0</v>
      </c>
      <c r="DU79" s="18">
        <v>0</v>
      </c>
      <c r="DV79" s="18">
        <v>0</v>
      </c>
      <c r="DW79" s="18">
        <v>0</v>
      </c>
      <c r="DX79" s="18">
        <v>0</v>
      </c>
      <c r="DY79" s="18">
        <v>0</v>
      </c>
      <c r="DZ79" s="18">
        <v>0</v>
      </c>
      <c r="EA79" s="18">
        <v>0</v>
      </c>
      <c r="EB79" s="18">
        <v>0</v>
      </c>
      <c r="EC79" s="18">
        <v>0</v>
      </c>
      <c r="ED79" s="18">
        <v>0</v>
      </c>
      <c r="EE79" s="18">
        <v>0</v>
      </c>
    </row>
    <row r="80" spans="1:135" ht="20.149999999999999" customHeight="1" outlineLevel="2" x14ac:dyDescent="0.35">
      <c r="A80" s="17" t="s">
        <v>49</v>
      </c>
      <c r="B80" s="17" t="s">
        <v>80</v>
      </c>
      <c r="D80" s="18">
        <v>0.67672812476137323</v>
      </c>
      <c r="E80" s="18">
        <v>0.63644054626799562</v>
      </c>
      <c r="F80" s="18">
        <v>0</v>
      </c>
      <c r="G80" s="18">
        <v>0</v>
      </c>
      <c r="H80" s="18">
        <v>0</v>
      </c>
      <c r="I80" s="18">
        <v>0</v>
      </c>
      <c r="J80" s="18">
        <v>1.2282335105204871E-2</v>
      </c>
      <c r="K80" s="18">
        <v>2.8005243388172757E-2</v>
      </c>
      <c r="L80" s="18">
        <v>-6.9626115171650058E-2</v>
      </c>
      <c r="M80" s="18">
        <v>0</v>
      </c>
      <c r="N80" s="18">
        <v>0</v>
      </c>
      <c r="O80" s="18">
        <v>0</v>
      </c>
      <c r="P80" s="18">
        <v>6.2655661561738638E-9</v>
      </c>
      <c r="Q80" s="18">
        <v>6.2655196577441282E-9</v>
      </c>
      <c r="R80" s="18">
        <v>0</v>
      </c>
      <c r="S80" s="18">
        <v>0</v>
      </c>
      <c r="T80" s="18">
        <v>0</v>
      </c>
      <c r="U80" s="18">
        <v>0</v>
      </c>
      <c r="V80" s="18">
        <v>9.888072425249172E-19</v>
      </c>
      <c r="W80" s="18">
        <v>4.6497440928504985E-14</v>
      </c>
      <c r="X80" s="18">
        <v>-2.8473671526272417E-12</v>
      </c>
      <c r="Y80" s="18">
        <v>0</v>
      </c>
      <c r="Z80" s="18">
        <v>0</v>
      </c>
      <c r="AA80" s="18">
        <v>0</v>
      </c>
      <c r="AB80" s="18">
        <v>2.137122787546932E-4</v>
      </c>
      <c r="AC80" s="18">
        <v>2.1433472986932445E-4</v>
      </c>
      <c r="AD80" s="18">
        <v>0</v>
      </c>
      <c r="AE80" s="18">
        <v>0</v>
      </c>
      <c r="AF80" s="18">
        <v>0</v>
      </c>
      <c r="AG80" s="18">
        <v>0</v>
      </c>
      <c r="AH80" s="18">
        <v>4.0026919158361022E-6</v>
      </c>
      <c r="AI80" s="18">
        <v>-4.6251430304673314E-6</v>
      </c>
      <c r="AJ80" s="18">
        <v>-2.0906394959025472E-5</v>
      </c>
      <c r="AK80" s="18">
        <v>0</v>
      </c>
      <c r="AL80" s="18">
        <v>0</v>
      </c>
      <c r="AM80" s="18">
        <v>0</v>
      </c>
      <c r="AN80" s="18">
        <v>1.086906407992558E-3</v>
      </c>
      <c r="AO80" s="18">
        <v>1.0147348497009966E-3</v>
      </c>
      <c r="AP80" s="18">
        <v>0</v>
      </c>
      <c r="AQ80" s="18">
        <v>0</v>
      </c>
      <c r="AR80" s="18">
        <v>0</v>
      </c>
      <c r="AS80" s="18">
        <v>0</v>
      </c>
      <c r="AT80" s="18">
        <v>4.2767689922480622E-5</v>
      </c>
      <c r="AU80" s="18">
        <v>2.9403868369080841E-5</v>
      </c>
      <c r="AV80" s="18">
        <v>-1.7837489456478403E-4</v>
      </c>
      <c r="AW80" s="18">
        <v>0</v>
      </c>
      <c r="AX80" s="18">
        <v>0</v>
      </c>
      <c r="AY80" s="18">
        <v>0</v>
      </c>
      <c r="AZ80" s="18">
        <v>4.1047583361988047E-4</v>
      </c>
      <c r="BA80" s="18">
        <v>3.9449951000664459E-4</v>
      </c>
      <c r="BB80" s="18">
        <v>0</v>
      </c>
      <c r="BC80" s="18">
        <v>0</v>
      </c>
      <c r="BD80" s="18">
        <v>0</v>
      </c>
      <c r="BE80" s="18">
        <v>0</v>
      </c>
      <c r="BF80" s="18">
        <v>1.0363248726467332E-5</v>
      </c>
      <c r="BG80" s="18">
        <v>5.6130748867685488E-6</v>
      </c>
      <c r="BH80" s="18">
        <v>-2.0037347058250277E-5</v>
      </c>
      <c r="BI80" s="18">
        <v>0</v>
      </c>
      <c r="BJ80" s="18">
        <v>0</v>
      </c>
      <c r="BK80" s="18">
        <v>0</v>
      </c>
      <c r="BL80" s="18">
        <v>1.6323262998576124E-7</v>
      </c>
      <c r="BM80" s="18">
        <v>1.6186142033222589E-7</v>
      </c>
      <c r="BN80" s="18">
        <v>0</v>
      </c>
      <c r="BO80" s="18">
        <v>0</v>
      </c>
      <c r="BP80" s="18">
        <v>0</v>
      </c>
      <c r="BQ80" s="18">
        <v>0</v>
      </c>
      <c r="BR80" s="18">
        <v>4.2585700996677746E-10</v>
      </c>
      <c r="BS80" s="18">
        <v>9.4535264356854921E-10</v>
      </c>
      <c r="BT80" s="18">
        <v>-1.3572031355038761E-9</v>
      </c>
      <c r="BU80" s="18">
        <v>0</v>
      </c>
      <c r="BV80" s="18">
        <v>0</v>
      </c>
      <c r="BW80" s="18">
        <v>0</v>
      </c>
      <c r="BX80" s="18">
        <v>4.3414363672370317</v>
      </c>
      <c r="BY80" s="18">
        <v>4.1331865883499441</v>
      </c>
      <c r="BZ80" s="18">
        <v>0</v>
      </c>
      <c r="CA80" s="18">
        <v>0</v>
      </c>
      <c r="CB80" s="18">
        <v>0</v>
      </c>
      <c r="CC80" s="18">
        <v>0</v>
      </c>
      <c r="CD80" s="18">
        <v>8.1151240310077533E-2</v>
      </c>
      <c r="CE80" s="18">
        <v>0.12709853857700998</v>
      </c>
      <c r="CF80" s="18">
        <v>-0.64299649497231448</v>
      </c>
      <c r="CG80" s="18">
        <v>0</v>
      </c>
      <c r="CH80" s="18">
        <v>0</v>
      </c>
      <c r="CI80" s="18">
        <v>0</v>
      </c>
      <c r="CJ80" s="18">
        <v>4.5833457753791365</v>
      </c>
      <c r="CK80" s="18">
        <v>4.373094344363234</v>
      </c>
      <c r="CL80" s="18">
        <v>0</v>
      </c>
      <c r="CM80" s="18">
        <v>0</v>
      </c>
      <c r="CN80" s="18">
        <v>0</v>
      </c>
      <c r="CO80" s="18">
        <v>0</v>
      </c>
      <c r="CP80" s="18">
        <v>8.1515218161683292E-2</v>
      </c>
      <c r="CQ80" s="18">
        <v>0.12873621285421927</v>
      </c>
      <c r="CR80" s="18">
        <v>-0.66958963162790697</v>
      </c>
      <c r="CS80" s="18">
        <v>0</v>
      </c>
      <c r="CT80" s="18">
        <v>0</v>
      </c>
      <c r="CU80" s="18">
        <v>0</v>
      </c>
      <c r="CV80" s="18">
        <v>0.87107021653510508</v>
      </c>
      <c r="CW80" s="18">
        <v>0.85683317900332212</v>
      </c>
      <c r="CX80" s="18">
        <v>0</v>
      </c>
      <c r="CY80" s="18">
        <v>0</v>
      </c>
      <c r="CZ80" s="18">
        <v>0</v>
      </c>
      <c r="DA80" s="18">
        <v>0</v>
      </c>
      <c r="DB80" s="18">
        <v>4.733746400885936E-3</v>
      </c>
      <c r="DC80" s="18">
        <v>9.5032911308970108E-3</v>
      </c>
      <c r="DD80" s="18">
        <v>-5.133263450719819E-3</v>
      </c>
      <c r="DE80" s="18">
        <v>0</v>
      </c>
      <c r="DF80" s="18">
        <v>0</v>
      </c>
      <c r="DG80" s="18">
        <v>0</v>
      </c>
      <c r="DH80" s="18">
        <v>0.53654662236987827</v>
      </c>
      <c r="DI80" s="18">
        <v>0.53654662236987827</v>
      </c>
      <c r="DJ80" s="18">
        <v>0</v>
      </c>
      <c r="DK80" s="18">
        <v>0</v>
      </c>
      <c r="DL80" s="18">
        <v>0</v>
      </c>
      <c r="DM80" s="18">
        <v>0</v>
      </c>
      <c r="DN80" s="18">
        <v>0</v>
      </c>
      <c r="DO80" s="18">
        <v>0</v>
      </c>
      <c r="DP80" s="18">
        <v>0</v>
      </c>
      <c r="DQ80" s="18">
        <v>0</v>
      </c>
      <c r="DR80" s="18">
        <v>0</v>
      </c>
      <c r="DS80" s="18">
        <v>0</v>
      </c>
      <c r="DT80" s="18">
        <v>0.28323705426356588</v>
      </c>
      <c r="DU80" s="18">
        <v>0.28323705426356588</v>
      </c>
      <c r="DV80" s="18">
        <v>0</v>
      </c>
      <c r="DW80" s="18">
        <v>0</v>
      </c>
      <c r="DX80" s="18">
        <v>0</v>
      </c>
      <c r="DY80" s="18">
        <v>0</v>
      </c>
      <c r="DZ80" s="18">
        <v>0</v>
      </c>
      <c r="EA80" s="18">
        <v>0</v>
      </c>
      <c r="EB80" s="18">
        <v>0</v>
      </c>
      <c r="EC80" s="18">
        <v>0</v>
      </c>
      <c r="ED80" s="18">
        <v>0</v>
      </c>
      <c r="EE80" s="18">
        <v>0</v>
      </c>
    </row>
    <row r="81" spans="1:135" ht="20.149999999999999" customHeight="1" outlineLevel="3" x14ac:dyDescent="0.35">
      <c r="A81" s="17" t="s">
        <v>51</v>
      </c>
      <c r="B81" s="17" t="s">
        <v>81</v>
      </c>
      <c r="D81" s="18">
        <v>0.47734724820059798</v>
      </c>
      <c r="E81" s="18">
        <v>0.46126613312292358</v>
      </c>
      <c r="F81" s="18">
        <v>0</v>
      </c>
      <c r="G81" s="18">
        <v>0</v>
      </c>
      <c r="H81" s="18">
        <v>0</v>
      </c>
      <c r="I81" s="18">
        <v>0</v>
      </c>
      <c r="J81" s="18">
        <v>9.2011162790697661E-3</v>
      </c>
      <c r="K81" s="18">
        <v>6.8799987986046512E-3</v>
      </c>
      <c r="L81" s="18">
        <v>-4.9516197120708753E-2</v>
      </c>
      <c r="M81" s="18">
        <v>0</v>
      </c>
      <c r="N81" s="18">
        <v>0</v>
      </c>
      <c r="O81" s="18">
        <v>0</v>
      </c>
      <c r="P81" s="18">
        <v>4.5868683053541997E-9</v>
      </c>
      <c r="Q81" s="18">
        <v>4.5868682953652443E-9</v>
      </c>
      <c r="R81" s="18">
        <v>0</v>
      </c>
      <c r="S81" s="18">
        <v>0</v>
      </c>
      <c r="T81" s="18">
        <v>0</v>
      </c>
      <c r="U81" s="18">
        <v>0</v>
      </c>
      <c r="V81" s="18">
        <v>7.4074462901439664E-19</v>
      </c>
      <c r="W81" s="18">
        <v>9.2482110520487273E-18</v>
      </c>
      <c r="X81" s="18">
        <v>1.8934786068660018E-16</v>
      </c>
      <c r="Y81" s="18">
        <v>0</v>
      </c>
      <c r="Z81" s="18">
        <v>0</v>
      </c>
      <c r="AA81" s="18">
        <v>0</v>
      </c>
      <c r="AB81" s="18">
        <v>5.0456644974602439E-5</v>
      </c>
      <c r="AC81" s="18">
        <v>5.1022470214839424E-5</v>
      </c>
      <c r="AD81" s="18">
        <v>0</v>
      </c>
      <c r="AE81" s="18">
        <v>0</v>
      </c>
      <c r="AF81" s="18">
        <v>0</v>
      </c>
      <c r="AG81" s="18">
        <v>0</v>
      </c>
      <c r="AH81" s="18">
        <v>2.9985780730897012E-6</v>
      </c>
      <c r="AI81" s="18">
        <v>-3.5644033133266889E-6</v>
      </c>
      <c r="AJ81" s="18">
        <v>-1.615505834551495E-5</v>
      </c>
      <c r="AK81" s="18">
        <v>0</v>
      </c>
      <c r="AL81" s="18">
        <v>0</v>
      </c>
      <c r="AM81" s="18">
        <v>0</v>
      </c>
      <c r="AN81" s="18">
        <v>7.9120144245842748E-4</v>
      </c>
      <c r="AO81" s="18">
        <v>7.3801022033222598E-4</v>
      </c>
      <c r="AP81" s="18">
        <v>0</v>
      </c>
      <c r="AQ81" s="18">
        <v>0</v>
      </c>
      <c r="AR81" s="18">
        <v>0</v>
      </c>
      <c r="AS81" s="18">
        <v>0</v>
      </c>
      <c r="AT81" s="18">
        <v>3.2039601328903652E-5</v>
      </c>
      <c r="AU81" s="18">
        <v>2.1151620797297894E-5</v>
      </c>
      <c r="AV81" s="18">
        <v>-1.3419349683720929E-4</v>
      </c>
      <c r="AW81" s="18">
        <v>0</v>
      </c>
      <c r="AX81" s="18">
        <v>0</v>
      </c>
      <c r="AY81" s="18">
        <v>0</v>
      </c>
      <c r="AZ81" s="18">
        <v>2.2265364780965006E-4</v>
      </c>
      <c r="BA81" s="18">
        <v>2.1086587547286824E-4</v>
      </c>
      <c r="BB81" s="18">
        <v>0</v>
      </c>
      <c r="BC81" s="18">
        <v>0</v>
      </c>
      <c r="BD81" s="18">
        <v>0</v>
      </c>
      <c r="BE81" s="18">
        <v>0</v>
      </c>
      <c r="BF81" s="18">
        <v>7.7634418604651175E-6</v>
      </c>
      <c r="BG81" s="18">
        <v>4.0243304763167223E-6</v>
      </c>
      <c r="BH81" s="18">
        <v>-1.4716255576079734E-5</v>
      </c>
      <c r="BI81" s="18">
        <v>0</v>
      </c>
      <c r="BJ81" s="18">
        <v>0</v>
      </c>
      <c r="BK81" s="18">
        <v>0</v>
      </c>
      <c r="BL81" s="18">
        <v>1.2064000925043387E-7</v>
      </c>
      <c r="BM81" s="18">
        <v>1.19791709213732E-7</v>
      </c>
      <c r="BN81" s="18">
        <v>0</v>
      </c>
      <c r="BO81" s="18">
        <v>0</v>
      </c>
      <c r="BP81" s="18">
        <v>0</v>
      </c>
      <c r="BQ81" s="18">
        <v>0</v>
      </c>
      <c r="BR81" s="18">
        <v>3.1902679955703216E-10</v>
      </c>
      <c r="BS81" s="18">
        <v>5.2927323714485049E-10</v>
      </c>
      <c r="BT81" s="18">
        <v>-1.0232168883720934E-10</v>
      </c>
      <c r="BU81" s="18">
        <v>0</v>
      </c>
      <c r="BV81" s="18">
        <v>0</v>
      </c>
      <c r="BW81" s="18">
        <v>0</v>
      </c>
      <c r="BX81" s="18">
        <v>2.8554696518103877</v>
      </c>
      <c r="BY81" s="18">
        <v>2.7009169645182727</v>
      </c>
      <c r="BZ81" s="18">
        <v>0</v>
      </c>
      <c r="CA81" s="18">
        <v>0</v>
      </c>
      <c r="CB81" s="18">
        <v>0</v>
      </c>
      <c r="CC81" s="18">
        <v>0</v>
      </c>
      <c r="CD81" s="18">
        <v>6.0793089700996686E-2</v>
      </c>
      <c r="CE81" s="18">
        <v>9.3759597591118488E-2</v>
      </c>
      <c r="CF81" s="18">
        <v>-0.42222355506090803</v>
      </c>
      <c r="CG81" s="18">
        <v>0</v>
      </c>
      <c r="CH81" s="18">
        <v>0</v>
      </c>
      <c r="CI81" s="18">
        <v>0</v>
      </c>
      <c r="CJ81" s="18">
        <v>3.0403444607968106</v>
      </c>
      <c r="CK81" s="18">
        <v>2.8845284841860468</v>
      </c>
      <c r="CL81" s="18">
        <v>0</v>
      </c>
      <c r="CM81" s="18">
        <v>0</v>
      </c>
      <c r="CN81" s="18">
        <v>0</v>
      </c>
      <c r="CO81" s="18">
        <v>0</v>
      </c>
      <c r="CP81" s="18">
        <v>6.1066932447397575E-2</v>
      </c>
      <c r="CQ81" s="18">
        <v>9.4749044163366561E-2</v>
      </c>
      <c r="CR81" s="18">
        <v>-0.42527541198228125</v>
      </c>
      <c r="CS81" s="18">
        <v>0</v>
      </c>
      <c r="CT81" s="18">
        <v>0</v>
      </c>
      <c r="CU81" s="18">
        <v>0</v>
      </c>
      <c r="CV81" s="18">
        <v>0.687248296681506</v>
      </c>
      <c r="CW81" s="18">
        <v>0.67676703652270198</v>
      </c>
      <c r="CX81" s="18">
        <v>0</v>
      </c>
      <c r="CY81" s="18">
        <v>0</v>
      </c>
      <c r="CZ81" s="18">
        <v>0</v>
      </c>
      <c r="DA81" s="18">
        <v>0</v>
      </c>
      <c r="DB81" s="18">
        <v>3.5462635658914735E-3</v>
      </c>
      <c r="DC81" s="18">
        <v>6.9349965929125139E-3</v>
      </c>
      <c r="DD81" s="18">
        <v>1.4289234139534885E-2</v>
      </c>
      <c r="DE81" s="18">
        <v>0</v>
      </c>
      <c r="DF81" s="18">
        <v>0</v>
      </c>
      <c r="DG81" s="18">
        <v>0</v>
      </c>
      <c r="DH81" s="18">
        <v>0.38337984496124033</v>
      </c>
      <c r="DI81" s="18">
        <v>0.38337984496124033</v>
      </c>
      <c r="DJ81" s="18">
        <v>0</v>
      </c>
      <c r="DK81" s="18">
        <v>0</v>
      </c>
      <c r="DL81" s="18">
        <v>0</v>
      </c>
      <c r="DM81" s="18">
        <v>0</v>
      </c>
      <c r="DN81" s="18">
        <v>0</v>
      </c>
      <c r="DO81" s="18">
        <v>0</v>
      </c>
      <c r="DP81" s="18">
        <v>0</v>
      </c>
      <c r="DQ81" s="18">
        <v>0</v>
      </c>
      <c r="DR81" s="18">
        <v>0</v>
      </c>
      <c r="DS81" s="18">
        <v>0</v>
      </c>
      <c r="DT81" s="18">
        <v>0.20948970099667771</v>
      </c>
      <c r="DU81" s="18">
        <v>0.20948970099667771</v>
      </c>
      <c r="DV81" s="18">
        <v>0</v>
      </c>
      <c r="DW81" s="18">
        <v>0</v>
      </c>
      <c r="DX81" s="18">
        <v>0</v>
      </c>
      <c r="DY81" s="18">
        <v>0</v>
      </c>
      <c r="DZ81" s="18">
        <v>0</v>
      </c>
      <c r="EA81" s="18">
        <v>0</v>
      </c>
      <c r="EB81" s="18">
        <v>0</v>
      </c>
      <c r="EC81" s="18">
        <v>0</v>
      </c>
      <c r="ED81" s="18">
        <v>0</v>
      </c>
      <c r="EE81" s="18">
        <v>0</v>
      </c>
    </row>
    <row r="82" spans="1:135" ht="20.149999999999999" customHeight="1" outlineLevel="4" x14ac:dyDescent="0.35">
      <c r="A82" s="17" t="s">
        <v>48</v>
      </c>
      <c r="B82" s="17" t="s">
        <v>80</v>
      </c>
      <c r="D82" s="18">
        <v>0.47734724820059798</v>
      </c>
      <c r="E82" s="18">
        <v>0.46126613312292358</v>
      </c>
      <c r="F82" s="18">
        <v>0</v>
      </c>
      <c r="G82" s="18">
        <v>0</v>
      </c>
      <c r="H82" s="18">
        <v>0</v>
      </c>
      <c r="I82" s="18">
        <v>0</v>
      </c>
      <c r="J82" s="18">
        <v>9.2011162790697661E-3</v>
      </c>
      <c r="K82" s="18">
        <v>6.8799987986046512E-3</v>
      </c>
      <c r="L82" s="18">
        <v>-4.9516197120708753E-2</v>
      </c>
      <c r="M82" s="18">
        <v>0</v>
      </c>
      <c r="N82" s="18">
        <v>0</v>
      </c>
      <c r="O82" s="18">
        <v>0</v>
      </c>
      <c r="P82" s="18">
        <v>4.5868683053541997E-9</v>
      </c>
      <c r="Q82" s="18">
        <v>4.5868682953652443E-9</v>
      </c>
      <c r="R82" s="18">
        <v>0</v>
      </c>
      <c r="S82" s="18">
        <v>0</v>
      </c>
      <c r="T82" s="18">
        <v>0</v>
      </c>
      <c r="U82" s="18">
        <v>0</v>
      </c>
      <c r="V82" s="18">
        <v>7.4074462901439664E-19</v>
      </c>
      <c r="W82" s="18">
        <v>9.2482110520487273E-18</v>
      </c>
      <c r="X82" s="18">
        <v>1.8934786068660018E-16</v>
      </c>
      <c r="Y82" s="18">
        <v>0</v>
      </c>
      <c r="Z82" s="18">
        <v>0</v>
      </c>
      <c r="AA82" s="18">
        <v>0</v>
      </c>
      <c r="AB82" s="18">
        <v>5.0456644974602439E-5</v>
      </c>
      <c r="AC82" s="18">
        <v>5.1022470214839424E-5</v>
      </c>
      <c r="AD82" s="18">
        <v>0</v>
      </c>
      <c r="AE82" s="18">
        <v>0</v>
      </c>
      <c r="AF82" s="18">
        <v>0</v>
      </c>
      <c r="AG82" s="18">
        <v>0</v>
      </c>
      <c r="AH82" s="18">
        <v>2.9985780730897012E-6</v>
      </c>
      <c r="AI82" s="18">
        <v>-3.5644033133266889E-6</v>
      </c>
      <c r="AJ82" s="18">
        <v>-1.615505834551495E-5</v>
      </c>
      <c r="AK82" s="18">
        <v>0</v>
      </c>
      <c r="AL82" s="18">
        <v>0</v>
      </c>
      <c r="AM82" s="18">
        <v>0</v>
      </c>
      <c r="AN82" s="18">
        <v>7.9120144245842748E-4</v>
      </c>
      <c r="AO82" s="18">
        <v>7.3801022033222598E-4</v>
      </c>
      <c r="AP82" s="18">
        <v>0</v>
      </c>
      <c r="AQ82" s="18">
        <v>0</v>
      </c>
      <c r="AR82" s="18">
        <v>0</v>
      </c>
      <c r="AS82" s="18">
        <v>0</v>
      </c>
      <c r="AT82" s="18">
        <v>3.2039601328903652E-5</v>
      </c>
      <c r="AU82" s="18">
        <v>2.1151620797297894E-5</v>
      </c>
      <c r="AV82" s="18">
        <v>-1.3419349683720929E-4</v>
      </c>
      <c r="AW82" s="18">
        <v>0</v>
      </c>
      <c r="AX82" s="18">
        <v>0</v>
      </c>
      <c r="AY82" s="18">
        <v>0</v>
      </c>
      <c r="AZ82" s="18">
        <v>2.2265364780965006E-4</v>
      </c>
      <c r="BA82" s="18">
        <v>2.1086587547286824E-4</v>
      </c>
      <c r="BB82" s="18">
        <v>0</v>
      </c>
      <c r="BC82" s="18">
        <v>0</v>
      </c>
      <c r="BD82" s="18">
        <v>0</v>
      </c>
      <c r="BE82" s="18">
        <v>0</v>
      </c>
      <c r="BF82" s="18">
        <v>7.7634418604651175E-6</v>
      </c>
      <c r="BG82" s="18">
        <v>4.0243304763167223E-6</v>
      </c>
      <c r="BH82" s="18">
        <v>-1.4716255576079734E-5</v>
      </c>
      <c r="BI82" s="18">
        <v>0</v>
      </c>
      <c r="BJ82" s="18">
        <v>0</v>
      </c>
      <c r="BK82" s="18">
        <v>0</v>
      </c>
      <c r="BL82" s="18">
        <v>1.2064000925043387E-7</v>
      </c>
      <c r="BM82" s="18">
        <v>1.19791709213732E-7</v>
      </c>
      <c r="BN82" s="18">
        <v>0</v>
      </c>
      <c r="BO82" s="18">
        <v>0</v>
      </c>
      <c r="BP82" s="18">
        <v>0</v>
      </c>
      <c r="BQ82" s="18">
        <v>0</v>
      </c>
      <c r="BR82" s="18">
        <v>3.1902679955703216E-10</v>
      </c>
      <c r="BS82" s="18">
        <v>5.2927323714485049E-10</v>
      </c>
      <c r="BT82" s="18">
        <v>-1.0232168883720934E-10</v>
      </c>
      <c r="BU82" s="18">
        <v>0</v>
      </c>
      <c r="BV82" s="18">
        <v>0</v>
      </c>
      <c r="BW82" s="18">
        <v>0</v>
      </c>
      <c r="BX82" s="18">
        <v>2.8554696518103877</v>
      </c>
      <c r="BY82" s="18">
        <v>2.7009169645182727</v>
      </c>
      <c r="BZ82" s="18">
        <v>0</v>
      </c>
      <c r="CA82" s="18">
        <v>0</v>
      </c>
      <c r="CB82" s="18">
        <v>0</v>
      </c>
      <c r="CC82" s="18">
        <v>0</v>
      </c>
      <c r="CD82" s="18">
        <v>6.0793089700996686E-2</v>
      </c>
      <c r="CE82" s="18">
        <v>9.3759597591118488E-2</v>
      </c>
      <c r="CF82" s="18">
        <v>-0.42222355506090803</v>
      </c>
      <c r="CG82" s="18">
        <v>0</v>
      </c>
      <c r="CH82" s="18">
        <v>0</v>
      </c>
      <c r="CI82" s="18">
        <v>0</v>
      </c>
      <c r="CJ82" s="18">
        <v>3.0403444607968106</v>
      </c>
      <c r="CK82" s="18">
        <v>2.8845284841860468</v>
      </c>
      <c r="CL82" s="18">
        <v>0</v>
      </c>
      <c r="CM82" s="18">
        <v>0</v>
      </c>
      <c r="CN82" s="18">
        <v>0</v>
      </c>
      <c r="CO82" s="18">
        <v>0</v>
      </c>
      <c r="CP82" s="18">
        <v>6.1066932447397575E-2</v>
      </c>
      <c r="CQ82" s="18">
        <v>9.4749044163366561E-2</v>
      </c>
      <c r="CR82" s="18">
        <v>-0.42527541198228125</v>
      </c>
      <c r="CS82" s="18">
        <v>0</v>
      </c>
      <c r="CT82" s="18">
        <v>0</v>
      </c>
      <c r="CU82" s="18">
        <v>0</v>
      </c>
      <c r="CV82" s="18">
        <v>0.687248296681506</v>
      </c>
      <c r="CW82" s="18">
        <v>0.67676703652270198</v>
      </c>
      <c r="CX82" s="18">
        <v>0</v>
      </c>
      <c r="CY82" s="18">
        <v>0</v>
      </c>
      <c r="CZ82" s="18">
        <v>0</v>
      </c>
      <c r="DA82" s="18">
        <v>0</v>
      </c>
      <c r="DB82" s="18">
        <v>3.5462635658914735E-3</v>
      </c>
      <c r="DC82" s="18">
        <v>6.9349965929125139E-3</v>
      </c>
      <c r="DD82" s="18">
        <v>1.4289234139534885E-2</v>
      </c>
      <c r="DE82" s="18">
        <v>0</v>
      </c>
      <c r="DF82" s="18">
        <v>0</v>
      </c>
      <c r="DG82" s="18">
        <v>0</v>
      </c>
      <c r="DH82" s="18">
        <v>0.38337984496124033</v>
      </c>
      <c r="DI82" s="18">
        <v>0.38337984496124033</v>
      </c>
      <c r="DJ82" s="18">
        <v>0</v>
      </c>
      <c r="DK82" s="18">
        <v>0</v>
      </c>
      <c r="DL82" s="18">
        <v>0</v>
      </c>
      <c r="DM82" s="18">
        <v>0</v>
      </c>
      <c r="DN82" s="18">
        <v>0</v>
      </c>
      <c r="DO82" s="18">
        <v>0</v>
      </c>
      <c r="DP82" s="18">
        <v>0</v>
      </c>
      <c r="DQ82" s="18">
        <v>0</v>
      </c>
      <c r="DR82" s="18">
        <v>0</v>
      </c>
      <c r="DS82" s="18">
        <v>0</v>
      </c>
      <c r="DT82" s="18">
        <v>0.20948970099667771</v>
      </c>
      <c r="DU82" s="18">
        <v>0.20948970099667771</v>
      </c>
      <c r="DV82" s="18">
        <v>0</v>
      </c>
      <c r="DW82" s="18">
        <v>0</v>
      </c>
      <c r="DX82" s="18">
        <v>0</v>
      </c>
      <c r="DY82" s="18">
        <v>0</v>
      </c>
      <c r="DZ82" s="18">
        <v>0</v>
      </c>
      <c r="EA82" s="18">
        <v>0</v>
      </c>
      <c r="EB82" s="18">
        <v>0</v>
      </c>
      <c r="EC82" s="18">
        <v>0</v>
      </c>
      <c r="ED82" s="18">
        <v>0</v>
      </c>
      <c r="EE82" s="18">
        <v>0</v>
      </c>
    </row>
    <row r="83" spans="1:135" ht="20.149999999999999" customHeight="1" outlineLevel="5" x14ac:dyDescent="0.35">
      <c r="A83" s="17" t="s">
        <v>53</v>
      </c>
      <c r="B83" s="17" t="s">
        <v>308</v>
      </c>
      <c r="D83" s="18">
        <v>1.7706123847176083E-2</v>
      </c>
      <c r="E83" s="18">
        <v>1.7183611295681064E-2</v>
      </c>
      <c r="F83" s="18">
        <v>0</v>
      </c>
      <c r="G83" s="18">
        <v>0</v>
      </c>
      <c r="H83" s="18">
        <v>0</v>
      </c>
      <c r="I83" s="18">
        <v>0</v>
      </c>
      <c r="J83" s="18">
        <v>2.9767441860465116E-4</v>
      </c>
      <c r="K83" s="18">
        <v>2.2483813289036542E-4</v>
      </c>
      <c r="L83" s="18">
        <v>-2.9021040974529346E-3</v>
      </c>
      <c r="M83" s="18">
        <v>0</v>
      </c>
      <c r="N83" s="18">
        <v>0</v>
      </c>
      <c r="O83" s="18">
        <v>0</v>
      </c>
      <c r="P83" s="18">
        <v>1.4839438492788263E-10</v>
      </c>
      <c r="Q83" s="18">
        <v>1.4839438459218164E-10</v>
      </c>
      <c r="R83" s="18">
        <v>0</v>
      </c>
      <c r="S83" s="18">
        <v>0</v>
      </c>
      <c r="T83" s="18">
        <v>0</v>
      </c>
      <c r="U83" s="18">
        <v>0</v>
      </c>
      <c r="V83" s="18">
        <v>2.3964562569213733E-20</v>
      </c>
      <c r="W83" s="18">
        <v>3.1173643410852714E-19</v>
      </c>
      <c r="X83" s="18">
        <v>1.4112314507198228E-17</v>
      </c>
      <c r="Y83" s="18">
        <v>0</v>
      </c>
      <c r="Z83" s="18">
        <v>0</v>
      </c>
      <c r="AA83" s="18">
        <v>0</v>
      </c>
      <c r="AB83" s="18">
        <v>2.5134856197120711E-6</v>
      </c>
      <c r="AC83" s="18">
        <v>2.5306892580287932E-6</v>
      </c>
      <c r="AD83" s="18">
        <v>0</v>
      </c>
      <c r="AE83" s="18">
        <v>0</v>
      </c>
      <c r="AF83" s="18">
        <v>0</v>
      </c>
      <c r="AG83" s="18">
        <v>0</v>
      </c>
      <c r="AH83" s="18">
        <v>9.7009966777408641E-8</v>
      </c>
      <c r="AI83" s="18">
        <v>-1.1421360509413068E-7</v>
      </c>
      <c r="AJ83" s="18">
        <v>-9.1432624584717609E-7</v>
      </c>
      <c r="AK83" s="18">
        <v>0</v>
      </c>
      <c r="AL83" s="18">
        <v>0</v>
      </c>
      <c r="AM83" s="18">
        <v>0</v>
      </c>
      <c r="AN83" s="18">
        <v>2.9854086905869327E-5</v>
      </c>
      <c r="AO83" s="18">
        <v>2.8118910299003325E-5</v>
      </c>
      <c r="AP83" s="18">
        <v>0</v>
      </c>
      <c r="AQ83" s="18">
        <v>0</v>
      </c>
      <c r="AR83" s="18">
        <v>0</v>
      </c>
      <c r="AS83" s="18">
        <v>0</v>
      </c>
      <c r="AT83" s="18">
        <v>1.0365448504983389E-6</v>
      </c>
      <c r="AU83" s="18">
        <v>6.986317563676633E-7</v>
      </c>
      <c r="AV83" s="18">
        <v>-7.340461129568106E-6</v>
      </c>
      <c r="AW83" s="18">
        <v>0</v>
      </c>
      <c r="AX83" s="18">
        <v>0</v>
      </c>
      <c r="AY83" s="18">
        <v>0</v>
      </c>
      <c r="AZ83" s="18">
        <v>7.7817870912513863E-6</v>
      </c>
      <c r="BA83" s="18">
        <v>7.3988163898117399E-6</v>
      </c>
      <c r="BB83" s="18">
        <v>0</v>
      </c>
      <c r="BC83" s="18">
        <v>0</v>
      </c>
      <c r="BD83" s="18">
        <v>0</v>
      </c>
      <c r="BE83" s="18">
        <v>0</v>
      </c>
      <c r="BF83" s="18">
        <v>2.511627906976744E-7</v>
      </c>
      <c r="BG83" s="18">
        <v>1.3180791074197119E-7</v>
      </c>
      <c r="BH83" s="18">
        <v>-7.2522272425249175E-7</v>
      </c>
      <c r="BI83" s="18">
        <v>0</v>
      </c>
      <c r="BJ83" s="18">
        <v>0</v>
      </c>
      <c r="BK83" s="18">
        <v>0</v>
      </c>
      <c r="BL83" s="18">
        <v>4.6647736905647839E-9</v>
      </c>
      <c r="BM83" s="18">
        <v>4.6371007751937984E-9</v>
      </c>
      <c r="BN83" s="18">
        <v>0</v>
      </c>
      <c r="BO83" s="18">
        <v>0</v>
      </c>
      <c r="BP83" s="18">
        <v>0</v>
      </c>
      <c r="BQ83" s="18">
        <v>0</v>
      </c>
      <c r="BR83" s="18">
        <v>1.0321151716500554E-11</v>
      </c>
      <c r="BS83" s="18">
        <v>1.735176365448505E-11</v>
      </c>
      <c r="BT83" s="18">
        <v>2.7635368770764128E-11</v>
      </c>
      <c r="BU83" s="18">
        <v>0</v>
      </c>
      <c r="BV83" s="18">
        <v>0</v>
      </c>
      <c r="BW83" s="18">
        <v>0</v>
      </c>
      <c r="BX83" s="18">
        <v>0.11764601784939092</v>
      </c>
      <c r="BY83" s="18">
        <v>0.11261392691029901</v>
      </c>
      <c r="BZ83" s="18">
        <v>0</v>
      </c>
      <c r="CA83" s="18">
        <v>0</v>
      </c>
      <c r="CB83" s="18">
        <v>0</v>
      </c>
      <c r="CC83" s="18">
        <v>0</v>
      </c>
      <c r="CD83" s="18">
        <v>1.9667774086378738E-3</v>
      </c>
      <c r="CE83" s="18">
        <v>3.0653135304540423E-3</v>
      </c>
      <c r="CF83" s="18">
        <v>-2.3943944629014401E-2</v>
      </c>
      <c r="CG83" s="18">
        <v>0</v>
      </c>
      <c r="CH83" s="18">
        <v>0</v>
      </c>
      <c r="CI83" s="18">
        <v>0</v>
      </c>
      <c r="CJ83" s="18">
        <v>0.12750410599335549</v>
      </c>
      <c r="CK83" s="18">
        <v>0.12243021262458473</v>
      </c>
      <c r="CL83" s="18">
        <v>0</v>
      </c>
      <c r="CM83" s="18">
        <v>0</v>
      </c>
      <c r="CN83" s="18">
        <v>0</v>
      </c>
      <c r="CO83" s="18">
        <v>0</v>
      </c>
      <c r="CP83" s="18">
        <v>1.975636766334441E-3</v>
      </c>
      <c r="CQ83" s="18">
        <v>3.0982566024363237E-3</v>
      </c>
      <c r="CR83" s="18">
        <v>-2.3590766334440752E-2</v>
      </c>
      <c r="CS83" s="18">
        <v>0</v>
      </c>
      <c r="CT83" s="18">
        <v>0</v>
      </c>
      <c r="CU83" s="18">
        <v>0</v>
      </c>
      <c r="CV83" s="18">
        <v>3.4771583100775195E-2</v>
      </c>
      <c r="CW83" s="18">
        <v>3.442817054263566E-2</v>
      </c>
      <c r="CX83" s="18">
        <v>0</v>
      </c>
      <c r="CY83" s="18">
        <v>0</v>
      </c>
      <c r="CZ83" s="18">
        <v>0</v>
      </c>
      <c r="DA83" s="18">
        <v>0</v>
      </c>
      <c r="DB83" s="18">
        <v>1.1472868217054263E-4</v>
      </c>
      <c r="DC83" s="18">
        <v>2.2868387596899225E-4</v>
      </c>
      <c r="DD83" s="18">
        <v>1.5841714285714287E-3</v>
      </c>
      <c r="DE83" s="18">
        <v>0</v>
      </c>
      <c r="DF83" s="18">
        <v>0</v>
      </c>
      <c r="DG83" s="18">
        <v>0</v>
      </c>
      <c r="DH83" s="18">
        <v>1.2403100775193798E-2</v>
      </c>
      <c r="DI83" s="18">
        <v>1.2403100775193798E-2</v>
      </c>
      <c r="DJ83" s="18">
        <v>0</v>
      </c>
      <c r="DK83" s="18">
        <v>0</v>
      </c>
      <c r="DL83" s="18">
        <v>0</v>
      </c>
      <c r="DM83" s="18">
        <v>0</v>
      </c>
      <c r="DN83" s="18">
        <v>0</v>
      </c>
      <c r="DO83" s="18">
        <v>0</v>
      </c>
      <c r="DP83" s="18">
        <v>0</v>
      </c>
      <c r="DQ83" s="18">
        <v>0</v>
      </c>
      <c r="DR83" s="18">
        <v>0</v>
      </c>
      <c r="DS83" s="18">
        <v>0</v>
      </c>
      <c r="DT83" s="18">
        <v>6.7774086378737542E-3</v>
      </c>
      <c r="DU83" s="18">
        <v>6.7774086378737542E-3</v>
      </c>
      <c r="DV83" s="18">
        <v>0</v>
      </c>
      <c r="DW83" s="18">
        <v>0</v>
      </c>
      <c r="DX83" s="18">
        <v>0</v>
      </c>
      <c r="DY83" s="18">
        <v>0</v>
      </c>
      <c r="DZ83" s="18">
        <v>0</v>
      </c>
      <c r="EA83" s="18">
        <v>0</v>
      </c>
      <c r="EB83" s="18">
        <v>0</v>
      </c>
      <c r="EC83" s="18">
        <v>0</v>
      </c>
      <c r="ED83" s="18">
        <v>0</v>
      </c>
      <c r="EE83" s="18">
        <v>0</v>
      </c>
    </row>
    <row r="84" spans="1:135" ht="20.149999999999999" customHeight="1" outlineLevel="6" x14ac:dyDescent="0.35">
      <c r="A84" s="17" t="s">
        <v>54</v>
      </c>
      <c r="B84" s="17" t="s">
        <v>62</v>
      </c>
      <c r="C84">
        <v>0</v>
      </c>
      <c r="D84" s="18">
        <v>4.6966000376522706E-3</v>
      </c>
      <c r="E84" s="18">
        <v>4.691916943521595E-3</v>
      </c>
      <c r="F84" s="18">
        <v>0</v>
      </c>
      <c r="G84" s="18">
        <v>0</v>
      </c>
      <c r="H84" s="18">
        <v>0</v>
      </c>
      <c r="I84" s="18">
        <v>0</v>
      </c>
      <c r="J84" s="18">
        <v>0</v>
      </c>
      <c r="K84" s="18">
        <v>4.6830941306755263E-6</v>
      </c>
      <c r="L84" s="18">
        <v>-2.6983388704318934E-3</v>
      </c>
      <c r="M84" s="18">
        <v>0</v>
      </c>
      <c r="N84" s="18">
        <v>0</v>
      </c>
      <c r="O84" s="18">
        <v>0</v>
      </c>
      <c r="P84" s="18">
        <v>1.432007065337763E-16</v>
      </c>
      <c r="Q84" s="18">
        <v>1.4317468438538206E-16</v>
      </c>
      <c r="R84" s="18">
        <v>0</v>
      </c>
      <c r="S84" s="18">
        <v>0</v>
      </c>
      <c r="T84" s="18">
        <v>0</v>
      </c>
      <c r="U84" s="18">
        <v>0</v>
      </c>
      <c r="V84" s="18">
        <v>0</v>
      </c>
      <c r="W84" s="18">
        <v>2.6022148394241419E-20</v>
      </c>
      <c r="X84" s="18">
        <v>1.6575215946843852E-17</v>
      </c>
      <c r="Y84" s="18">
        <v>0</v>
      </c>
      <c r="Z84" s="18">
        <v>0</v>
      </c>
      <c r="AA84" s="18">
        <v>0</v>
      </c>
      <c r="AB84" s="18">
        <v>1.828657269767442E-6</v>
      </c>
      <c r="AC84" s="18">
        <v>1.8263703211517165E-6</v>
      </c>
      <c r="AD84" s="18">
        <v>0</v>
      </c>
      <c r="AE84" s="18">
        <v>0</v>
      </c>
      <c r="AF84" s="18">
        <v>0</v>
      </c>
      <c r="AG84" s="18">
        <v>0</v>
      </c>
      <c r="AH84" s="18">
        <v>0</v>
      </c>
      <c r="AI84" s="18">
        <v>2.28694861572536E-9</v>
      </c>
      <c r="AJ84" s="18">
        <v>-8.1288660022148395E-7</v>
      </c>
      <c r="AK84" s="18">
        <v>0</v>
      </c>
      <c r="AL84" s="18">
        <v>0</v>
      </c>
      <c r="AM84" s="18">
        <v>0</v>
      </c>
      <c r="AN84" s="18">
        <v>8.8352607707641174E-6</v>
      </c>
      <c r="AO84" s="18">
        <v>8.8055105204872632E-6</v>
      </c>
      <c r="AP84" s="18">
        <v>0</v>
      </c>
      <c r="AQ84" s="18">
        <v>0</v>
      </c>
      <c r="AR84" s="18">
        <v>0</v>
      </c>
      <c r="AS84" s="18">
        <v>0</v>
      </c>
      <c r="AT84" s="18">
        <v>0</v>
      </c>
      <c r="AU84" s="18">
        <v>2.9750250276854928E-8</v>
      </c>
      <c r="AV84" s="18">
        <v>-6.2241820598006637E-6</v>
      </c>
      <c r="AW84" s="18">
        <v>0</v>
      </c>
      <c r="AX84" s="18">
        <v>0</v>
      </c>
      <c r="AY84" s="18">
        <v>0</v>
      </c>
      <c r="AZ84" s="18">
        <v>1.2006132263565891E-6</v>
      </c>
      <c r="BA84" s="18">
        <v>1.1972660022148394E-6</v>
      </c>
      <c r="BB84" s="18">
        <v>0</v>
      </c>
      <c r="BC84" s="18">
        <v>0</v>
      </c>
      <c r="BD84" s="18">
        <v>0</v>
      </c>
      <c r="BE84" s="18">
        <v>0</v>
      </c>
      <c r="BF84" s="18">
        <v>0</v>
      </c>
      <c r="BG84" s="18">
        <v>3.3472241417497233E-9</v>
      </c>
      <c r="BH84" s="18">
        <v>-5.1702781838316731E-7</v>
      </c>
      <c r="BI84" s="18">
        <v>0</v>
      </c>
      <c r="BJ84" s="18">
        <v>0</v>
      </c>
      <c r="BK84" s="18">
        <v>0</v>
      </c>
      <c r="BL84" s="18">
        <v>1.5810970571207088E-9</v>
      </c>
      <c r="BM84" s="18">
        <v>1.5806223698781839E-9</v>
      </c>
      <c r="BN84" s="18">
        <v>0</v>
      </c>
      <c r="BO84" s="18">
        <v>0</v>
      </c>
      <c r="BP84" s="18">
        <v>0</v>
      </c>
      <c r="BQ84" s="18">
        <v>0</v>
      </c>
      <c r="BR84" s="18">
        <v>0</v>
      </c>
      <c r="BS84" s="18">
        <v>4.7468724252491693E-13</v>
      </c>
      <c r="BT84" s="18">
        <v>6.4224516057585828E-11</v>
      </c>
      <c r="BU84" s="18">
        <v>0</v>
      </c>
      <c r="BV84" s="18">
        <v>0</v>
      </c>
      <c r="BW84" s="18">
        <v>0</v>
      </c>
      <c r="BX84" s="18">
        <v>5.2436715523809525E-2</v>
      </c>
      <c r="BY84" s="18">
        <v>5.2370294573643415E-2</v>
      </c>
      <c r="BZ84" s="18">
        <v>0</v>
      </c>
      <c r="CA84" s="18">
        <v>0</v>
      </c>
      <c r="CB84" s="18">
        <v>0</v>
      </c>
      <c r="CC84" s="18">
        <v>0</v>
      </c>
      <c r="CD84" s="18">
        <v>0</v>
      </c>
      <c r="CE84" s="18">
        <v>6.6420950166112949E-5</v>
      </c>
      <c r="CF84" s="18">
        <v>-2.1343723145071984E-2</v>
      </c>
      <c r="CG84" s="18">
        <v>0</v>
      </c>
      <c r="CH84" s="18">
        <v>0</v>
      </c>
      <c r="CI84" s="18">
        <v>0</v>
      </c>
      <c r="CJ84" s="18">
        <v>6.0483065018826145E-2</v>
      </c>
      <c r="CK84" s="18">
        <v>6.0414708748615736E-2</v>
      </c>
      <c r="CL84" s="18">
        <v>0</v>
      </c>
      <c r="CM84" s="18">
        <v>0</v>
      </c>
      <c r="CN84" s="18">
        <v>0</v>
      </c>
      <c r="CO84" s="18">
        <v>0</v>
      </c>
      <c r="CP84" s="18">
        <v>0</v>
      </c>
      <c r="CQ84" s="18">
        <v>6.8356270210409733E-5</v>
      </c>
      <c r="CR84" s="18">
        <v>-2.0405827242524918E-2</v>
      </c>
      <c r="CS84" s="18">
        <v>0</v>
      </c>
      <c r="CT84" s="18">
        <v>0</v>
      </c>
      <c r="CU84" s="18">
        <v>0</v>
      </c>
      <c r="CV84" s="18">
        <v>2.6020752535991142E-2</v>
      </c>
      <c r="CW84" s="18">
        <v>2.6011780730897011E-2</v>
      </c>
      <c r="CX84" s="18">
        <v>0</v>
      </c>
      <c r="CY84" s="18">
        <v>0</v>
      </c>
      <c r="CZ84" s="18">
        <v>0</v>
      </c>
      <c r="DA84" s="18">
        <v>0</v>
      </c>
      <c r="DB84" s="18">
        <v>0</v>
      </c>
      <c r="DC84" s="18">
        <v>8.9718050941306763E-6</v>
      </c>
      <c r="DD84" s="18">
        <v>2.3283574750830567E-3</v>
      </c>
      <c r="DE84" s="18">
        <v>0</v>
      </c>
      <c r="DF84" s="18">
        <v>0</v>
      </c>
      <c r="DG84" s="18">
        <v>0</v>
      </c>
      <c r="DH84" s="18">
        <v>0</v>
      </c>
      <c r="DI84" s="18">
        <v>0</v>
      </c>
      <c r="DJ84" s="18">
        <v>0</v>
      </c>
      <c r="DK84" s="18">
        <v>0</v>
      </c>
      <c r="DL84" s="18">
        <v>0</v>
      </c>
      <c r="DM84" s="18">
        <v>0</v>
      </c>
      <c r="DN84" s="18">
        <v>0</v>
      </c>
      <c r="DO84" s="18">
        <v>0</v>
      </c>
      <c r="DP84" s="18">
        <v>0</v>
      </c>
      <c r="DQ84" s="18">
        <v>0</v>
      </c>
      <c r="DR84" s="18">
        <v>0</v>
      </c>
      <c r="DS84" s="18">
        <v>0</v>
      </c>
      <c r="DT84" s="18">
        <v>0</v>
      </c>
      <c r="DU84" s="18">
        <v>0</v>
      </c>
      <c r="DV84" s="18">
        <v>0</v>
      </c>
      <c r="DW84" s="18">
        <v>0</v>
      </c>
      <c r="DX84" s="18">
        <v>0</v>
      </c>
      <c r="DY84" s="18">
        <v>0</v>
      </c>
      <c r="DZ84" s="18">
        <v>0</v>
      </c>
      <c r="EA84" s="18">
        <v>0</v>
      </c>
      <c r="EB84" s="18">
        <v>0</v>
      </c>
      <c r="EC84" s="18">
        <v>0</v>
      </c>
      <c r="ED84" s="18">
        <v>0</v>
      </c>
      <c r="EE84" s="18">
        <v>0</v>
      </c>
    </row>
    <row r="85" spans="1:135" ht="20.149999999999999" customHeight="1" outlineLevel="6" x14ac:dyDescent="0.35">
      <c r="A85" s="17" t="s">
        <v>54</v>
      </c>
      <c r="B85" s="17" t="s">
        <v>83</v>
      </c>
      <c r="C85">
        <v>0</v>
      </c>
      <c r="D85" s="18">
        <v>1.3009523809523808E-2</v>
      </c>
      <c r="E85" s="18">
        <v>1.2491694352159468E-2</v>
      </c>
      <c r="F85" s="18">
        <v>0</v>
      </c>
      <c r="G85" s="18">
        <v>0</v>
      </c>
      <c r="H85" s="18">
        <v>0</v>
      </c>
      <c r="I85" s="18">
        <v>0</v>
      </c>
      <c r="J85" s="18">
        <v>2.9767441860465116E-4</v>
      </c>
      <c r="K85" s="18">
        <v>2.2015503875968991E-4</v>
      </c>
      <c r="L85" s="18">
        <v>-2.0376522702104095E-4</v>
      </c>
      <c r="M85" s="18">
        <v>0</v>
      </c>
      <c r="N85" s="18">
        <v>0</v>
      </c>
      <c r="O85" s="18">
        <v>0</v>
      </c>
      <c r="P85" s="18">
        <v>1.4839424172717608E-10</v>
      </c>
      <c r="Q85" s="18">
        <v>1.4839424141749724E-10</v>
      </c>
      <c r="R85" s="18">
        <v>0</v>
      </c>
      <c r="S85" s="18">
        <v>0</v>
      </c>
      <c r="T85" s="18">
        <v>0</v>
      </c>
      <c r="U85" s="18">
        <v>0</v>
      </c>
      <c r="V85" s="18">
        <v>2.3964562569213733E-20</v>
      </c>
      <c r="W85" s="18">
        <v>2.8571428571428573E-19</v>
      </c>
      <c r="X85" s="18">
        <v>-2.4629014396456256E-18</v>
      </c>
      <c r="Y85" s="18">
        <v>0</v>
      </c>
      <c r="Z85" s="18">
        <v>0</v>
      </c>
      <c r="AA85" s="18">
        <v>0</v>
      </c>
      <c r="AB85" s="18">
        <v>6.8482834994462905E-7</v>
      </c>
      <c r="AC85" s="18">
        <v>7.0431893687707641E-7</v>
      </c>
      <c r="AD85" s="18">
        <v>0</v>
      </c>
      <c r="AE85" s="18">
        <v>0</v>
      </c>
      <c r="AF85" s="18">
        <v>0</v>
      </c>
      <c r="AG85" s="18">
        <v>0</v>
      </c>
      <c r="AH85" s="18">
        <v>9.7009966777408641E-8</v>
      </c>
      <c r="AI85" s="18">
        <v>-1.1650055370985604E-7</v>
      </c>
      <c r="AJ85" s="18">
        <v>-1.0143964562569213E-7</v>
      </c>
      <c r="AK85" s="18">
        <v>0</v>
      </c>
      <c r="AL85" s="18">
        <v>0</v>
      </c>
      <c r="AM85" s="18">
        <v>0</v>
      </c>
      <c r="AN85" s="18">
        <v>2.1018826135105205E-5</v>
      </c>
      <c r="AO85" s="18">
        <v>1.9313399778516057E-5</v>
      </c>
      <c r="AP85" s="18">
        <v>0</v>
      </c>
      <c r="AQ85" s="18">
        <v>0</v>
      </c>
      <c r="AR85" s="18">
        <v>0</v>
      </c>
      <c r="AS85" s="18">
        <v>0</v>
      </c>
      <c r="AT85" s="18">
        <v>1.0365448504983389E-6</v>
      </c>
      <c r="AU85" s="18">
        <v>6.6888150609080839E-7</v>
      </c>
      <c r="AV85" s="18">
        <v>-1.1162790697674419E-6</v>
      </c>
      <c r="AW85" s="18">
        <v>0</v>
      </c>
      <c r="AX85" s="18">
        <v>0</v>
      </c>
      <c r="AY85" s="18">
        <v>0</v>
      </c>
      <c r="AZ85" s="18">
        <v>6.5811738648947953E-6</v>
      </c>
      <c r="BA85" s="18">
        <v>6.2015503875968996E-6</v>
      </c>
      <c r="BB85" s="18">
        <v>0</v>
      </c>
      <c r="BC85" s="18">
        <v>0</v>
      </c>
      <c r="BD85" s="18">
        <v>0</v>
      </c>
      <c r="BE85" s="18">
        <v>0</v>
      </c>
      <c r="BF85" s="18">
        <v>2.511627906976744E-7</v>
      </c>
      <c r="BG85" s="18">
        <v>1.2846068660022147E-7</v>
      </c>
      <c r="BH85" s="18">
        <v>-2.0819490586932449E-7</v>
      </c>
      <c r="BI85" s="18">
        <v>0</v>
      </c>
      <c r="BJ85" s="18">
        <v>0</v>
      </c>
      <c r="BK85" s="18">
        <v>0</v>
      </c>
      <c r="BL85" s="18">
        <v>3.0836766334440752E-9</v>
      </c>
      <c r="BM85" s="18">
        <v>3.0564784053156145E-9</v>
      </c>
      <c r="BN85" s="18">
        <v>0</v>
      </c>
      <c r="BO85" s="18">
        <v>0</v>
      </c>
      <c r="BP85" s="18">
        <v>0</v>
      </c>
      <c r="BQ85" s="18">
        <v>0</v>
      </c>
      <c r="BR85" s="18">
        <v>1.0321151716500554E-11</v>
      </c>
      <c r="BS85" s="18">
        <v>1.6877076411960133E-11</v>
      </c>
      <c r="BT85" s="18">
        <v>-3.6589147286821703E-11</v>
      </c>
      <c r="BU85" s="18">
        <v>0</v>
      </c>
      <c r="BV85" s="18">
        <v>0</v>
      </c>
      <c r="BW85" s="18">
        <v>0</v>
      </c>
      <c r="BX85" s="18">
        <v>6.5209302325581392E-2</v>
      </c>
      <c r="BY85" s="18">
        <v>6.0243632336655591E-2</v>
      </c>
      <c r="BZ85" s="18">
        <v>0</v>
      </c>
      <c r="CA85" s="18">
        <v>0</v>
      </c>
      <c r="CB85" s="18">
        <v>0</v>
      </c>
      <c r="CC85" s="18">
        <v>0</v>
      </c>
      <c r="CD85" s="18">
        <v>1.9667774086378738E-3</v>
      </c>
      <c r="CE85" s="18">
        <v>2.9988925802879292E-3</v>
      </c>
      <c r="CF85" s="18">
        <v>-2.6002214839424141E-3</v>
      </c>
      <c r="CG85" s="18">
        <v>0</v>
      </c>
      <c r="CH85" s="18">
        <v>0</v>
      </c>
      <c r="CI85" s="18">
        <v>0</v>
      </c>
      <c r="CJ85" s="18">
        <v>6.702104097452935E-2</v>
      </c>
      <c r="CK85" s="18">
        <v>6.2015503875968991E-2</v>
      </c>
      <c r="CL85" s="18">
        <v>0</v>
      </c>
      <c r="CM85" s="18">
        <v>0</v>
      </c>
      <c r="CN85" s="18">
        <v>0</v>
      </c>
      <c r="CO85" s="18">
        <v>0</v>
      </c>
      <c r="CP85" s="18">
        <v>1.975636766334441E-3</v>
      </c>
      <c r="CQ85" s="18">
        <v>3.0299003322259137E-3</v>
      </c>
      <c r="CR85" s="18">
        <v>-3.1849390919158364E-3</v>
      </c>
      <c r="CS85" s="18">
        <v>0</v>
      </c>
      <c r="CT85" s="18">
        <v>0</v>
      </c>
      <c r="CU85" s="18">
        <v>0</v>
      </c>
      <c r="CV85" s="18">
        <v>8.7508305647840522E-3</v>
      </c>
      <c r="CW85" s="18">
        <v>8.4163898117386483E-3</v>
      </c>
      <c r="CX85" s="18">
        <v>0</v>
      </c>
      <c r="CY85" s="18">
        <v>0</v>
      </c>
      <c r="CZ85" s="18">
        <v>0</v>
      </c>
      <c r="DA85" s="18">
        <v>0</v>
      </c>
      <c r="DB85" s="18">
        <v>1.1472868217054263E-4</v>
      </c>
      <c r="DC85" s="18">
        <v>2.1971207087486156E-4</v>
      </c>
      <c r="DD85" s="18">
        <v>-7.4418604651162797E-4</v>
      </c>
      <c r="DE85" s="18">
        <v>0</v>
      </c>
      <c r="DF85" s="18">
        <v>0</v>
      </c>
      <c r="DG85" s="18">
        <v>0</v>
      </c>
      <c r="DH85" s="18">
        <v>1.2403100775193798E-2</v>
      </c>
      <c r="DI85" s="18">
        <v>1.2403100775193798E-2</v>
      </c>
      <c r="DJ85" s="18">
        <v>0</v>
      </c>
      <c r="DK85" s="18">
        <v>0</v>
      </c>
      <c r="DL85" s="18">
        <v>0</v>
      </c>
      <c r="DM85" s="18">
        <v>0</v>
      </c>
      <c r="DN85" s="18">
        <v>0</v>
      </c>
      <c r="DO85" s="18">
        <v>0</v>
      </c>
      <c r="DP85" s="18">
        <v>0</v>
      </c>
      <c r="DQ85" s="18">
        <v>0</v>
      </c>
      <c r="DR85" s="18">
        <v>0</v>
      </c>
      <c r="DS85" s="18">
        <v>0</v>
      </c>
      <c r="DT85" s="18">
        <v>6.7774086378737542E-3</v>
      </c>
      <c r="DU85" s="18">
        <v>6.7774086378737542E-3</v>
      </c>
      <c r="DV85" s="18">
        <v>0</v>
      </c>
      <c r="DW85" s="18">
        <v>0</v>
      </c>
      <c r="DX85" s="18">
        <v>0</v>
      </c>
      <c r="DY85" s="18">
        <v>0</v>
      </c>
      <c r="DZ85" s="18">
        <v>0</v>
      </c>
      <c r="EA85" s="18">
        <v>0</v>
      </c>
      <c r="EB85" s="18">
        <v>0</v>
      </c>
      <c r="EC85" s="18">
        <v>0</v>
      </c>
      <c r="ED85" s="18">
        <v>0</v>
      </c>
      <c r="EE85" s="18">
        <v>0</v>
      </c>
    </row>
    <row r="86" spans="1:135" ht="20.149999999999999" customHeight="1" outlineLevel="5" x14ac:dyDescent="0.35">
      <c r="A86" s="17" t="s">
        <v>53</v>
      </c>
      <c r="B86" s="17" t="s">
        <v>309</v>
      </c>
      <c r="D86" s="18">
        <v>5.5560871590697673E-3</v>
      </c>
      <c r="E86" s="18">
        <v>5.3687984053156146E-3</v>
      </c>
      <c r="F86" s="18">
        <v>0</v>
      </c>
      <c r="G86" s="18">
        <v>0</v>
      </c>
      <c r="H86" s="18">
        <v>0</v>
      </c>
      <c r="I86" s="18">
        <v>0</v>
      </c>
      <c r="J86" s="18">
        <v>1.0716279069767442E-4</v>
      </c>
      <c r="K86" s="18">
        <v>8.0125963056478406E-5</v>
      </c>
      <c r="L86" s="18">
        <v>-5.7472425249169431E-4</v>
      </c>
      <c r="M86" s="18">
        <v>0</v>
      </c>
      <c r="N86" s="18">
        <v>0</v>
      </c>
      <c r="O86" s="18">
        <v>0</v>
      </c>
      <c r="P86" s="18">
        <v>5.342195362939854E-11</v>
      </c>
      <c r="Q86" s="18">
        <v>5.3421953513079071E-11</v>
      </c>
      <c r="R86" s="18">
        <v>0</v>
      </c>
      <c r="S86" s="18">
        <v>0</v>
      </c>
      <c r="T86" s="18">
        <v>0</v>
      </c>
      <c r="U86" s="18">
        <v>0</v>
      </c>
      <c r="V86" s="18">
        <v>8.6272425249169435E-21</v>
      </c>
      <c r="W86" s="18">
        <v>1.0769222591362125E-19</v>
      </c>
      <c r="X86" s="18">
        <v>2.1931375415282389E-18</v>
      </c>
      <c r="Y86" s="18">
        <v>0</v>
      </c>
      <c r="Z86" s="18">
        <v>0</v>
      </c>
      <c r="AA86" s="18">
        <v>0</v>
      </c>
      <c r="AB86" s="18">
        <v>5.8631452449169422E-7</v>
      </c>
      <c r="AC86" s="18">
        <v>5.9290620598006638E-7</v>
      </c>
      <c r="AD86" s="18">
        <v>0</v>
      </c>
      <c r="AE86" s="18">
        <v>0</v>
      </c>
      <c r="AF86" s="18">
        <v>0</v>
      </c>
      <c r="AG86" s="18">
        <v>0</v>
      </c>
      <c r="AH86" s="18">
        <v>3.4923588039867111E-8</v>
      </c>
      <c r="AI86" s="18">
        <v>-4.1515269528239201E-8</v>
      </c>
      <c r="AJ86" s="18">
        <v>-1.8755784717607972E-7</v>
      </c>
      <c r="AK86" s="18">
        <v>0</v>
      </c>
      <c r="AL86" s="18">
        <v>0</v>
      </c>
      <c r="AM86" s="18">
        <v>0</v>
      </c>
      <c r="AN86" s="18">
        <v>9.2084258615282389E-6</v>
      </c>
      <c r="AO86" s="18">
        <v>8.588944584717608E-6</v>
      </c>
      <c r="AP86" s="18">
        <v>0</v>
      </c>
      <c r="AQ86" s="18">
        <v>0</v>
      </c>
      <c r="AR86" s="18">
        <v>0</v>
      </c>
      <c r="AS86" s="18">
        <v>0</v>
      </c>
      <c r="AT86" s="18">
        <v>3.7315614617940193E-7</v>
      </c>
      <c r="AU86" s="18">
        <v>2.4632513063122925E-7</v>
      </c>
      <c r="AV86" s="18">
        <v>-1.5583536478405316E-6</v>
      </c>
      <c r="AW86" s="18">
        <v>0</v>
      </c>
      <c r="AX86" s="18">
        <v>0</v>
      </c>
      <c r="AY86" s="18">
        <v>0</v>
      </c>
      <c r="AZ86" s="18">
        <v>2.5923042747109632E-6</v>
      </c>
      <c r="BA86" s="18">
        <v>2.4550178870431893E-6</v>
      </c>
      <c r="BB86" s="18">
        <v>0</v>
      </c>
      <c r="BC86" s="18">
        <v>0</v>
      </c>
      <c r="BD86" s="18">
        <v>0</v>
      </c>
      <c r="BE86" s="18">
        <v>0</v>
      </c>
      <c r="BF86" s="18">
        <v>9.0418604651162789E-8</v>
      </c>
      <c r="BG86" s="18">
        <v>4.6867783016611289E-8</v>
      </c>
      <c r="BH86" s="18">
        <v>-1.7101727043189368E-7</v>
      </c>
      <c r="BI86" s="18">
        <v>0</v>
      </c>
      <c r="BJ86" s="18">
        <v>0</v>
      </c>
      <c r="BK86" s="18">
        <v>0</v>
      </c>
      <c r="BL86" s="18">
        <v>1.4039016218790697E-9</v>
      </c>
      <c r="BM86" s="18">
        <v>1.3940220598006643E-9</v>
      </c>
      <c r="BN86" s="18">
        <v>0</v>
      </c>
      <c r="BO86" s="18">
        <v>0</v>
      </c>
      <c r="BP86" s="18">
        <v>0</v>
      </c>
      <c r="BQ86" s="18">
        <v>0</v>
      </c>
      <c r="BR86" s="18">
        <v>3.7156146179401989E-12</v>
      </c>
      <c r="BS86" s="18">
        <v>6.1639474604651163E-12</v>
      </c>
      <c r="BT86" s="18">
        <v>-1.2387635880398683E-12</v>
      </c>
      <c r="BU86" s="18">
        <v>0</v>
      </c>
      <c r="BV86" s="18">
        <v>0</v>
      </c>
      <c r="BW86" s="18">
        <v>0</v>
      </c>
      <c r="BX86" s="18">
        <v>3.3218428882923583E-2</v>
      </c>
      <c r="BY86" s="18">
        <v>3.1418446245847172E-2</v>
      </c>
      <c r="BZ86" s="18">
        <v>0</v>
      </c>
      <c r="CA86" s="18">
        <v>0</v>
      </c>
      <c r="CB86" s="18">
        <v>0</v>
      </c>
      <c r="CC86" s="18">
        <v>0</v>
      </c>
      <c r="CD86" s="18">
        <v>7.0803986710963446E-4</v>
      </c>
      <c r="CE86" s="18">
        <v>1.0919427699667774E-3</v>
      </c>
      <c r="CF86" s="18">
        <v>-4.9018811960132884E-3</v>
      </c>
      <c r="CG86" s="18">
        <v>0</v>
      </c>
      <c r="CH86" s="18">
        <v>0</v>
      </c>
      <c r="CI86" s="18">
        <v>0</v>
      </c>
      <c r="CJ86" s="18">
        <v>3.536571844465116E-2</v>
      </c>
      <c r="CK86" s="18">
        <v>3.3551024053156145E-2</v>
      </c>
      <c r="CL86" s="18">
        <v>0</v>
      </c>
      <c r="CM86" s="18">
        <v>0</v>
      </c>
      <c r="CN86" s="18">
        <v>0</v>
      </c>
      <c r="CO86" s="18">
        <v>0</v>
      </c>
      <c r="CP86" s="18">
        <v>7.1122923588039873E-4</v>
      </c>
      <c r="CQ86" s="18">
        <v>1.1034651556146181E-3</v>
      </c>
      <c r="CR86" s="18">
        <v>-4.9381124252491689E-3</v>
      </c>
      <c r="CS86" s="18">
        <v>0</v>
      </c>
      <c r="CT86" s="18">
        <v>0</v>
      </c>
      <c r="CU86" s="18">
        <v>0</v>
      </c>
      <c r="CV86" s="18">
        <v>7.9851227003322253E-3</v>
      </c>
      <c r="CW86" s="18">
        <v>7.8630570099667771E-3</v>
      </c>
      <c r="CX86" s="18">
        <v>0</v>
      </c>
      <c r="CY86" s="18">
        <v>0</v>
      </c>
      <c r="CZ86" s="18">
        <v>0</v>
      </c>
      <c r="DA86" s="18">
        <v>0</v>
      </c>
      <c r="DB86" s="18">
        <v>4.1302325581395345E-5</v>
      </c>
      <c r="DC86" s="18">
        <v>8.0763364784053156E-5</v>
      </c>
      <c r="DD86" s="18">
        <v>1.6471686378737539E-4</v>
      </c>
      <c r="DE86" s="18">
        <v>0</v>
      </c>
      <c r="DF86" s="18">
        <v>0</v>
      </c>
      <c r="DG86" s="18">
        <v>0</v>
      </c>
      <c r="DH86" s="18">
        <v>4.4651162790697672E-3</v>
      </c>
      <c r="DI86" s="18">
        <v>4.4651162790697672E-3</v>
      </c>
      <c r="DJ86" s="18">
        <v>0</v>
      </c>
      <c r="DK86" s="18">
        <v>0</v>
      </c>
      <c r="DL86" s="18">
        <v>0</v>
      </c>
      <c r="DM86" s="18">
        <v>0</v>
      </c>
      <c r="DN86" s="18">
        <v>0</v>
      </c>
      <c r="DO86" s="18">
        <v>0</v>
      </c>
      <c r="DP86" s="18">
        <v>0</v>
      </c>
      <c r="DQ86" s="18">
        <v>0</v>
      </c>
      <c r="DR86" s="18">
        <v>0</v>
      </c>
      <c r="DS86" s="18">
        <v>0</v>
      </c>
      <c r="DT86" s="18">
        <v>2.4398671096345515E-3</v>
      </c>
      <c r="DU86" s="18">
        <v>2.4398671096345515E-3</v>
      </c>
      <c r="DV86" s="18">
        <v>0</v>
      </c>
      <c r="DW86" s="18">
        <v>0</v>
      </c>
      <c r="DX86" s="18">
        <v>0</v>
      </c>
      <c r="DY86" s="18">
        <v>0</v>
      </c>
      <c r="DZ86" s="18">
        <v>0</v>
      </c>
      <c r="EA86" s="18">
        <v>0</v>
      </c>
      <c r="EB86" s="18">
        <v>0</v>
      </c>
      <c r="EC86" s="18">
        <v>0</v>
      </c>
      <c r="ED86" s="18">
        <v>0</v>
      </c>
      <c r="EE86" s="18">
        <v>0</v>
      </c>
    </row>
    <row r="87" spans="1:135" ht="20.149999999999999" customHeight="1" outlineLevel="6" x14ac:dyDescent="0.35">
      <c r="A87" s="17" t="s">
        <v>54</v>
      </c>
      <c r="B87" s="17" t="s">
        <v>62</v>
      </c>
      <c r="C87">
        <v>0</v>
      </c>
      <c r="D87" s="18">
        <v>8.7265858764119602E-4</v>
      </c>
      <c r="E87" s="18">
        <v>8.7178843853820593E-4</v>
      </c>
      <c r="F87" s="18">
        <v>0</v>
      </c>
      <c r="G87" s="18">
        <v>0</v>
      </c>
      <c r="H87" s="18">
        <v>0</v>
      </c>
      <c r="I87" s="18">
        <v>0</v>
      </c>
      <c r="J87" s="18">
        <v>0</v>
      </c>
      <c r="K87" s="18">
        <v>8.7014910299003314E-7</v>
      </c>
      <c r="L87" s="18">
        <v>-5.013687707641195E-4</v>
      </c>
      <c r="M87" s="18">
        <v>0</v>
      </c>
      <c r="N87" s="18">
        <v>0</v>
      </c>
      <c r="O87" s="18">
        <v>0</v>
      </c>
      <c r="P87" s="18">
        <v>2.6607615149501659E-17</v>
      </c>
      <c r="Q87" s="18">
        <v>2.660278006644518E-17</v>
      </c>
      <c r="R87" s="18">
        <v>0</v>
      </c>
      <c r="S87" s="18">
        <v>0</v>
      </c>
      <c r="T87" s="18">
        <v>0</v>
      </c>
      <c r="U87" s="18">
        <v>0</v>
      </c>
      <c r="V87" s="18">
        <v>0</v>
      </c>
      <c r="W87" s="18">
        <v>4.8350830564784046E-21</v>
      </c>
      <c r="X87" s="18">
        <v>3.0797820598006643E-18</v>
      </c>
      <c r="Y87" s="18">
        <v>0</v>
      </c>
      <c r="Z87" s="18">
        <v>0</v>
      </c>
      <c r="AA87" s="18">
        <v>0</v>
      </c>
      <c r="AB87" s="18">
        <v>3.3977631851162788E-7</v>
      </c>
      <c r="AC87" s="18">
        <v>3.3935138870431889E-7</v>
      </c>
      <c r="AD87" s="18">
        <v>0</v>
      </c>
      <c r="AE87" s="18">
        <v>0</v>
      </c>
      <c r="AF87" s="18">
        <v>0</v>
      </c>
      <c r="AG87" s="18">
        <v>0</v>
      </c>
      <c r="AH87" s="18">
        <v>0</v>
      </c>
      <c r="AI87" s="18">
        <v>4.2492980730897E-10</v>
      </c>
      <c r="AJ87" s="18">
        <v>-1.5103957475083054E-7</v>
      </c>
      <c r="AK87" s="18">
        <v>0</v>
      </c>
      <c r="AL87" s="18">
        <v>0</v>
      </c>
      <c r="AM87" s="18">
        <v>0</v>
      </c>
      <c r="AN87" s="18">
        <v>1.6416484528903651E-6</v>
      </c>
      <c r="AO87" s="18">
        <v>1.636120664451827E-6</v>
      </c>
      <c r="AP87" s="18">
        <v>0</v>
      </c>
      <c r="AQ87" s="18">
        <v>0</v>
      </c>
      <c r="AR87" s="18">
        <v>0</v>
      </c>
      <c r="AS87" s="18">
        <v>0</v>
      </c>
      <c r="AT87" s="18">
        <v>0</v>
      </c>
      <c r="AU87" s="18">
        <v>5.5277884385382061E-9</v>
      </c>
      <c r="AV87" s="18">
        <v>-1.1564931827242525E-6</v>
      </c>
      <c r="AW87" s="18">
        <v>0</v>
      </c>
      <c r="AX87" s="18">
        <v>0</v>
      </c>
      <c r="AY87" s="18">
        <v>0</v>
      </c>
      <c r="AZ87" s="18">
        <v>2.2308168334883721E-7</v>
      </c>
      <c r="BA87" s="18">
        <v>2.2245974750830564E-7</v>
      </c>
      <c r="BB87" s="18">
        <v>0</v>
      </c>
      <c r="BC87" s="18">
        <v>0</v>
      </c>
      <c r="BD87" s="18">
        <v>0</v>
      </c>
      <c r="BE87" s="18">
        <v>0</v>
      </c>
      <c r="BF87" s="18">
        <v>0</v>
      </c>
      <c r="BG87" s="18">
        <v>6.2193584053156136E-10</v>
      </c>
      <c r="BH87" s="18">
        <v>-9.6067104318936878E-8</v>
      </c>
      <c r="BI87" s="18">
        <v>0</v>
      </c>
      <c r="BJ87" s="18">
        <v>0</v>
      </c>
      <c r="BK87" s="18">
        <v>0</v>
      </c>
      <c r="BL87" s="18">
        <v>2.9377803383920264E-10</v>
      </c>
      <c r="BM87" s="18">
        <v>2.9368983388704315E-10</v>
      </c>
      <c r="BN87" s="18">
        <v>0</v>
      </c>
      <c r="BO87" s="18">
        <v>0</v>
      </c>
      <c r="BP87" s="18">
        <v>0</v>
      </c>
      <c r="BQ87" s="18">
        <v>0</v>
      </c>
      <c r="BR87" s="18">
        <v>0</v>
      </c>
      <c r="BS87" s="18">
        <v>8.8199952159468435E-14</v>
      </c>
      <c r="BT87" s="18">
        <v>1.1933329435215947E-11</v>
      </c>
      <c r="BU87" s="18">
        <v>0</v>
      </c>
      <c r="BV87" s="18">
        <v>0</v>
      </c>
      <c r="BW87" s="18">
        <v>0</v>
      </c>
      <c r="BX87" s="18">
        <v>9.7430800457142842E-3</v>
      </c>
      <c r="BY87" s="18">
        <v>9.7307386046511617E-3</v>
      </c>
      <c r="BZ87" s="18">
        <v>0</v>
      </c>
      <c r="CA87" s="18">
        <v>0</v>
      </c>
      <c r="CB87" s="18">
        <v>0</v>
      </c>
      <c r="CC87" s="18">
        <v>0</v>
      </c>
      <c r="CD87" s="18">
        <v>0</v>
      </c>
      <c r="CE87" s="18">
        <v>1.2341441063122922E-5</v>
      </c>
      <c r="CF87" s="18">
        <v>-3.9658014617940194E-3</v>
      </c>
      <c r="CG87" s="18">
        <v>0</v>
      </c>
      <c r="CH87" s="18">
        <v>0</v>
      </c>
      <c r="CI87" s="18">
        <v>0</v>
      </c>
      <c r="CJ87" s="18">
        <v>1.1238143693820597E-2</v>
      </c>
      <c r="CK87" s="18">
        <v>1.1225442657807309E-2</v>
      </c>
      <c r="CL87" s="18">
        <v>0</v>
      </c>
      <c r="CM87" s="18">
        <v>0</v>
      </c>
      <c r="CN87" s="18">
        <v>0</v>
      </c>
      <c r="CO87" s="18">
        <v>0</v>
      </c>
      <c r="CP87" s="18">
        <v>0</v>
      </c>
      <c r="CQ87" s="18">
        <v>1.2701036013289033E-5</v>
      </c>
      <c r="CR87" s="18">
        <v>-3.7915343521594683E-3</v>
      </c>
      <c r="CS87" s="18">
        <v>0</v>
      </c>
      <c r="CT87" s="18">
        <v>0</v>
      </c>
      <c r="CU87" s="18">
        <v>0</v>
      </c>
      <c r="CV87" s="18">
        <v>4.8348236970099665E-3</v>
      </c>
      <c r="CW87" s="18">
        <v>4.8331566777408633E-3</v>
      </c>
      <c r="CX87" s="18">
        <v>0</v>
      </c>
      <c r="CY87" s="18">
        <v>0</v>
      </c>
      <c r="CZ87" s="18">
        <v>0</v>
      </c>
      <c r="DA87" s="18">
        <v>0</v>
      </c>
      <c r="DB87" s="18">
        <v>0</v>
      </c>
      <c r="DC87" s="18">
        <v>1.6670192691029901E-6</v>
      </c>
      <c r="DD87" s="18">
        <v>4.3262384053156143E-4</v>
      </c>
      <c r="DE87" s="18">
        <v>0</v>
      </c>
      <c r="DF87" s="18">
        <v>0</v>
      </c>
      <c r="DG87" s="18">
        <v>0</v>
      </c>
      <c r="DH87" s="18">
        <v>0</v>
      </c>
      <c r="DI87" s="18">
        <v>0</v>
      </c>
      <c r="DJ87" s="18">
        <v>0</v>
      </c>
      <c r="DK87" s="18">
        <v>0</v>
      </c>
      <c r="DL87" s="18">
        <v>0</v>
      </c>
      <c r="DM87" s="18">
        <v>0</v>
      </c>
      <c r="DN87" s="18">
        <v>0</v>
      </c>
      <c r="DO87" s="18">
        <v>0</v>
      </c>
      <c r="DP87" s="18">
        <v>0</v>
      </c>
      <c r="DQ87" s="18">
        <v>0</v>
      </c>
      <c r="DR87" s="18">
        <v>0</v>
      </c>
      <c r="DS87" s="18">
        <v>0</v>
      </c>
      <c r="DT87" s="18">
        <v>0</v>
      </c>
      <c r="DU87" s="18">
        <v>0</v>
      </c>
      <c r="DV87" s="18">
        <v>0</v>
      </c>
      <c r="DW87" s="18">
        <v>0</v>
      </c>
      <c r="DX87" s="18">
        <v>0</v>
      </c>
      <c r="DY87" s="18">
        <v>0</v>
      </c>
      <c r="DZ87" s="18">
        <v>0</v>
      </c>
      <c r="EA87" s="18">
        <v>0</v>
      </c>
      <c r="EB87" s="18">
        <v>0</v>
      </c>
      <c r="EC87" s="18">
        <v>0</v>
      </c>
      <c r="ED87" s="18">
        <v>0</v>
      </c>
      <c r="EE87" s="18">
        <v>0</v>
      </c>
    </row>
    <row r="88" spans="1:135" ht="20.149999999999999" customHeight="1" outlineLevel="6" x14ac:dyDescent="0.35">
      <c r="A88" s="17" t="s">
        <v>54</v>
      </c>
      <c r="B88" s="17" t="s">
        <v>83</v>
      </c>
      <c r="C88">
        <v>0</v>
      </c>
      <c r="D88" s="18">
        <v>4.683428571428571E-3</v>
      </c>
      <c r="E88" s="18">
        <v>4.4970099667774087E-3</v>
      </c>
      <c r="F88" s="18">
        <v>0</v>
      </c>
      <c r="G88" s="18">
        <v>0</v>
      </c>
      <c r="H88" s="18">
        <v>0</v>
      </c>
      <c r="I88" s="18">
        <v>0</v>
      </c>
      <c r="J88" s="18">
        <v>1.0716279069767442E-4</v>
      </c>
      <c r="K88" s="18">
        <v>7.9255813953488363E-5</v>
      </c>
      <c r="L88" s="18">
        <v>-7.3355481727574746E-5</v>
      </c>
      <c r="M88" s="18">
        <v>0</v>
      </c>
      <c r="N88" s="18">
        <v>0</v>
      </c>
      <c r="O88" s="18">
        <v>0</v>
      </c>
      <c r="P88" s="18">
        <v>5.342192702178339E-11</v>
      </c>
      <c r="Q88" s="18">
        <v>5.3421926910299005E-11</v>
      </c>
      <c r="R88" s="18">
        <v>0</v>
      </c>
      <c r="S88" s="18">
        <v>0</v>
      </c>
      <c r="T88" s="18">
        <v>0</v>
      </c>
      <c r="U88" s="18">
        <v>0</v>
      </c>
      <c r="V88" s="18">
        <v>8.6272425249169435E-21</v>
      </c>
      <c r="W88" s="18">
        <v>1.0285714285714285E-19</v>
      </c>
      <c r="X88" s="18">
        <v>-8.8664451827242521E-19</v>
      </c>
      <c r="Y88" s="18">
        <v>0</v>
      </c>
      <c r="Z88" s="18">
        <v>0</v>
      </c>
      <c r="AA88" s="18">
        <v>0</v>
      </c>
      <c r="AB88" s="18">
        <v>2.4653820598006644E-7</v>
      </c>
      <c r="AC88" s="18">
        <v>2.5355481727574749E-7</v>
      </c>
      <c r="AD88" s="18">
        <v>0</v>
      </c>
      <c r="AE88" s="18">
        <v>0</v>
      </c>
      <c r="AF88" s="18">
        <v>0</v>
      </c>
      <c r="AG88" s="18">
        <v>0</v>
      </c>
      <c r="AH88" s="18">
        <v>3.4923588039867111E-8</v>
      </c>
      <c r="AI88" s="18">
        <v>-4.1940199335548169E-8</v>
      </c>
      <c r="AJ88" s="18">
        <v>-3.6518272425249169E-8</v>
      </c>
      <c r="AK88" s="18">
        <v>0</v>
      </c>
      <c r="AL88" s="18">
        <v>0</v>
      </c>
      <c r="AM88" s="18">
        <v>0</v>
      </c>
      <c r="AN88" s="18">
        <v>7.5667774086378729E-6</v>
      </c>
      <c r="AO88" s="18">
        <v>6.9528239202657804E-6</v>
      </c>
      <c r="AP88" s="18">
        <v>0</v>
      </c>
      <c r="AQ88" s="18">
        <v>0</v>
      </c>
      <c r="AR88" s="18">
        <v>0</v>
      </c>
      <c r="AS88" s="18">
        <v>0</v>
      </c>
      <c r="AT88" s="18">
        <v>3.7315614617940193E-7</v>
      </c>
      <c r="AU88" s="18">
        <v>2.4079734219269103E-7</v>
      </c>
      <c r="AV88" s="18">
        <v>-4.0186046511627906E-7</v>
      </c>
      <c r="AW88" s="18">
        <v>0</v>
      </c>
      <c r="AX88" s="18">
        <v>0</v>
      </c>
      <c r="AY88" s="18">
        <v>0</v>
      </c>
      <c r="AZ88" s="18">
        <v>2.3692225913621261E-6</v>
      </c>
      <c r="BA88" s="18">
        <v>2.2325581395348838E-6</v>
      </c>
      <c r="BB88" s="18">
        <v>0</v>
      </c>
      <c r="BC88" s="18">
        <v>0</v>
      </c>
      <c r="BD88" s="18">
        <v>0</v>
      </c>
      <c r="BE88" s="18">
        <v>0</v>
      </c>
      <c r="BF88" s="18">
        <v>9.0418604651162789E-8</v>
      </c>
      <c r="BG88" s="18">
        <v>4.6245847176079724E-8</v>
      </c>
      <c r="BH88" s="18">
        <v>-7.4950166112956806E-8</v>
      </c>
      <c r="BI88" s="18">
        <v>0</v>
      </c>
      <c r="BJ88" s="18">
        <v>0</v>
      </c>
      <c r="BK88" s="18">
        <v>0</v>
      </c>
      <c r="BL88" s="18">
        <v>1.1101235880398671E-9</v>
      </c>
      <c r="BM88" s="18">
        <v>1.1003322259136211E-9</v>
      </c>
      <c r="BN88" s="18">
        <v>0</v>
      </c>
      <c r="BO88" s="18">
        <v>0</v>
      </c>
      <c r="BP88" s="18">
        <v>0</v>
      </c>
      <c r="BQ88" s="18">
        <v>0</v>
      </c>
      <c r="BR88" s="18">
        <v>3.7156146179401989E-12</v>
      </c>
      <c r="BS88" s="18">
        <v>6.0757475083056478E-12</v>
      </c>
      <c r="BT88" s="18">
        <v>-1.3172093023255814E-11</v>
      </c>
      <c r="BU88" s="18">
        <v>0</v>
      </c>
      <c r="BV88" s="18">
        <v>0</v>
      </c>
      <c r="BW88" s="18">
        <v>0</v>
      </c>
      <c r="BX88" s="18">
        <v>2.3475348837209302E-2</v>
      </c>
      <c r="BY88" s="18">
        <v>2.1687707641196013E-2</v>
      </c>
      <c r="BZ88" s="18">
        <v>0</v>
      </c>
      <c r="CA88" s="18">
        <v>0</v>
      </c>
      <c r="CB88" s="18">
        <v>0</v>
      </c>
      <c r="CC88" s="18">
        <v>0</v>
      </c>
      <c r="CD88" s="18">
        <v>7.0803986710963446E-4</v>
      </c>
      <c r="CE88" s="18">
        <v>1.0796013289036544E-3</v>
      </c>
      <c r="CF88" s="18">
        <v>-9.3607973421926918E-4</v>
      </c>
      <c r="CG88" s="18">
        <v>0</v>
      </c>
      <c r="CH88" s="18">
        <v>0</v>
      </c>
      <c r="CI88" s="18">
        <v>0</v>
      </c>
      <c r="CJ88" s="18">
        <v>2.4127574750830567E-2</v>
      </c>
      <c r="CK88" s="18">
        <v>2.2325581395348838E-2</v>
      </c>
      <c r="CL88" s="18">
        <v>0</v>
      </c>
      <c r="CM88" s="18">
        <v>0</v>
      </c>
      <c r="CN88" s="18">
        <v>0</v>
      </c>
      <c r="CO88" s="18">
        <v>0</v>
      </c>
      <c r="CP88" s="18">
        <v>7.1122923588039873E-4</v>
      </c>
      <c r="CQ88" s="18">
        <v>1.090764119601329E-3</v>
      </c>
      <c r="CR88" s="18">
        <v>-1.1465780730897011E-3</v>
      </c>
      <c r="CS88" s="18">
        <v>0</v>
      </c>
      <c r="CT88" s="18">
        <v>0</v>
      </c>
      <c r="CU88" s="18">
        <v>0</v>
      </c>
      <c r="CV88" s="18">
        <v>3.1502990033222588E-3</v>
      </c>
      <c r="CW88" s="18">
        <v>3.0299003322259133E-3</v>
      </c>
      <c r="CX88" s="18">
        <v>0</v>
      </c>
      <c r="CY88" s="18">
        <v>0</v>
      </c>
      <c r="CZ88" s="18">
        <v>0</v>
      </c>
      <c r="DA88" s="18">
        <v>0</v>
      </c>
      <c r="DB88" s="18">
        <v>4.1302325581395345E-5</v>
      </c>
      <c r="DC88" s="18">
        <v>7.9096345514950163E-5</v>
      </c>
      <c r="DD88" s="18">
        <v>-2.6790697674418607E-4</v>
      </c>
      <c r="DE88" s="18">
        <v>0</v>
      </c>
      <c r="DF88" s="18">
        <v>0</v>
      </c>
      <c r="DG88" s="18">
        <v>0</v>
      </c>
      <c r="DH88" s="18">
        <v>4.4651162790697672E-3</v>
      </c>
      <c r="DI88" s="18">
        <v>4.4651162790697672E-3</v>
      </c>
      <c r="DJ88" s="18">
        <v>0</v>
      </c>
      <c r="DK88" s="18">
        <v>0</v>
      </c>
      <c r="DL88" s="18">
        <v>0</v>
      </c>
      <c r="DM88" s="18">
        <v>0</v>
      </c>
      <c r="DN88" s="18">
        <v>0</v>
      </c>
      <c r="DO88" s="18">
        <v>0</v>
      </c>
      <c r="DP88" s="18">
        <v>0</v>
      </c>
      <c r="DQ88" s="18">
        <v>0</v>
      </c>
      <c r="DR88" s="18">
        <v>0</v>
      </c>
      <c r="DS88" s="18">
        <v>0</v>
      </c>
      <c r="DT88" s="18">
        <v>2.4398671096345515E-3</v>
      </c>
      <c r="DU88" s="18">
        <v>2.4398671096345515E-3</v>
      </c>
      <c r="DV88" s="18">
        <v>0</v>
      </c>
      <c r="DW88" s="18">
        <v>0</v>
      </c>
      <c r="DX88" s="18">
        <v>0</v>
      </c>
      <c r="DY88" s="18">
        <v>0</v>
      </c>
      <c r="DZ88" s="18">
        <v>0</v>
      </c>
      <c r="EA88" s="18">
        <v>0</v>
      </c>
      <c r="EB88" s="18">
        <v>0</v>
      </c>
      <c r="EC88" s="18">
        <v>0</v>
      </c>
      <c r="ED88" s="18">
        <v>0</v>
      </c>
      <c r="EE88" s="18">
        <v>0</v>
      </c>
    </row>
    <row r="89" spans="1:135" ht="20.149999999999999" customHeight="1" outlineLevel="5" x14ac:dyDescent="0.35">
      <c r="A89" s="17" t="s">
        <v>53</v>
      </c>
      <c r="B89" s="17" t="s">
        <v>310</v>
      </c>
      <c r="D89" s="18">
        <v>0.29487021750431897</v>
      </c>
      <c r="E89" s="18">
        <v>0.28488293421926913</v>
      </c>
      <c r="F89" s="18">
        <v>0</v>
      </c>
      <c r="G89" s="18">
        <v>0</v>
      </c>
      <c r="H89" s="18">
        <v>0</v>
      </c>
      <c r="I89" s="18">
        <v>0</v>
      </c>
      <c r="J89" s="18">
        <v>5.7153488372093022E-3</v>
      </c>
      <c r="K89" s="18">
        <v>4.2719344478405318E-3</v>
      </c>
      <c r="L89" s="18">
        <v>-2.9816345514950167E-2</v>
      </c>
      <c r="M89" s="18">
        <v>0</v>
      </c>
      <c r="N89" s="18">
        <v>0</v>
      </c>
      <c r="O89" s="18">
        <v>0</v>
      </c>
      <c r="P89" s="18">
        <v>2.849170815888564E-9</v>
      </c>
      <c r="Q89" s="18">
        <v>2.8491708096929176E-9</v>
      </c>
      <c r="R89" s="18">
        <v>0</v>
      </c>
      <c r="S89" s="18">
        <v>0</v>
      </c>
      <c r="T89" s="18">
        <v>0</v>
      </c>
      <c r="U89" s="18">
        <v>0</v>
      </c>
      <c r="V89" s="18">
        <v>4.601196013289037E-19</v>
      </c>
      <c r="W89" s="18">
        <v>5.7355269102990047E-18</v>
      </c>
      <c r="X89" s="18">
        <v>1.1183436544850496E-16</v>
      </c>
      <c r="Y89" s="18">
        <v>0</v>
      </c>
      <c r="Z89" s="18">
        <v>0</v>
      </c>
      <c r="AA89" s="18">
        <v>0</v>
      </c>
      <c r="AB89" s="18">
        <v>3.0703814108704313E-5</v>
      </c>
      <c r="AC89" s="18">
        <v>3.1056078671096346E-5</v>
      </c>
      <c r="AD89" s="18">
        <v>0</v>
      </c>
      <c r="AE89" s="18">
        <v>0</v>
      </c>
      <c r="AF89" s="18">
        <v>0</v>
      </c>
      <c r="AG89" s="18">
        <v>0</v>
      </c>
      <c r="AH89" s="18">
        <v>1.8625913621262462E-6</v>
      </c>
      <c r="AI89" s="18">
        <v>-2.2148559245182727E-6</v>
      </c>
      <c r="AJ89" s="18">
        <v>-9.7513525581395347E-6</v>
      </c>
      <c r="AK89" s="18">
        <v>0</v>
      </c>
      <c r="AL89" s="18">
        <v>0</v>
      </c>
      <c r="AM89" s="18">
        <v>0</v>
      </c>
      <c r="AN89" s="18">
        <v>4.8837996519335552E-4</v>
      </c>
      <c r="AO89" s="18">
        <v>4.5535017674418611E-4</v>
      </c>
      <c r="AP89" s="18">
        <v>0</v>
      </c>
      <c r="AQ89" s="18">
        <v>0</v>
      </c>
      <c r="AR89" s="18">
        <v>0</v>
      </c>
      <c r="AS89" s="18">
        <v>0</v>
      </c>
      <c r="AT89" s="18">
        <v>1.9901661129568109E-5</v>
      </c>
      <c r="AU89" s="18">
        <v>1.3128127319601331E-5</v>
      </c>
      <c r="AV89" s="18">
        <v>-8.1184705913621259E-5</v>
      </c>
      <c r="AW89" s="18">
        <v>0</v>
      </c>
      <c r="AX89" s="18">
        <v>0</v>
      </c>
      <c r="AY89" s="18">
        <v>0</v>
      </c>
      <c r="AZ89" s="18">
        <v>1.3788442517900334E-4</v>
      </c>
      <c r="BA89" s="18">
        <v>1.3056352106312295E-4</v>
      </c>
      <c r="BB89" s="18">
        <v>0</v>
      </c>
      <c r="BC89" s="18">
        <v>0</v>
      </c>
      <c r="BD89" s="18">
        <v>0</v>
      </c>
      <c r="BE89" s="18">
        <v>0</v>
      </c>
      <c r="BF89" s="18">
        <v>4.8223255813953492E-6</v>
      </c>
      <c r="BG89" s="18">
        <v>2.4985785344850504E-6</v>
      </c>
      <c r="BH89" s="18">
        <v>-8.960809249169436E-6</v>
      </c>
      <c r="BI89" s="18">
        <v>0</v>
      </c>
      <c r="BJ89" s="18">
        <v>0</v>
      </c>
      <c r="BK89" s="18">
        <v>0</v>
      </c>
      <c r="BL89" s="18">
        <v>7.4385123110485055E-8</v>
      </c>
      <c r="BM89" s="18">
        <v>7.3858360132890371E-8</v>
      </c>
      <c r="BN89" s="18">
        <v>0</v>
      </c>
      <c r="BO89" s="18">
        <v>0</v>
      </c>
      <c r="BP89" s="18">
        <v>0</v>
      </c>
      <c r="BQ89" s="18">
        <v>0</v>
      </c>
      <c r="BR89" s="18">
        <v>1.9816611295681065E-10</v>
      </c>
      <c r="BS89" s="18">
        <v>3.285968646378738E-10</v>
      </c>
      <c r="BT89" s="18">
        <v>-8.5956273754152914E-11</v>
      </c>
      <c r="BU89" s="18">
        <v>0</v>
      </c>
      <c r="BV89" s="18">
        <v>0</v>
      </c>
      <c r="BW89" s="18">
        <v>0</v>
      </c>
      <c r="BX89" s="18">
        <v>1.7554110736797344</v>
      </c>
      <c r="BY89" s="18">
        <v>1.6594325687707643</v>
      </c>
      <c r="BZ89" s="18">
        <v>0</v>
      </c>
      <c r="CA89" s="18">
        <v>0</v>
      </c>
      <c r="CB89" s="18">
        <v>0</v>
      </c>
      <c r="CC89" s="18">
        <v>0</v>
      </c>
      <c r="CD89" s="18">
        <v>3.7762126245847183E-2</v>
      </c>
      <c r="CE89" s="18">
        <v>5.8216378663122931E-2</v>
      </c>
      <c r="CF89" s="18">
        <v>-0.25482399468438538</v>
      </c>
      <c r="CG89" s="18">
        <v>0</v>
      </c>
      <c r="CH89" s="18">
        <v>0</v>
      </c>
      <c r="CI89" s="18">
        <v>0</v>
      </c>
      <c r="CJ89" s="18">
        <v>1.8674414108916948</v>
      </c>
      <c r="CK89" s="18">
        <v>1.770678878405316</v>
      </c>
      <c r="CL89" s="18">
        <v>0</v>
      </c>
      <c r="CM89" s="18">
        <v>0</v>
      </c>
      <c r="CN89" s="18">
        <v>0</v>
      </c>
      <c r="CO89" s="18">
        <v>0</v>
      </c>
      <c r="CP89" s="18">
        <v>3.7932225913621269E-2</v>
      </c>
      <c r="CQ89" s="18">
        <v>5.8830306572757479E-2</v>
      </c>
      <c r="CR89" s="18">
        <v>-0.25704677209302329</v>
      </c>
      <c r="CS89" s="18">
        <v>0</v>
      </c>
      <c r="CT89" s="18">
        <v>0</v>
      </c>
      <c r="CU89" s="18">
        <v>0</v>
      </c>
      <c r="CV89" s="18">
        <v>0.41781517118936878</v>
      </c>
      <c r="CW89" s="18">
        <v>0.41130777940199337</v>
      </c>
      <c r="CX89" s="18">
        <v>0</v>
      </c>
      <c r="CY89" s="18">
        <v>0</v>
      </c>
      <c r="CZ89" s="18">
        <v>0</v>
      </c>
      <c r="DA89" s="18">
        <v>0</v>
      </c>
      <c r="DB89" s="18">
        <v>2.2027906976744187E-3</v>
      </c>
      <c r="DC89" s="18">
        <v>4.3046010897009974E-3</v>
      </c>
      <c r="DD89" s="18">
        <v>8.0638596677740856E-3</v>
      </c>
      <c r="DE89" s="18">
        <v>0</v>
      </c>
      <c r="DF89" s="18">
        <v>0</v>
      </c>
      <c r="DG89" s="18">
        <v>0</v>
      </c>
      <c r="DH89" s="18">
        <v>0.23813953488372097</v>
      </c>
      <c r="DI89" s="18">
        <v>0.23813953488372097</v>
      </c>
      <c r="DJ89" s="18">
        <v>0</v>
      </c>
      <c r="DK89" s="18">
        <v>0</v>
      </c>
      <c r="DL89" s="18">
        <v>0</v>
      </c>
      <c r="DM89" s="18">
        <v>0</v>
      </c>
      <c r="DN89" s="18">
        <v>0</v>
      </c>
      <c r="DO89" s="18">
        <v>0</v>
      </c>
      <c r="DP89" s="18">
        <v>0</v>
      </c>
      <c r="DQ89" s="18">
        <v>0</v>
      </c>
      <c r="DR89" s="18">
        <v>0</v>
      </c>
      <c r="DS89" s="18">
        <v>0</v>
      </c>
      <c r="DT89" s="18">
        <v>0.13012624584717611</v>
      </c>
      <c r="DU89" s="18">
        <v>0.13012624584717611</v>
      </c>
      <c r="DV89" s="18">
        <v>0</v>
      </c>
      <c r="DW89" s="18">
        <v>0</v>
      </c>
      <c r="DX89" s="18">
        <v>0</v>
      </c>
      <c r="DY89" s="18">
        <v>0</v>
      </c>
      <c r="DZ89" s="18">
        <v>0</v>
      </c>
      <c r="EA89" s="18">
        <v>0</v>
      </c>
      <c r="EB89" s="18">
        <v>0</v>
      </c>
      <c r="EC89" s="18">
        <v>0</v>
      </c>
      <c r="ED89" s="18">
        <v>0</v>
      </c>
      <c r="EE89" s="18">
        <v>0</v>
      </c>
    </row>
    <row r="90" spans="1:135" ht="20.149999999999999" customHeight="1" outlineLevel="6" x14ac:dyDescent="0.35">
      <c r="A90" s="17" t="s">
        <v>54</v>
      </c>
      <c r="B90" s="17" t="s">
        <v>62</v>
      </c>
      <c r="C90">
        <v>0</v>
      </c>
      <c r="D90" s="18">
        <v>4.5087360361461798E-2</v>
      </c>
      <c r="E90" s="18">
        <v>4.5042402657807311E-2</v>
      </c>
      <c r="F90" s="18">
        <v>0</v>
      </c>
      <c r="G90" s="18">
        <v>0</v>
      </c>
      <c r="H90" s="18">
        <v>0</v>
      </c>
      <c r="I90" s="18">
        <v>0</v>
      </c>
      <c r="J90" s="18">
        <v>0</v>
      </c>
      <c r="K90" s="18">
        <v>4.4957703654485045E-5</v>
      </c>
      <c r="L90" s="18">
        <v>-2.5904053156146179E-2</v>
      </c>
      <c r="M90" s="18">
        <v>0</v>
      </c>
      <c r="N90" s="18">
        <v>0</v>
      </c>
      <c r="O90" s="18">
        <v>0</v>
      </c>
      <c r="P90" s="18">
        <v>1.3747267827242524E-15</v>
      </c>
      <c r="Q90" s="18">
        <v>1.3744769700996676E-15</v>
      </c>
      <c r="R90" s="18">
        <v>0</v>
      </c>
      <c r="S90" s="18">
        <v>0</v>
      </c>
      <c r="T90" s="18">
        <v>0</v>
      </c>
      <c r="U90" s="18">
        <v>0</v>
      </c>
      <c r="V90" s="18">
        <v>0</v>
      </c>
      <c r="W90" s="18">
        <v>2.4981262458471761E-19</v>
      </c>
      <c r="X90" s="18">
        <v>1.59122073089701E-16</v>
      </c>
      <c r="Y90" s="18">
        <v>0</v>
      </c>
      <c r="Z90" s="18">
        <v>0</v>
      </c>
      <c r="AA90" s="18">
        <v>0</v>
      </c>
      <c r="AB90" s="18">
        <v>1.755510978976744E-5</v>
      </c>
      <c r="AC90" s="18">
        <v>1.7533155083056477E-5</v>
      </c>
      <c r="AD90" s="18">
        <v>0</v>
      </c>
      <c r="AE90" s="18">
        <v>0</v>
      </c>
      <c r="AF90" s="18">
        <v>0</v>
      </c>
      <c r="AG90" s="18">
        <v>0</v>
      </c>
      <c r="AH90" s="18">
        <v>0</v>
      </c>
      <c r="AI90" s="18">
        <v>2.1954706710963453E-8</v>
      </c>
      <c r="AJ90" s="18">
        <v>-7.8037113621262459E-6</v>
      </c>
      <c r="AK90" s="18">
        <v>0</v>
      </c>
      <c r="AL90" s="18">
        <v>0</v>
      </c>
      <c r="AM90" s="18">
        <v>0</v>
      </c>
      <c r="AN90" s="18">
        <v>8.4818503399335536E-5</v>
      </c>
      <c r="AO90" s="18">
        <v>8.4532900996677735E-5</v>
      </c>
      <c r="AP90" s="18">
        <v>0</v>
      </c>
      <c r="AQ90" s="18">
        <v>0</v>
      </c>
      <c r="AR90" s="18">
        <v>0</v>
      </c>
      <c r="AS90" s="18">
        <v>0</v>
      </c>
      <c r="AT90" s="18">
        <v>0</v>
      </c>
      <c r="AU90" s="18">
        <v>2.8560240265780732E-7</v>
      </c>
      <c r="AV90" s="18">
        <v>-5.9752147774086377E-5</v>
      </c>
      <c r="AW90" s="18">
        <v>0</v>
      </c>
      <c r="AX90" s="18">
        <v>0</v>
      </c>
      <c r="AY90" s="18">
        <v>0</v>
      </c>
      <c r="AZ90" s="18">
        <v>1.1525886973023256E-5</v>
      </c>
      <c r="BA90" s="18">
        <v>1.1493753621262459E-5</v>
      </c>
      <c r="BB90" s="18">
        <v>0</v>
      </c>
      <c r="BC90" s="18">
        <v>0</v>
      </c>
      <c r="BD90" s="18">
        <v>0</v>
      </c>
      <c r="BE90" s="18">
        <v>0</v>
      </c>
      <c r="BF90" s="18">
        <v>0</v>
      </c>
      <c r="BG90" s="18">
        <v>3.213335176079734E-8</v>
      </c>
      <c r="BH90" s="18">
        <v>-4.9634670564784058E-6</v>
      </c>
      <c r="BI90" s="18">
        <v>0</v>
      </c>
      <c r="BJ90" s="18">
        <v>0</v>
      </c>
      <c r="BK90" s="18">
        <v>0</v>
      </c>
      <c r="BL90" s="18">
        <v>1.5178531748358803E-8</v>
      </c>
      <c r="BM90" s="18">
        <v>1.5173974750830564E-8</v>
      </c>
      <c r="BN90" s="18">
        <v>0</v>
      </c>
      <c r="BO90" s="18">
        <v>0</v>
      </c>
      <c r="BP90" s="18">
        <v>0</v>
      </c>
      <c r="BQ90" s="18">
        <v>0</v>
      </c>
      <c r="BR90" s="18">
        <v>0</v>
      </c>
      <c r="BS90" s="18">
        <v>4.5569975282392024E-12</v>
      </c>
      <c r="BT90" s="18">
        <v>6.1655535415282393E-10</v>
      </c>
      <c r="BU90" s="18">
        <v>0</v>
      </c>
      <c r="BV90" s="18">
        <v>0</v>
      </c>
      <c r="BW90" s="18">
        <v>0</v>
      </c>
      <c r="BX90" s="18">
        <v>0.50339246902857149</v>
      </c>
      <c r="BY90" s="18">
        <v>0.50275482790697679</v>
      </c>
      <c r="BZ90" s="18">
        <v>0</v>
      </c>
      <c r="CA90" s="18">
        <v>0</v>
      </c>
      <c r="CB90" s="18">
        <v>0</v>
      </c>
      <c r="CC90" s="18">
        <v>0</v>
      </c>
      <c r="CD90" s="18">
        <v>0</v>
      </c>
      <c r="CE90" s="18">
        <v>6.376411215946844E-4</v>
      </c>
      <c r="CF90" s="18">
        <v>-0.20489974219269103</v>
      </c>
      <c r="CG90" s="18">
        <v>0</v>
      </c>
      <c r="CH90" s="18">
        <v>0</v>
      </c>
      <c r="CI90" s="18">
        <v>0</v>
      </c>
      <c r="CJ90" s="18">
        <v>0.58063742418073094</v>
      </c>
      <c r="CK90" s="18">
        <v>0.57998120398671105</v>
      </c>
      <c r="CL90" s="18">
        <v>0</v>
      </c>
      <c r="CM90" s="18">
        <v>0</v>
      </c>
      <c r="CN90" s="18">
        <v>0</v>
      </c>
      <c r="CO90" s="18">
        <v>0</v>
      </c>
      <c r="CP90" s="18">
        <v>0</v>
      </c>
      <c r="CQ90" s="18">
        <v>6.5622019401993348E-4</v>
      </c>
      <c r="CR90" s="18">
        <v>-0.19589594152823919</v>
      </c>
      <c r="CS90" s="18">
        <v>0</v>
      </c>
      <c r="CT90" s="18">
        <v>0</v>
      </c>
      <c r="CU90" s="18">
        <v>0</v>
      </c>
      <c r="CV90" s="18">
        <v>0.24979922434551494</v>
      </c>
      <c r="CW90" s="18">
        <v>0.24971309501661129</v>
      </c>
      <c r="CX90" s="18">
        <v>0</v>
      </c>
      <c r="CY90" s="18">
        <v>0</v>
      </c>
      <c r="CZ90" s="18">
        <v>0</v>
      </c>
      <c r="DA90" s="18">
        <v>0</v>
      </c>
      <c r="DB90" s="18">
        <v>0</v>
      </c>
      <c r="DC90" s="18">
        <v>8.612932890365449E-5</v>
      </c>
      <c r="DD90" s="18">
        <v>2.2352231760797345E-2</v>
      </c>
      <c r="DE90" s="18">
        <v>0</v>
      </c>
      <c r="DF90" s="18">
        <v>0</v>
      </c>
      <c r="DG90" s="18">
        <v>0</v>
      </c>
      <c r="DH90" s="18">
        <v>0</v>
      </c>
      <c r="DI90" s="18">
        <v>0</v>
      </c>
      <c r="DJ90" s="18">
        <v>0</v>
      </c>
      <c r="DK90" s="18">
        <v>0</v>
      </c>
      <c r="DL90" s="18">
        <v>0</v>
      </c>
      <c r="DM90" s="18">
        <v>0</v>
      </c>
      <c r="DN90" s="18">
        <v>0</v>
      </c>
      <c r="DO90" s="18">
        <v>0</v>
      </c>
      <c r="DP90" s="18">
        <v>0</v>
      </c>
      <c r="DQ90" s="18">
        <v>0</v>
      </c>
      <c r="DR90" s="18">
        <v>0</v>
      </c>
      <c r="DS90" s="18">
        <v>0</v>
      </c>
      <c r="DT90" s="18">
        <v>0</v>
      </c>
      <c r="DU90" s="18">
        <v>0</v>
      </c>
      <c r="DV90" s="18">
        <v>0</v>
      </c>
      <c r="DW90" s="18">
        <v>0</v>
      </c>
      <c r="DX90" s="18">
        <v>0</v>
      </c>
      <c r="DY90" s="18">
        <v>0</v>
      </c>
      <c r="DZ90" s="18">
        <v>0</v>
      </c>
      <c r="EA90" s="18">
        <v>0</v>
      </c>
      <c r="EB90" s="18">
        <v>0</v>
      </c>
      <c r="EC90" s="18">
        <v>0</v>
      </c>
      <c r="ED90" s="18">
        <v>0</v>
      </c>
      <c r="EE90" s="18">
        <v>0</v>
      </c>
    </row>
    <row r="91" spans="1:135" ht="20.149999999999999" customHeight="1" outlineLevel="6" x14ac:dyDescent="0.35">
      <c r="A91" s="17" t="s">
        <v>54</v>
      </c>
      <c r="B91" s="17" t="s">
        <v>83</v>
      </c>
      <c r="C91">
        <v>0</v>
      </c>
      <c r="D91" s="18">
        <v>0.24978285714285717</v>
      </c>
      <c r="E91" s="18">
        <v>0.23984053156146182</v>
      </c>
      <c r="F91" s="18">
        <v>0</v>
      </c>
      <c r="G91" s="18">
        <v>0</v>
      </c>
      <c r="H91" s="18">
        <v>0</v>
      </c>
      <c r="I91" s="18">
        <v>0</v>
      </c>
      <c r="J91" s="18">
        <v>5.7153488372093022E-3</v>
      </c>
      <c r="K91" s="18">
        <v>4.2269767441860465E-3</v>
      </c>
      <c r="L91" s="18">
        <v>-3.9122923588039869E-3</v>
      </c>
      <c r="M91" s="18">
        <v>0</v>
      </c>
      <c r="N91" s="18">
        <v>0</v>
      </c>
      <c r="O91" s="18">
        <v>0</v>
      </c>
      <c r="P91" s="18">
        <v>2.8491694411617809E-9</v>
      </c>
      <c r="Q91" s="18">
        <v>2.8491694352159471E-9</v>
      </c>
      <c r="R91" s="18">
        <v>0</v>
      </c>
      <c r="S91" s="18">
        <v>0</v>
      </c>
      <c r="T91" s="18">
        <v>0</v>
      </c>
      <c r="U91" s="18">
        <v>0</v>
      </c>
      <c r="V91" s="18">
        <v>4.601196013289037E-19</v>
      </c>
      <c r="W91" s="18">
        <v>5.4857142857142873E-18</v>
      </c>
      <c r="X91" s="18">
        <v>-4.728770764119602E-17</v>
      </c>
      <c r="Y91" s="18">
        <v>0</v>
      </c>
      <c r="Z91" s="18">
        <v>0</v>
      </c>
      <c r="AA91" s="18">
        <v>0</v>
      </c>
      <c r="AB91" s="18">
        <v>1.3148704318936879E-5</v>
      </c>
      <c r="AC91" s="18">
        <v>1.3522923588039869E-5</v>
      </c>
      <c r="AD91" s="18">
        <v>0</v>
      </c>
      <c r="AE91" s="18">
        <v>0</v>
      </c>
      <c r="AF91" s="18">
        <v>0</v>
      </c>
      <c r="AG91" s="18">
        <v>0</v>
      </c>
      <c r="AH91" s="18">
        <v>1.8625913621262462E-6</v>
      </c>
      <c r="AI91" s="18">
        <v>-2.236810631229236E-6</v>
      </c>
      <c r="AJ91" s="18">
        <v>-1.9476411960132892E-6</v>
      </c>
      <c r="AK91" s="18">
        <v>0</v>
      </c>
      <c r="AL91" s="18">
        <v>0</v>
      </c>
      <c r="AM91" s="18">
        <v>0</v>
      </c>
      <c r="AN91" s="18">
        <v>4.0356146179402E-4</v>
      </c>
      <c r="AO91" s="18">
        <v>3.7081727574750839E-4</v>
      </c>
      <c r="AP91" s="18">
        <v>0</v>
      </c>
      <c r="AQ91" s="18">
        <v>0</v>
      </c>
      <c r="AR91" s="18">
        <v>0</v>
      </c>
      <c r="AS91" s="18">
        <v>0</v>
      </c>
      <c r="AT91" s="18">
        <v>1.9901661129568109E-5</v>
      </c>
      <c r="AU91" s="18">
        <v>1.2842524916943525E-5</v>
      </c>
      <c r="AV91" s="18">
        <v>-2.1432558139534886E-5</v>
      </c>
      <c r="AW91" s="18">
        <v>0</v>
      </c>
      <c r="AX91" s="18">
        <v>0</v>
      </c>
      <c r="AY91" s="18">
        <v>0</v>
      </c>
      <c r="AZ91" s="18">
        <v>1.2635853820598008E-4</v>
      </c>
      <c r="BA91" s="18">
        <v>1.1906976744186049E-4</v>
      </c>
      <c r="BB91" s="18">
        <v>0</v>
      </c>
      <c r="BC91" s="18">
        <v>0</v>
      </c>
      <c r="BD91" s="18">
        <v>0</v>
      </c>
      <c r="BE91" s="18">
        <v>0</v>
      </c>
      <c r="BF91" s="18">
        <v>4.8223255813953492E-6</v>
      </c>
      <c r="BG91" s="18">
        <v>2.466445182724253E-6</v>
      </c>
      <c r="BH91" s="18">
        <v>-3.9973421926910302E-6</v>
      </c>
      <c r="BI91" s="18">
        <v>0</v>
      </c>
      <c r="BJ91" s="18">
        <v>0</v>
      </c>
      <c r="BK91" s="18">
        <v>0</v>
      </c>
      <c r="BL91" s="18">
        <v>5.9206591362126253E-8</v>
      </c>
      <c r="BM91" s="18">
        <v>5.8684385382059807E-8</v>
      </c>
      <c r="BN91" s="18">
        <v>0</v>
      </c>
      <c r="BO91" s="18">
        <v>0</v>
      </c>
      <c r="BP91" s="18">
        <v>0</v>
      </c>
      <c r="BQ91" s="18">
        <v>0</v>
      </c>
      <c r="BR91" s="18">
        <v>1.9816611295681065E-10</v>
      </c>
      <c r="BS91" s="18">
        <v>3.2403986710963458E-10</v>
      </c>
      <c r="BT91" s="18">
        <v>-7.0251162790697684E-10</v>
      </c>
      <c r="BU91" s="18">
        <v>0</v>
      </c>
      <c r="BV91" s="18">
        <v>0</v>
      </c>
      <c r="BW91" s="18">
        <v>0</v>
      </c>
      <c r="BX91" s="18">
        <v>1.252018604651163</v>
      </c>
      <c r="BY91" s="18">
        <v>1.1566777408637876</v>
      </c>
      <c r="BZ91" s="18">
        <v>0</v>
      </c>
      <c r="CA91" s="18">
        <v>0</v>
      </c>
      <c r="CB91" s="18">
        <v>0</v>
      </c>
      <c r="CC91" s="18">
        <v>0</v>
      </c>
      <c r="CD91" s="18">
        <v>3.7762126245847183E-2</v>
      </c>
      <c r="CE91" s="18">
        <v>5.7578737541528244E-2</v>
      </c>
      <c r="CF91" s="18">
        <v>-4.9924252491694361E-2</v>
      </c>
      <c r="CG91" s="18">
        <v>0</v>
      </c>
      <c r="CH91" s="18">
        <v>0</v>
      </c>
      <c r="CI91" s="18">
        <v>0</v>
      </c>
      <c r="CJ91" s="18">
        <v>1.2868039867109635</v>
      </c>
      <c r="CK91" s="18">
        <v>1.1906976744186049</v>
      </c>
      <c r="CL91" s="18">
        <v>0</v>
      </c>
      <c r="CM91" s="18">
        <v>0</v>
      </c>
      <c r="CN91" s="18">
        <v>0</v>
      </c>
      <c r="CO91" s="18">
        <v>0</v>
      </c>
      <c r="CP91" s="18">
        <v>3.7932225913621269E-2</v>
      </c>
      <c r="CQ91" s="18">
        <v>5.8174086378737548E-2</v>
      </c>
      <c r="CR91" s="18">
        <v>-6.1150830564784063E-2</v>
      </c>
      <c r="CS91" s="18">
        <v>0</v>
      </c>
      <c r="CT91" s="18">
        <v>0</v>
      </c>
      <c r="CU91" s="18">
        <v>0</v>
      </c>
      <c r="CV91" s="18">
        <v>0.16801594684385385</v>
      </c>
      <c r="CW91" s="18">
        <v>0.16159468438538208</v>
      </c>
      <c r="CX91" s="18">
        <v>0</v>
      </c>
      <c r="CY91" s="18">
        <v>0</v>
      </c>
      <c r="CZ91" s="18">
        <v>0</v>
      </c>
      <c r="DA91" s="18">
        <v>0</v>
      </c>
      <c r="DB91" s="18">
        <v>2.2027906976744187E-3</v>
      </c>
      <c r="DC91" s="18">
        <v>4.2184717607973432E-3</v>
      </c>
      <c r="DD91" s="18">
        <v>-1.4288372093023258E-2</v>
      </c>
      <c r="DE91" s="18">
        <v>0</v>
      </c>
      <c r="DF91" s="18">
        <v>0</v>
      </c>
      <c r="DG91" s="18">
        <v>0</v>
      </c>
      <c r="DH91" s="18">
        <v>0.23813953488372097</v>
      </c>
      <c r="DI91" s="18">
        <v>0.23813953488372097</v>
      </c>
      <c r="DJ91" s="18">
        <v>0</v>
      </c>
      <c r="DK91" s="18">
        <v>0</v>
      </c>
      <c r="DL91" s="18">
        <v>0</v>
      </c>
      <c r="DM91" s="18">
        <v>0</v>
      </c>
      <c r="DN91" s="18">
        <v>0</v>
      </c>
      <c r="DO91" s="18">
        <v>0</v>
      </c>
      <c r="DP91" s="18">
        <v>0</v>
      </c>
      <c r="DQ91" s="18">
        <v>0</v>
      </c>
      <c r="DR91" s="18">
        <v>0</v>
      </c>
      <c r="DS91" s="18">
        <v>0</v>
      </c>
      <c r="DT91" s="18">
        <v>0.13012624584717611</v>
      </c>
      <c r="DU91" s="18">
        <v>0.13012624584717611</v>
      </c>
      <c r="DV91" s="18">
        <v>0</v>
      </c>
      <c r="DW91" s="18">
        <v>0</v>
      </c>
      <c r="DX91" s="18">
        <v>0</v>
      </c>
      <c r="DY91" s="18">
        <v>0</v>
      </c>
      <c r="DZ91" s="18">
        <v>0</v>
      </c>
      <c r="EA91" s="18">
        <v>0</v>
      </c>
      <c r="EB91" s="18">
        <v>0</v>
      </c>
      <c r="EC91" s="18">
        <v>0</v>
      </c>
      <c r="ED91" s="18">
        <v>0</v>
      </c>
      <c r="EE91" s="18">
        <v>0</v>
      </c>
    </row>
    <row r="92" spans="1:135" ht="20.149999999999999" customHeight="1" outlineLevel="5" x14ac:dyDescent="0.35">
      <c r="A92" s="17" t="s">
        <v>53</v>
      </c>
      <c r="B92" s="17" t="s">
        <v>311</v>
      </c>
      <c r="D92" s="18">
        <v>4.4197300684274646E-2</v>
      </c>
      <c r="E92" s="18">
        <v>4.2701765614617943E-2</v>
      </c>
      <c r="F92" s="18">
        <v>0</v>
      </c>
      <c r="G92" s="18">
        <v>0</v>
      </c>
      <c r="H92" s="18">
        <v>0</v>
      </c>
      <c r="I92" s="18">
        <v>0</v>
      </c>
      <c r="J92" s="18">
        <v>8.5581395348837211E-4</v>
      </c>
      <c r="K92" s="18">
        <v>6.3972111616832767E-4</v>
      </c>
      <c r="L92" s="18">
        <v>-4.4897120708748614E-3</v>
      </c>
      <c r="M92" s="18">
        <v>0</v>
      </c>
      <c r="N92" s="18">
        <v>0</v>
      </c>
      <c r="O92" s="18">
        <v>0</v>
      </c>
      <c r="P92" s="18">
        <v>4.2663365214471796E-10</v>
      </c>
      <c r="Q92" s="18">
        <v>4.2663365121674311E-10</v>
      </c>
      <c r="R92" s="18">
        <v>0</v>
      </c>
      <c r="S92" s="18">
        <v>0</v>
      </c>
      <c r="T92" s="18">
        <v>0</v>
      </c>
      <c r="U92" s="18">
        <v>0</v>
      </c>
      <c r="V92" s="18">
        <v>6.8898117386489482E-20</v>
      </c>
      <c r="W92" s="18">
        <v>8.590767441860466E-19</v>
      </c>
      <c r="X92" s="18">
        <v>1.6899753045404211E-17</v>
      </c>
      <c r="Y92" s="18">
        <v>0</v>
      </c>
      <c r="Z92" s="18">
        <v>0</v>
      </c>
      <c r="AA92" s="18">
        <v>0</v>
      </c>
      <c r="AB92" s="18">
        <v>4.6145356528349947E-6</v>
      </c>
      <c r="AC92" s="18">
        <v>4.6672623920265783E-6</v>
      </c>
      <c r="AD92" s="18">
        <v>0</v>
      </c>
      <c r="AE92" s="18">
        <v>0</v>
      </c>
      <c r="AF92" s="18">
        <v>0</v>
      </c>
      <c r="AG92" s="18">
        <v>0</v>
      </c>
      <c r="AH92" s="18">
        <v>2.7890365448504988E-7</v>
      </c>
      <c r="AI92" s="18">
        <v>-3.3163039367663348E-7</v>
      </c>
      <c r="AJ92" s="18">
        <v>-1.4677023366555926E-6</v>
      </c>
      <c r="AK92" s="18">
        <v>0</v>
      </c>
      <c r="AL92" s="18">
        <v>0</v>
      </c>
      <c r="AM92" s="18">
        <v>0</v>
      </c>
      <c r="AN92" s="18">
        <v>7.3211752414839419E-5</v>
      </c>
      <c r="AO92" s="18">
        <v>6.8265609745293466E-5</v>
      </c>
      <c r="AP92" s="18">
        <v>0</v>
      </c>
      <c r="AQ92" s="18">
        <v>0</v>
      </c>
      <c r="AR92" s="18">
        <v>0</v>
      </c>
      <c r="AS92" s="18">
        <v>0</v>
      </c>
      <c r="AT92" s="18">
        <v>2.9800664451827243E-6</v>
      </c>
      <c r="AU92" s="18">
        <v>1.9660762243632338E-6</v>
      </c>
      <c r="AV92" s="18">
        <v>-1.2214288305647839E-5</v>
      </c>
      <c r="AW92" s="18">
        <v>0</v>
      </c>
      <c r="AX92" s="18">
        <v>0</v>
      </c>
      <c r="AY92" s="18">
        <v>0</v>
      </c>
      <c r="AZ92" s="18">
        <v>2.0657891093898118E-5</v>
      </c>
      <c r="BA92" s="18">
        <v>1.9561630919158363E-5</v>
      </c>
      <c r="BB92" s="18">
        <v>0</v>
      </c>
      <c r="BC92" s="18">
        <v>0</v>
      </c>
      <c r="BD92" s="18">
        <v>0</v>
      </c>
      <c r="BE92" s="18">
        <v>0</v>
      </c>
      <c r="BF92" s="18">
        <v>7.2209302325581394E-7</v>
      </c>
      <c r="BG92" s="18">
        <v>3.7416715148394238E-7</v>
      </c>
      <c r="BH92" s="18">
        <v>-1.3465828593576966E-6</v>
      </c>
      <c r="BI92" s="18">
        <v>0</v>
      </c>
      <c r="BJ92" s="18">
        <v>0</v>
      </c>
      <c r="BK92" s="18">
        <v>0</v>
      </c>
      <c r="BL92" s="18">
        <v>1.1153060740889257E-8</v>
      </c>
      <c r="BM92" s="18">
        <v>1.1074179069767442E-8</v>
      </c>
      <c r="BN92" s="18">
        <v>0</v>
      </c>
      <c r="BO92" s="18">
        <v>0</v>
      </c>
      <c r="BP92" s="18">
        <v>0</v>
      </c>
      <c r="BQ92" s="18">
        <v>0</v>
      </c>
      <c r="BR92" s="18">
        <v>2.9673311184939094E-11</v>
      </c>
      <c r="BS92" s="18">
        <v>4.9208359936877073E-11</v>
      </c>
      <c r="BT92" s="18">
        <v>-1.2275426024363225E-11</v>
      </c>
      <c r="BU92" s="18">
        <v>0</v>
      </c>
      <c r="BV92" s="18">
        <v>0</v>
      </c>
      <c r="BW92" s="18">
        <v>0</v>
      </c>
      <c r="BX92" s="18">
        <v>0.26334083100033223</v>
      </c>
      <c r="BY92" s="18">
        <v>0.24896843366555926</v>
      </c>
      <c r="BZ92" s="18">
        <v>0</v>
      </c>
      <c r="CA92" s="18">
        <v>0</v>
      </c>
      <c r="CB92" s="18">
        <v>0</v>
      </c>
      <c r="CC92" s="18">
        <v>0</v>
      </c>
      <c r="CD92" s="18">
        <v>5.6544850498338869E-3</v>
      </c>
      <c r="CE92" s="18">
        <v>8.7179122849390927E-3</v>
      </c>
      <c r="CF92" s="18">
        <v>-3.8355184606866002E-2</v>
      </c>
      <c r="CG92" s="18">
        <v>0</v>
      </c>
      <c r="CH92" s="18">
        <v>0</v>
      </c>
      <c r="CI92" s="18">
        <v>0</v>
      </c>
      <c r="CJ92" s="18">
        <v>0.28019083041771869</v>
      </c>
      <c r="CK92" s="18">
        <v>0.26570101517165007</v>
      </c>
      <c r="CL92" s="18">
        <v>0</v>
      </c>
      <c r="CM92" s="18">
        <v>0</v>
      </c>
      <c r="CN92" s="18">
        <v>0</v>
      </c>
      <c r="CO92" s="18">
        <v>0</v>
      </c>
      <c r="CP92" s="18">
        <v>5.6799557032115172E-3</v>
      </c>
      <c r="CQ92" s="18">
        <v>8.8098595428571427E-3</v>
      </c>
      <c r="CR92" s="18">
        <v>-3.8679324141749724E-2</v>
      </c>
      <c r="CS92" s="18">
        <v>0</v>
      </c>
      <c r="CT92" s="18">
        <v>0</v>
      </c>
      <c r="CU92" s="18">
        <v>0</v>
      </c>
      <c r="CV92" s="18">
        <v>6.2804791139534882E-2</v>
      </c>
      <c r="CW92" s="18">
        <v>6.1830293798449613E-2</v>
      </c>
      <c r="CX92" s="18">
        <v>0</v>
      </c>
      <c r="CY92" s="18">
        <v>0</v>
      </c>
      <c r="CZ92" s="18">
        <v>0</v>
      </c>
      <c r="DA92" s="18">
        <v>0</v>
      </c>
      <c r="DB92" s="18">
        <v>3.2984496124031004E-4</v>
      </c>
      <c r="DC92" s="18">
        <v>6.4465237984496126E-4</v>
      </c>
      <c r="DD92" s="18">
        <v>1.2290726245847178E-3</v>
      </c>
      <c r="DE92" s="18">
        <v>0</v>
      </c>
      <c r="DF92" s="18">
        <v>0</v>
      </c>
      <c r="DG92" s="18">
        <v>0</v>
      </c>
      <c r="DH92" s="18">
        <v>3.565891472868217E-2</v>
      </c>
      <c r="DI92" s="18">
        <v>3.565891472868217E-2</v>
      </c>
      <c r="DJ92" s="18">
        <v>0</v>
      </c>
      <c r="DK92" s="18">
        <v>0</v>
      </c>
      <c r="DL92" s="18">
        <v>0</v>
      </c>
      <c r="DM92" s="18">
        <v>0</v>
      </c>
      <c r="DN92" s="18">
        <v>0</v>
      </c>
      <c r="DO92" s="18">
        <v>0</v>
      </c>
      <c r="DP92" s="18">
        <v>0</v>
      </c>
      <c r="DQ92" s="18">
        <v>0</v>
      </c>
      <c r="DR92" s="18">
        <v>0</v>
      </c>
      <c r="DS92" s="18">
        <v>0</v>
      </c>
      <c r="DT92" s="18">
        <v>1.9485049833887044E-2</v>
      </c>
      <c r="DU92" s="18">
        <v>1.9485049833887044E-2</v>
      </c>
      <c r="DV92" s="18">
        <v>0</v>
      </c>
      <c r="DW92" s="18">
        <v>0</v>
      </c>
      <c r="DX92" s="18">
        <v>0</v>
      </c>
      <c r="DY92" s="18">
        <v>0</v>
      </c>
      <c r="DZ92" s="18">
        <v>0</v>
      </c>
      <c r="EA92" s="18">
        <v>0</v>
      </c>
      <c r="EB92" s="18">
        <v>0</v>
      </c>
      <c r="EC92" s="18">
        <v>0</v>
      </c>
      <c r="ED92" s="18">
        <v>0</v>
      </c>
      <c r="EE92" s="18">
        <v>0</v>
      </c>
    </row>
    <row r="93" spans="1:135" ht="20.149999999999999" customHeight="1" outlineLevel="6" x14ac:dyDescent="0.35">
      <c r="A93" s="17" t="s">
        <v>54</v>
      </c>
      <c r="B93" s="17" t="s">
        <v>62</v>
      </c>
      <c r="C93">
        <v>0</v>
      </c>
      <c r="D93" s="18">
        <v>6.7949197318936888E-3</v>
      </c>
      <c r="E93" s="18">
        <v>6.7881443521594694E-3</v>
      </c>
      <c r="F93" s="18">
        <v>0</v>
      </c>
      <c r="G93" s="18">
        <v>0</v>
      </c>
      <c r="H93" s="18">
        <v>0</v>
      </c>
      <c r="I93" s="18">
        <v>0</v>
      </c>
      <c r="J93" s="18">
        <v>0</v>
      </c>
      <c r="K93" s="18">
        <v>6.7753797342192688E-6</v>
      </c>
      <c r="L93" s="18">
        <v>-3.9038870431893687E-3</v>
      </c>
      <c r="M93" s="18">
        <v>0</v>
      </c>
      <c r="N93" s="18">
        <v>0</v>
      </c>
      <c r="O93" s="18">
        <v>0</v>
      </c>
      <c r="P93" s="18">
        <v>2.0717908671096346E-16</v>
      </c>
      <c r="Q93" s="18">
        <v>2.0714143853820599E-16</v>
      </c>
      <c r="R93" s="18">
        <v>0</v>
      </c>
      <c r="S93" s="18">
        <v>0</v>
      </c>
      <c r="T93" s="18">
        <v>0</v>
      </c>
      <c r="U93" s="18">
        <v>0</v>
      </c>
      <c r="V93" s="18">
        <v>0</v>
      </c>
      <c r="W93" s="18">
        <v>3.7648172757475081E-20</v>
      </c>
      <c r="X93" s="18">
        <v>2.3980594684385384E-17</v>
      </c>
      <c r="Y93" s="18">
        <v>0</v>
      </c>
      <c r="Z93" s="18">
        <v>0</v>
      </c>
      <c r="AA93" s="18">
        <v>0</v>
      </c>
      <c r="AB93" s="18">
        <v>2.6456541467441856E-6</v>
      </c>
      <c r="AC93" s="18">
        <v>2.642345448504983E-6</v>
      </c>
      <c r="AD93" s="18">
        <v>0</v>
      </c>
      <c r="AE93" s="18">
        <v>0</v>
      </c>
      <c r="AF93" s="18">
        <v>0</v>
      </c>
      <c r="AG93" s="18">
        <v>0</v>
      </c>
      <c r="AH93" s="18">
        <v>0</v>
      </c>
      <c r="AI93" s="18">
        <v>3.3086982392026574E-9</v>
      </c>
      <c r="AJ93" s="18">
        <v>-1.1760633554817275E-6</v>
      </c>
      <c r="AK93" s="18">
        <v>0</v>
      </c>
      <c r="AL93" s="18">
        <v>0</v>
      </c>
      <c r="AM93" s="18">
        <v>0</v>
      </c>
      <c r="AN93" s="18">
        <v>1.2782627276411961E-5</v>
      </c>
      <c r="AO93" s="18">
        <v>1.2739585382059801E-5</v>
      </c>
      <c r="AP93" s="18">
        <v>0</v>
      </c>
      <c r="AQ93" s="18">
        <v>0</v>
      </c>
      <c r="AR93" s="18">
        <v>0</v>
      </c>
      <c r="AS93" s="18">
        <v>0</v>
      </c>
      <c r="AT93" s="18">
        <v>0</v>
      </c>
      <c r="AU93" s="18">
        <v>4.3041894352159475E-8</v>
      </c>
      <c r="AV93" s="18">
        <v>-9.0049859800664444E-6</v>
      </c>
      <c r="AW93" s="18">
        <v>0</v>
      </c>
      <c r="AX93" s="18">
        <v>0</v>
      </c>
      <c r="AY93" s="18">
        <v>0</v>
      </c>
      <c r="AZ93" s="18">
        <v>1.7370162323255815E-6</v>
      </c>
      <c r="BA93" s="18">
        <v>1.7321735548172759E-6</v>
      </c>
      <c r="BB93" s="18">
        <v>0</v>
      </c>
      <c r="BC93" s="18">
        <v>0</v>
      </c>
      <c r="BD93" s="18">
        <v>0</v>
      </c>
      <c r="BE93" s="18">
        <v>0</v>
      </c>
      <c r="BF93" s="18">
        <v>0</v>
      </c>
      <c r="BG93" s="18">
        <v>4.8426775083056474E-9</v>
      </c>
      <c r="BH93" s="18">
        <v>-7.4802250498338882E-7</v>
      </c>
      <c r="BI93" s="18">
        <v>0</v>
      </c>
      <c r="BJ93" s="18">
        <v>0</v>
      </c>
      <c r="BK93" s="18">
        <v>0</v>
      </c>
      <c r="BL93" s="18">
        <v>2.2874904197375415E-9</v>
      </c>
      <c r="BM93" s="18">
        <v>2.2868036544850497E-9</v>
      </c>
      <c r="BN93" s="18">
        <v>0</v>
      </c>
      <c r="BO93" s="18">
        <v>0</v>
      </c>
      <c r="BP93" s="18">
        <v>0</v>
      </c>
      <c r="BQ93" s="18">
        <v>0</v>
      </c>
      <c r="BR93" s="18">
        <v>0</v>
      </c>
      <c r="BS93" s="18">
        <v>6.8676525249169438E-13</v>
      </c>
      <c r="BT93" s="18">
        <v>9.2918372425249176E-11</v>
      </c>
      <c r="BU93" s="18">
        <v>0</v>
      </c>
      <c r="BV93" s="18">
        <v>0</v>
      </c>
      <c r="BW93" s="18">
        <v>0</v>
      </c>
      <c r="BX93" s="18">
        <v>7.5864086814285719E-2</v>
      </c>
      <c r="BY93" s="18">
        <v>7.5767990697674426E-2</v>
      </c>
      <c r="BZ93" s="18">
        <v>0</v>
      </c>
      <c r="CA93" s="18">
        <v>0</v>
      </c>
      <c r="CB93" s="18">
        <v>0</v>
      </c>
      <c r="CC93" s="18">
        <v>0</v>
      </c>
      <c r="CD93" s="18">
        <v>0</v>
      </c>
      <c r="CE93" s="18">
        <v>9.6096116611295662E-5</v>
      </c>
      <c r="CF93" s="18">
        <v>-3.0879547840531561E-2</v>
      </c>
      <c r="CG93" s="18">
        <v>0</v>
      </c>
      <c r="CH93" s="18">
        <v>0</v>
      </c>
      <c r="CI93" s="18">
        <v>0</v>
      </c>
      <c r="CJ93" s="18">
        <v>8.7505337615946865E-2</v>
      </c>
      <c r="CK93" s="18">
        <v>8.7406441528239218E-2</v>
      </c>
      <c r="CL93" s="18">
        <v>0</v>
      </c>
      <c r="CM93" s="18">
        <v>0</v>
      </c>
      <c r="CN93" s="18">
        <v>0</v>
      </c>
      <c r="CO93" s="18">
        <v>0</v>
      </c>
      <c r="CP93" s="18">
        <v>0</v>
      </c>
      <c r="CQ93" s="18">
        <v>9.8896087707641181E-5</v>
      </c>
      <c r="CR93" s="18">
        <v>-2.9522624252491692E-2</v>
      </c>
      <c r="CS93" s="18">
        <v>0</v>
      </c>
      <c r="CT93" s="18">
        <v>0</v>
      </c>
      <c r="CU93" s="18">
        <v>0</v>
      </c>
      <c r="CV93" s="18">
        <v>3.7646153265780732E-2</v>
      </c>
      <c r="CW93" s="18">
        <v>3.7633173089700996E-2</v>
      </c>
      <c r="CX93" s="18">
        <v>0</v>
      </c>
      <c r="CY93" s="18">
        <v>0</v>
      </c>
      <c r="CZ93" s="18">
        <v>0</v>
      </c>
      <c r="DA93" s="18">
        <v>0</v>
      </c>
      <c r="DB93" s="18">
        <v>0</v>
      </c>
      <c r="DC93" s="18">
        <v>1.2980176079734221E-5</v>
      </c>
      <c r="DD93" s="18">
        <v>3.368607508305648E-3</v>
      </c>
      <c r="DE93" s="18">
        <v>0</v>
      </c>
      <c r="DF93" s="18">
        <v>0</v>
      </c>
      <c r="DG93" s="18">
        <v>0</v>
      </c>
      <c r="DH93" s="18">
        <v>0</v>
      </c>
      <c r="DI93" s="18">
        <v>0</v>
      </c>
      <c r="DJ93" s="18">
        <v>0</v>
      </c>
      <c r="DK93" s="18">
        <v>0</v>
      </c>
      <c r="DL93" s="18">
        <v>0</v>
      </c>
      <c r="DM93" s="18">
        <v>0</v>
      </c>
      <c r="DN93" s="18">
        <v>0</v>
      </c>
      <c r="DO93" s="18">
        <v>0</v>
      </c>
      <c r="DP93" s="18">
        <v>0</v>
      </c>
      <c r="DQ93" s="18">
        <v>0</v>
      </c>
      <c r="DR93" s="18">
        <v>0</v>
      </c>
      <c r="DS93" s="18">
        <v>0</v>
      </c>
      <c r="DT93" s="18">
        <v>0</v>
      </c>
      <c r="DU93" s="18">
        <v>0</v>
      </c>
      <c r="DV93" s="18">
        <v>0</v>
      </c>
      <c r="DW93" s="18">
        <v>0</v>
      </c>
      <c r="DX93" s="18">
        <v>0</v>
      </c>
      <c r="DY93" s="18">
        <v>0</v>
      </c>
      <c r="DZ93" s="18">
        <v>0</v>
      </c>
      <c r="EA93" s="18">
        <v>0</v>
      </c>
      <c r="EB93" s="18">
        <v>0</v>
      </c>
      <c r="EC93" s="18">
        <v>0</v>
      </c>
      <c r="ED93" s="18">
        <v>0</v>
      </c>
      <c r="EE93" s="18">
        <v>0</v>
      </c>
    </row>
    <row r="94" spans="1:135" ht="20.149999999999999" customHeight="1" outlineLevel="6" x14ac:dyDescent="0.35">
      <c r="A94" s="17" t="s">
        <v>54</v>
      </c>
      <c r="B94" s="17" t="s">
        <v>83</v>
      </c>
      <c r="C94">
        <v>0</v>
      </c>
      <c r="D94" s="18">
        <v>3.7402380952380958E-2</v>
      </c>
      <c r="E94" s="18">
        <v>3.5913621262458471E-2</v>
      </c>
      <c r="F94" s="18">
        <v>0</v>
      </c>
      <c r="G94" s="18">
        <v>0</v>
      </c>
      <c r="H94" s="18">
        <v>0</v>
      </c>
      <c r="I94" s="18">
        <v>0</v>
      </c>
      <c r="J94" s="18">
        <v>8.5581395348837211E-4</v>
      </c>
      <c r="K94" s="18">
        <v>6.3294573643410846E-4</v>
      </c>
      <c r="L94" s="18">
        <v>-5.8582502768549278E-4</v>
      </c>
      <c r="M94" s="18">
        <v>0</v>
      </c>
      <c r="N94" s="18">
        <v>0</v>
      </c>
      <c r="O94" s="18">
        <v>0</v>
      </c>
      <c r="P94" s="18">
        <v>4.2663344496563121E-10</v>
      </c>
      <c r="Q94" s="18">
        <v>4.2663344407530456E-10</v>
      </c>
      <c r="R94" s="18">
        <v>0</v>
      </c>
      <c r="S94" s="18">
        <v>0</v>
      </c>
      <c r="T94" s="18">
        <v>0</v>
      </c>
      <c r="U94" s="18">
        <v>0</v>
      </c>
      <c r="V94" s="18">
        <v>6.8898117386489482E-20</v>
      </c>
      <c r="W94" s="18">
        <v>8.2142857142857149E-19</v>
      </c>
      <c r="X94" s="18">
        <v>-7.0808416389811744E-18</v>
      </c>
      <c r="Y94" s="18">
        <v>0</v>
      </c>
      <c r="Z94" s="18">
        <v>0</v>
      </c>
      <c r="AA94" s="18">
        <v>0</v>
      </c>
      <c r="AB94" s="18">
        <v>1.9688815060908087E-6</v>
      </c>
      <c r="AC94" s="18">
        <v>2.0249169435215949E-6</v>
      </c>
      <c r="AD94" s="18">
        <v>0</v>
      </c>
      <c r="AE94" s="18">
        <v>0</v>
      </c>
      <c r="AF94" s="18">
        <v>0</v>
      </c>
      <c r="AG94" s="18">
        <v>0</v>
      </c>
      <c r="AH94" s="18">
        <v>2.7890365448504988E-7</v>
      </c>
      <c r="AI94" s="18">
        <v>-3.349390919158361E-7</v>
      </c>
      <c r="AJ94" s="18">
        <v>-2.9163898117386489E-7</v>
      </c>
      <c r="AK94" s="18">
        <v>0</v>
      </c>
      <c r="AL94" s="18">
        <v>0</v>
      </c>
      <c r="AM94" s="18">
        <v>0</v>
      </c>
      <c r="AN94" s="18">
        <v>6.0429125138427466E-5</v>
      </c>
      <c r="AO94" s="18">
        <v>5.552602436323367E-5</v>
      </c>
      <c r="AP94" s="18">
        <v>0</v>
      </c>
      <c r="AQ94" s="18">
        <v>0</v>
      </c>
      <c r="AR94" s="18">
        <v>0</v>
      </c>
      <c r="AS94" s="18">
        <v>0</v>
      </c>
      <c r="AT94" s="18">
        <v>2.9800664451827243E-6</v>
      </c>
      <c r="AU94" s="18">
        <v>1.9230343300110744E-6</v>
      </c>
      <c r="AV94" s="18">
        <v>-3.2093023255813956E-6</v>
      </c>
      <c r="AW94" s="18">
        <v>0</v>
      </c>
      <c r="AX94" s="18">
        <v>0</v>
      </c>
      <c r="AY94" s="18">
        <v>0</v>
      </c>
      <c r="AZ94" s="18">
        <v>1.8920874861572538E-5</v>
      </c>
      <c r="BA94" s="18">
        <v>1.7829457364341087E-5</v>
      </c>
      <c r="BB94" s="18">
        <v>0</v>
      </c>
      <c r="BC94" s="18">
        <v>0</v>
      </c>
      <c r="BD94" s="18">
        <v>0</v>
      </c>
      <c r="BE94" s="18">
        <v>0</v>
      </c>
      <c r="BF94" s="18">
        <v>7.2209302325581394E-7</v>
      </c>
      <c r="BG94" s="18">
        <v>3.6932447397563674E-7</v>
      </c>
      <c r="BH94" s="18">
        <v>-5.9856035437430782E-7</v>
      </c>
      <c r="BI94" s="18">
        <v>0</v>
      </c>
      <c r="BJ94" s="18">
        <v>0</v>
      </c>
      <c r="BK94" s="18">
        <v>0</v>
      </c>
      <c r="BL94" s="18">
        <v>8.8655703211517164E-9</v>
      </c>
      <c r="BM94" s="18">
        <v>8.7873754152823919E-9</v>
      </c>
      <c r="BN94" s="18">
        <v>0</v>
      </c>
      <c r="BO94" s="18">
        <v>0</v>
      </c>
      <c r="BP94" s="18">
        <v>0</v>
      </c>
      <c r="BQ94" s="18">
        <v>0</v>
      </c>
      <c r="BR94" s="18">
        <v>2.9673311184939094E-11</v>
      </c>
      <c r="BS94" s="18">
        <v>4.8521594684385374E-11</v>
      </c>
      <c r="BT94" s="18">
        <v>-1.051937984496124E-10</v>
      </c>
      <c r="BU94" s="18">
        <v>0</v>
      </c>
      <c r="BV94" s="18">
        <v>0</v>
      </c>
      <c r="BW94" s="18">
        <v>0</v>
      </c>
      <c r="BX94" s="18">
        <v>0.18747674418604651</v>
      </c>
      <c r="BY94" s="18">
        <v>0.17320044296788484</v>
      </c>
      <c r="BZ94" s="18">
        <v>0</v>
      </c>
      <c r="CA94" s="18">
        <v>0</v>
      </c>
      <c r="CB94" s="18">
        <v>0</v>
      </c>
      <c r="CC94" s="18">
        <v>0</v>
      </c>
      <c r="CD94" s="18">
        <v>5.6544850498338869E-3</v>
      </c>
      <c r="CE94" s="18">
        <v>8.621816168327797E-3</v>
      </c>
      <c r="CF94" s="18">
        <v>-7.4756367663344411E-3</v>
      </c>
      <c r="CG94" s="18">
        <v>0</v>
      </c>
      <c r="CH94" s="18">
        <v>0</v>
      </c>
      <c r="CI94" s="18">
        <v>0</v>
      </c>
      <c r="CJ94" s="18">
        <v>0.19268549280177188</v>
      </c>
      <c r="CK94" s="18">
        <v>0.17829457364341086</v>
      </c>
      <c r="CL94" s="18">
        <v>0</v>
      </c>
      <c r="CM94" s="18">
        <v>0</v>
      </c>
      <c r="CN94" s="18">
        <v>0</v>
      </c>
      <c r="CO94" s="18">
        <v>0</v>
      </c>
      <c r="CP94" s="18">
        <v>5.6799557032115172E-3</v>
      </c>
      <c r="CQ94" s="18">
        <v>8.7109634551495018E-3</v>
      </c>
      <c r="CR94" s="18">
        <v>-9.1566998892580291E-3</v>
      </c>
      <c r="CS94" s="18">
        <v>0</v>
      </c>
      <c r="CT94" s="18">
        <v>0</v>
      </c>
      <c r="CU94" s="18">
        <v>0</v>
      </c>
      <c r="CV94" s="18">
        <v>2.515863787375415E-2</v>
      </c>
      <c r="CW94" s="18">
        <v>2.4197120708748614E-2</v>
      </c>
      <c r="CX94" s="18">
        <v>0</v>
      </c>
      <c r="CY94" s="18">
        <v>0</v>
      </c>
      <c r="CZ94" s="18">
        <v>0</v>
      </c>
      <c r="DA94" s="18">
        <v>0</v>
      </c>
      <c r="DB94" s="18">
        <v>3.2984496124031004E-4</v>
      </c>
      <c r="DC94" s="18">
        <v>6.3167220376522703E-4</v>
      </c>
      <c r="DD94" s="18">
        <v>-2.1395348837209304E-3</v>
      </c>
      <c r="DE94" s="18">
        <v>0</v>
      </c>
      <c r="DF94" s="18">
        <v>0</v>
      </c>
      <c r="DG94" s="18">
        <v>0</v>
      </c>
      <c r="DH94" s="18">
        <v>3.565891472868217E-2</v>
      </c>
      <c r="DI94" s="18">
        <v>3.565891472868217E-2</v>
      </c>
      <c r="DJ94" s="18">
        <v>0</v>
      </c>
      <c r="DK94" s="18">
        <v>0</v>
      </c>
      <c r="DL94" s="18">
        <v>0</v>
      </c>
      <c r="DM94" s="18">
        <v>0</v>
      </c>
      <c r="DN94" s="18">
        <v>0</v>
      </c>
      <c r="DO94" s="18">
        <v>0</v>
      </c>
      <c r="DP94" s="18">
        <v>0</v>
      </c>
      <c r="DQ94" s="18">
        <v>0</v>
      </c>
      <c r="DR94" s="18">
        <v>0</v>
      </c>
      <c r="DS94" s="18">
        <v>0</v>
      </c>
      <c r="DT94" s="18">
        <v>1.9485049833887044E-2</v>
      </c>
      <c r="DU94" s="18">
        <v>1.9485049833887044E-2</v>
      </c>
      <c r="DV94" s="18">
        <v>0</v>
      </c>
      <c r="DW94" s="18">
        <v>0</v>
      </c>
      <c r="DX94" s="18">
        <v>0</v>
      </c>
      <c r="DY94" s="18">
        <v>0</v>
      </c>
      <c r="DZ94" s="18">
        <v>0</v>
      </c>
      <c r="EA94" s="18">
        <v>0</v>
      </c>
      <c r="EB94" s="18">
        <v>0</v>
      </c>
      <c r="EC94" s="18">
        <v>0</v>
      </c>
      <c r="ED94" s="18">
        <v>0</v>
      </c>
      <c r="EE94" s="18">
        <v>0</v>
      </c>
    </row>
    <row r="95" spans="1:135" ht="20.149999999999999" customHeight="1" outlineLevel="5" x14ac:dyDescent="0.35">
      <c r="A95" s="17" t="s">
        <v>53</v>
      </c>
      <c r="B95" s="17" t="s">
        <v>312</v>
      </c>
      <c r="D95" s="18">
        <v>5.3071606563344406E-2</v>
      </c>
      <c r="E95" s="18">
        <v>5.1276929734219268E-2</v>
      </c>
      <c r="F95" s="18">
        <v>0</v>
      </c>
      <c r="G95" s="18">
        <v>0</v>
      </c>
      <c r="H95" s="18">
        <v>0</v>
      </c>
      <c r="I95" s="18">
        <v>0</v>
      </c>
      <c r="J95" s="18">
        <v>1.0269767441860463E-3</v>
      </c>
      <c r="K95" s="18">
        <v>7.6770008493909174E-4</v>
      </c>
      <c r="L95" s="18">
        <v>-5.4076744186046513E-3</v>
      </c>
      <c r="M95" s="18">
        <v>0</v>
      </c>
      <c r="N95" s="18">
        <v>0</v>
      </c>
      <c r="O95" s="18">
        <v>0</v>
      </c>
      <c r="P95" s="18">
        <v>5.1196038363611836E-10</v>
      </c>
      <c r="Q95" s="18">
        <v>5.1196038252235544E-10</v>
      </c>
      <c r="R95" s="18">
        <v>0</v>
      </c>
      <c r="S95" s="18">
        <v>0</v>
      </c>
      <c r="T95" s="18">
        <v>0</v>
      </c>
      <c r="U95" s="18">
        <v>0</v>
      </c>
      <c r="V95" s="18">
        <v>8.2677740863787366E-20</v>
      </c>
      <c r="W95" s="18">
        <v>1.0310851605758582E-18</v>
      </c>
      <c r="X95" s="18">
        <v>2.0402681063122923E-17</v>
      </c>
      <c r="Y95" s="18">
        <v>0</v>
      </c>
      <c r="Z95" s="18">
        <v>0</v>
      </c>
      <c r="AA95" s="18">
        <v>0</v>
      </c>
      <c r="AB95" s="18">
        <v>5.5510102405647835E-6</v>
      </c>
      <c r="AC95" s="18">
        <v>5.6142653599114057E-6</v>
      </c>
      <c r="AD95" s="18">
        <v>0</v>
      </c>
      <c r="AE95" s="18">
        <v>0</v>
      </c>
      <c r="AF95" s="18">
        <v>0</v>
      </c>
      <c r="AG95" s="18">
        <v>0</v>
      </c>
      <c r="AH95" s="18">
        <v>3.3468438538205977E-7</v>
      </c>
      <c r="AI95" s="18">
        <v>-3.9793950472868214E-7</v>
      </c>
      <c r="AJ95" s="18">
        <v>-1.7672738981173862E-6</v>
      </c>
      <c r="AK95" s="18">
        <v>0</v>
      </c>
      <c r="AL95" s="18">
        <v>0</v>
      </c>
      <c r="AM95" s="18">
        <v>0</v>
      </c>
      <c r="AN95" s="18">
        <v>8.7919654832558142E-5</v>
      </c>
      <c r="AO95" s="18">
        <v>8.1984062901439638E-5</v>
      </c>
      <c r="AP95" s="18">
        <v>0</v>
      </c>
      <c r="AQ95" s="18">
        <v>0</v>
      </c>
      <c r="AR95" s="18">
        <v>0</v>
      </c>
      <c r="AS95" s="18">
        <v>0</v>
      </c>
      <c r="AT95" s="18">
        <v>3.5760797342192688E-6</v>
      </c>
      <c r="AU95" s="18">
        <v>2.3595121968992244E-6</v>
      </c>
      <c r="AV95" s="18">
        <v>-1.47033253820598E-5</v>
      </c>
      <c r="AW95" s="18">
        <v>0</v>
      </c>
      <c r="AX95" s="18">
        <v>0</v>
      </c>
      <c r="AY95" s="18">
        <v>0</v>
      </c>
      <c r="AZ95" s="18">
        <v>2.4798377088228124E-5</v>
      </c>
      <c r="BA95" s="18">
        <v>2.3482840044296785E-5</v>
      </c>
      <c r="BB95" s="18">
        <v>0</v>
      </c>
      <c r="BC95" s="18">
        <v>0</v>
      </c>
      <c r="BD95" s="18">
        <v>0</v>
      </c>
      <c r="BE95" s="18">
        <v>0</v>
      </c>
      <c r="BF95" s="18">
        <v>8.6651162790697675E-7</v>
      </c>
      <c r="BG95" s="18">
        <v>4.4902541602436314E-7</v>
      </c>
      <c r="BH95" s="18">
        <v>-1.6197354440753046E-6</v>
      </c>
      <c r="BI95" s="18">
        <v>0</v>
      </c>
      <c r="BJ95" s="18">
        <v>0</v>
      </c>
      <c r="BK95" s="18">
        <v>0</v>
      </c>
      <c r="BL95" s="18">
        <v>1.3395403609168326E-8</v>
      </c>
      <c r="BM95" s="18">
        <v>1.3300742081949058E-8</v>
      </c>
      <c r="BN95" s="18">
        <v>0</v>
      </c>
      <c r="BO95" s="18">
        <v>0</v>
      </c>
      <c r="BP95" s="18">
        <v>0</v>
      </c>
      <c r="BQ95" s="18">
        <v>0</v>
      </c>
      <c r="BR95" s="18">
        <v>3.560797342192691E-11</v>
      </c>
      <c r="BS95" s="18">
        <v>5.9053553797342187E-11</v>
      </c>
      <c r="BT95" s="18">
        <v>-1.4254006755260237E-11</v>
      </c>
      <c r="BU95" s="18">
        <v>0</v>
      </c>
      <c r="BV95" s="18">
        <v>0</v>
      </c>
      <c r="BW95" s="18">
        <v>0</v>
      </c>
      <c r="BX95" s="18">
        <v>0.3163980437994463</v>
      </c>
      <c r="BY95" s="18">
        <v>0.29915067419712071</v>
      </c>
      <c r="BZ95" s="18">
        <v>0</v>
      </c>
      <c r="CA95" s="18">
        <v>0</v>
      </c>
      <c r="CB95" s="18">
        <v>0</v>
      </c>
      <c r="CC95" s="18">
        <v>0</v>
      </c>
      <c r="CD95" s="18">
        <v>6.7853820598006631E-3</v>
      </c>
      <c r="CE95" s="18">
        <v>1.0461987542524916E-2</v>
      </c>
      <c r="CF95" s="18">
        <v>-4.6184578183831676E-2</v>
      </c>
      <c r="CG95" s="18">
        <v>0</v>
      </c>
      <c r="CH95" s="18">
        <v>0</v>
      </c>
      <c r="CI95" s="18">
        <v>0</v>
      </c>
      <c r="CJ95" s="18">
        <v>0.33667774182236992</v>
      </c>
      <c r="CK95" s="18">
        <v>0.31928945636766337</v>
      </c>
      <c r="CL95" s="18">
        <v>0</v>
      </c>
      <c r="CM95" s="18">
        <v>0</v>
      </c>
      <c r="CN95" s="18">
        <v>0</v>
      </c>
      <c r="CO95" s="18">
        <v>0</v>
      </c>
      <c r="CP95" s="18">
        <v>6.8159468438538208E-3</v>
      </c>
      <c r="CQ95" s="18">
        <v>1.0572338610852713E-2</v>
      </c>
      <c r="CR95" s="18">
        <v>-4.6566587043189368E-2</v>
      </c>
      <c r="CS95" s="18">
        <v>0</v>
      </c>
      <c r="CT95" s="18">
        <v>0</v>
      </c>
      <c r="CU95" s="18">
        <v>0</v>
      </c>
      <c r="CV95" s="18">
        <v>7.5558806563676625E-2</v>
      </c>
      <c r="CW95" s="18">
        <v>7.4389343189368767E-2</v>
      </c>
      <c r="CX95" s="18">
        <v>0</v>
      </c>
      <c r="CY95" s="18">
        <v>0</v>
      </c>
      <c r="CZ95" s="18">
        <v>0</v>
      </c>
      <c r="DA95" s="18">
        <v>0</v>
      </c>
      <c r="DB95" s="18">
        <v>3.9581395348837204E-4</v>
      </c>
      <c r="DC95" s="18">
        <v>7.7364942081949053E-4</v>
      </c>
      <c r="DD95" s="18">
        <v>1.4921620598006646E-3</v>
      </c>
      <c r="DE95" s="18">
        <v>0</v>
      </c>
      <c r="DF95" s="18">
        <v>0</v>
      </c>
      <c r="DG95" s="18">
        <v>0</v>
      </c>
      <c r="DH95" s="18">
        <v>4.27906976744186E-2</v>
      </c>
      <c r="DI95" s="18">
        <v>4.27906976744186E-2</v>
      </c>
      <c r="DJ95" s="18">
        <v>0</v>
      </c>
      <c r="DK95" s="18">
        <v>0</v>
      </c>
      <c r="DL95" s="18">
        <v>0</v>
      </c>
      <c r="DM95" s="18">
        <v>0</v>
      </c>
      <c r="DN95" s="18">
        <v>0</v>
      </c>
      <c r="DO95" s="18">
        <v>0</v>
      </c>
      <c r="DP95" s="18">
        <v>0</v>
      </c>
      <c r="DQ95" s="18">
        <v>0</v>
      </c>
      <c r="DR95" s="18">
        <v>0</v>
      </c>
      <c r="DS95" s="18">
        <v>0</v>
      </c>
      <c r="DT95" s="18">
        <v>2.3382059800664448E-2</v>
      </c>
      <c r="DU95" s="18">
        <v>2.3382059800664448E-2</v>
      </c>
      <c r="DV95" s="18">
        <v>0</v>
      </c>
      <c r="DW95" s="18">
        <v>0</v>
      </c>
      <c r="DX95" s="18">
        <v>0</v>
      </c>
      <c r="DY95" s="18">
        <v>0</v>
      </c>
      <c r="DZ95" s="18">
        <v>0</v>
      </c>
      <c r="EA95" s="18">
        <v>0</v>
      </c>
      <c r="EB95" s="18">
        <v>0</v>
      </c>
      <c r="EC95" s="18">
        <v>0</v>
      </c>
      <c r="ED95" s="18">
        <v>0</v>
      </c>
      <c r="EE95" s="18">
        <v>0</v>
      </c>
    </row>
    <row r="96" spans="1:135" ht="20.149999999999999" customHeight="1" outlineLevel="6" x14ac:dyDescent="0.35">
      <c r="A96" s="17" t="s">
        <v>54</v>
      </c>
      <c r="B96" s="17" t="s">
        <v>62</v>
      </c>
      <c r="C96">
        <v>0</v>
      </c>
      <c r="D96" s="18">
        <v>8.1887494204872652E-3</v>
      </c>
      <c r="E96" s="18">
        <v>8.180584219269104E-3</v>
      </c>
      <c r="F96" s="18">
        <v>0</v>
      </c>
      <c r="G96" s="18">
        <v>0</v>
      </c>
      <c r="H96" s="18">
        <v>0</v>
      </c>
      <c r="I96" s="18">
        <v>0</v>
      </c>
      <c r="J96" s="18">
        <v>0</v>
      </c>
      <c r="K96" s="18">
        <v>8.1652012181616844E-6</v>
      </c>
      <c r="L96" s="18">
        <v>-4.7046843853820602E-3</v>
      </c>
      <c r="M96" s="18">
        <v>0</v>
      </c>
      <c r="N96" s="18">
        <v>0</v>
      </c>
      <c r="O96" s="18">
        <v>0</v>
      </c>
      <c r="P96" s="18">
        <v>2.4967736090808414E-16</v>
      </c>
      <c r="Q96" s="18">
        <v>2.4963199003322259E-16</v>
      </c>
      <c r="R96" s="18">
        <v>0</v>
      </c>
      <c r="S96" s="18">
        <v>0</v>
      </c>
      <c r="T96" s="18">
        <v>0</v>
      </c>
      <c r="U96" s="18">
        <v>0</v>
      </c>
      <c r="V96" s="18">
        <v>0</v>
      </c>
      <c r="W96" s="18">
        <v>4.5370874861572533E-20</v>
      </c>
      <c r="X96" s="18">
        <v>2.8899691029900331E-17</v>
      </c>
      <c r="Y96" s="18">
        <v>0</v>
      </c>
      <c r="Z96" s="18">
        <v>0</v>
      </c>
      <c r="AA96" s="18">
        <v>0</v>
      </c>
      <c r="AB96" s="18">
        <v>3.1883524332558137E-6</v>
      </c>
      <c r="AC96" s="18">
        <v>3.1843650276854926E-6</v>
      </c>
      <c r="AD96" s="18">
        <v>0</v>
      </c>
      <c r="AE96" s="18">
        <v>0</v>
      </c>
      <c r="AF96" s="18">
        <v>0</v>
      </c>
      <c r="AG96" s="18">
        <v>0</v>
      </c>
      <c r="AH96" s="18">
        <v>0</v>
      </c>
      <c r="AI96" s="18">
        <v>3.9874055703211515E-9</v>
      </c>
      <c r="AJ96" s="18">
        <v>-1.4173071207087484E-6</v>
      </c>
      <c r="AK96" s="18">
        <v>0</v>
      </c>
      <c r="AL96" s="18">
        <v>0</v>
      </c>
      <c r="AM96" s="18">
        <v>0</v>
      </c>
      <c r="AN96" s="18">
        <v>1.540470466644518E-5</v>
      </c>
      <c r="AO96" s="18">
        <v>1.5352833665559245E-5</v>
      </c>
      <c r="AP96" s="18">
        <v>0</v>
      </c>
      <c r="AQ96" s="18">
        <v>0</v>
      </c>
      <c r="AR96" s="18">
        <v>0</v>
      </c>
      <c r="AS96" s="18">
        <v>0</v>
      </c>
      <c r="AT96" s="18">
        <v>0</v>
      </c>
      <c r="AU96" s="18">
        <v>5.1871000885935769E-8</v>
      </c>
      <c r="AV96" s="18">
        <v>-1.0852162591362126E-5</v>
      </c>
      <c r="AW96" s="18">
        <v>0</v>
      </c>
      <c r="AX96" s="18">
        <v>0</v>
      </c>
      <c r="AY96" s="18">
        <v>0</v>
      </c>
      <c r="AZ96" s="18">
        <v>2.0933272543410852E-6</v>
      </c>
      <c r="BA96" s="18">
        <v>2.0874912070874861E-6</v>
      </c>
      <c r="BB96" s="18">
        <v>0</v>
      </c>
      <c r="BC96" s="18">
        <v>0</v>
      </c>
      <c r="BD96" s="18">
        <v>0</v>
      </c>
      <c r="BE96" s="18">
        <v>0</v>
      </c>
      <c r="BF96" s="18">
        <v>0</v>
      </c>
      <c r="BG96" s="18">
        <v>5.8360472535991144E-9</v>
      </c>
      <c r="BH96" s="18">
        <v>-9.0146301882613523E-7</v>
      </c>
      <c r="BI96" s="18">
        <v>0</v>
      </c>
      <c r="BJ96" s="18">
        <v>0</v>
      </c>
      <c r="BK96" s="18">
        <v>0</v>
      </c>
      <c r="BL96" s="18">
        <v>2.7567192237862681E-9</v>
      </c>
      <c r="BM96" s="18">
        <v>2.7558915836101885E-9</v>
      </c>
      <c r="BN96" s="18">
        <v>0</v>
      </c>
      <c r="BO96" s="18">
        <v>0</v>
      </c>
      <c r="BP96" s="18">
        <v>0</v>
      </c>
      <c r="BQ96" s="18">
        <v>0</v>
      </c>
      <c r="BR96" s="18">
        <v>0</v>
      </c>
      <c r="BS96" s="18">
        <v>8.2764017607973424E-13</v>
      </c>
      <c r="BT96" s="18">
        <v>1.1197855138427465E-10</v>
      </c>
      <c r="BU96" s="18">
        <v>0</v>
      </c>
      <c r="BV96" s="18">
        <v>0</v>
      </c>
      <c r="BW96" s="18">
        <v>0</v>
      </c>
      <c r="BX96" s="18">
        <v>9.1425950776190479E-2</v>
      </c>
      <c r="BY96" s="18">
        <v>9.1310142635658911E-2</v>
      </c>
      <c r="BZ96" s="18">
        <v>0</v>
      </c>
      <c r="CA96" s="18">
        <v>0</v>
      </c>
      <c r="CB96" s="18">
        <v>0</v>
      </c>
      <c r="CC96" s="18">
        <v>0</v>
      </c>
      <c r="CD96" s="18">
        <v>0</v>
      </c>
      <c r="CE96" s="18">
        <v>1.1580814053156146E-4</v>
      </c>
      <c r="CF96" s="18">
        <v>-3.7213814064230348E-2</v>
      </c>
      <c r="CG96" s="18">
        <v>0</v>
      </c>
      <c r="CH96" s="18">
        <v>0</v>
      </c>
      <c r="CI96" s="18">
        <v>0</v>
      </c>
      <c r="CJ96" s="18">
        <v>0.10545515046024363</v>
      </c>
      <c r="CK96" s="18">
        <v>0.10533596799557032</v>
      </c>
      <c r="CL96" s="18">
        <v>0</v>
      </c>
      <c r="CM96" s="18">
        <v>0</v>
      </c>
      <c r="CN96" s="18">
        <v>0</v>
      </c>
      <c r="CO96" s="18">
        <v>0</v>
      </c>
      <c r="CP96" s="18">
        <v>0</v>
      </c>
      <c r="CQ96" s="18">
        <v>1.1918246467331117E-4</v>
      </c>
      <c r="CR96" s="18">
        <v>-3.5578547176079736E-2</v>
      </c>
      <c r="CS96" s="18">
        <v>0</v>
      </c>
      <c r="CT96" s="18">
        <v>0</v>
      </c>
      <c r="CU96" s="18">
        <v>0</v>
      </c>
      <c r="CV96" s="18">
        <v>4.5368441115171652E-2</v>
      </c>
      <c r="CW96" s="18">
        <v>4.5352798338870431E-2</v>
      </c>
      <c r="CX96" s="18">
        <v>0</v>
      </c>
      <c r="CY96" s="18">
        <v>0</v>
      </c>
      <c r="CZ96" s="18">
        <v>0</v>
      </c>
      <c r="DA96" s="18">
        <v>0</v>
      </c>
      <c r="DB96" s="18">
        <v>0</v>
      </c>
      <c r="DC96" s="18">
        <v>1.5642776301218163E-5</v>
      </c>
      <c r="DD96" s="18">
        <v>4.0596039202657813E-3</v>
      </c>
      <c r="DE96" s="18">
        <v>0</v>
      </c>
      <c r="DF96" s="18">
        <v>0</v>
      </c>
      <c r="DG96" s="18">
        <v>0</v>
      </c>
      <c r="DH96" s="18">
        <v>0</v>
      </c>
      <c r="DI96" s="18">
        <v>0</v>
      </c>
      <c r="DJ96" s="18">
        <v>0</v>
      </c>
      <c r="DK96" s="18">
        <v>0</v>
      </c>
      <c r="DL96" s="18">
        <v>0</v>
      </c>
      <c r="DM96" s="18">
        <v>0</v>
      </c>
      <c r="DN96" s="18">
        <v>0</v>
      </c>
      <c r="DO96" s="18">
        <v>0</v>
      </c>
      <c r="DP96" s="18">
        <v>0</v>
      </c>
      <c r="DQ96" s="18">
        <v>0</v>
      </c>
      <c r="DR96" s="18">
        <v>0</v>
      </c>
      <c r="DS96" s="18">
        <v>0</v>
      </c>
      <c r="DT96" s="18">
        <v>0</v>
      </c>
      <c r="DU96" s="18">
        <v>0</v>
      </c>
      <c r="DV96" s="18">
        <v>0</v>
      </c>
      <c r="DW96" s="18">
        <v>0</v>
      </c>
      <c r="DX96" s="18">
        <v>0</v>
      </c>
      <c r="DY96" s="18">
        <v>0</v>
      </c>
      <c r="DZ96" s="18">
        <v>0</v>
      </c>
      <c r="EA96" s="18">
        <v>0</v>
      </c>
      <c r="EB96" s="18">
        <v>0</v>
      </c>
      <c r="EC96" s="18">
        <v>0</v>
      </c>
      <c r="ED96" s="18">
        <v>0</v>
      </c>
      <c r="EE96" s="18">
        <v>0</v>
      </c>
    </row>
    <row r="97" spans="1:135" ht="20.149999999999999" customHeight="1" outlineLevel="6" x14ac:dyDescent="0.35">
      <c r="A97" s="17" t="s">
        <v>54</v>
      </c>
      <c r="B97" s="17" t="s">
        <v>83</v>
      </c>
      <c r="C97">
        <v>0</v>
      </c>
      <c r="D97" s="18">
        <v>4.4882857142857141E-2</v>
      </c>
      <c r="E97" s="18">
        <v>4.3096345514950167E-2</v>
      </c>
      <c r="F97" s="18">
        <v>0</v>
      </c>
      <c r="G97" s="18">
        <v>0</v>
      </c>
      <c r="H97" s="18">
        <v>0</v>
      </c>
      <c r="I97" s="18">
        <v>0</v>
      </c>
      <c r="J97" s="18">
        <v>1.0269767441860463E-3</v>
      </c>
      <c r="K97" s="18">
        <v>7.5953488372093006E-4</v>
      </c>
      <c r="L97" s="18">
        <v>-7.0299003322259125E-4</v>
      </c>
      <c r="M97" s="18">
        <v>0</v>
      </c>
      <c r="N97" s="18">
        <v>0</v>
      </c>
      <c r="O97" s="18">
        <v>0</v>
      </c>
      <c r="P97" s="18">
        <v>5.1196013395875749E-10</v>
      </c>
      <c r="Q97" s="18">
        <v>5.1196013289036543E-10</v>
      </c>
      <c r="R97" s="18">
        <v>0</v>
      </c>
      <c r="S97" s="18">
        <v>0</v>
      </c>
      <c r="T97" s="18">
        <v>0</v>
      </c>
      <c r="U97" s="18">
        <v>0</v>
      </c>
      <c r="V97" s="18">
        <v>8.2677740863787366E-20</v>
      </c>
      <c r="W97" s="18">
        <v>9.8571428571428567E-19</v>
      </c>
      <c r="X97" s="18">
        <v>-8.4970099667774081E-18</v>
      </c>
      <c r="Y97" s="18">
        <v>0</v>
      </c>
      <c r="Z97" s="18">
        <v>0</v>
      </c>
      <c r="AA97" s="18">
        <v>0</v>
      </c>
      <c r="AB97" s="18">
        <v>2.3626578073089699E-6</v>
      </c>
      <c r="AC97" s="18">
        <v>2.4299003322259136E-6</v>
      </c>
      <c r="AD97" s="18">
        <v>0</v>
      </c>
      <c r="AE97" s="18">
        <v>0</v>
      </c>
      <c r="AF97" s="18">
        <v>0</v>
      </c>
      <c r="AG97" s="18">
        <v>0</v>
      </c>
      <c r="AH97" s="18">
        <v>3.3468438538205977E-7</v>
      </c>
      <c r="AI97" s="18">
        <v>-4.0192691029900333E-7</v>
      </c>
      <c r="AJ97" s="18">
        <v>-3.4996677740863787E-7</v>
      </c>
      <c r="AK97" s="18">
        <v>0</v>
      </c>
      <c r="AL97" s="18">
        <v>0</v>
      </c>
      <c r="AM97" s="18">
        <v>0</v>
      </c>
      <c r="AN97" s="18">
        <v>7.2514950166112962E-5</v>
      </c>
      <c r="AO97" s="18">
        <v>6.6631229235880393E-5</v>
      </c>
      <c r="AP97" s="18">
        <v>0</v>
      </c>
      <c r="AQ97" s="18">
        <v>0</v>
      </c>
      <c r="AR97" s="18">
        <v>0</v>
      </c>
      <c r="AS97" s="18">
        <v>0</v>
      </c>
      <c r="AT97" s="18">
        <v>3.5760797342192688E-6</v>
      </c>
      <c r="AU97" s="18">
        <v>2.3076411960132888E-6</v>
      </c>
      <c r="AV97" s="18">
        <v>-3.8511627906976743E-6</v>
      </c>
      <c r="AW97" s="18">
        <v>0</v>
      </c>
      <c r="AX97" s="18">
        <v>0</v>
      </c>
      <c r="AY97" s="18">
        <v>0</v>
      </c>
      <c r="AZ97" s="18">
        <v>2.2705049833887044E-5</v>
      </c>
      <c r="BA97" s="18">
        <v>2.1395348837209303E-5</v>
      </c>
      <c r="BB97" s="18">
        <v>0</v>
      </c>
      <c r="BC97" s="18">
        <v>0</v>
      </c>
      <c r="BD97" s="18">
        <v>0</v>
      </c>
      <c r="BE97" s="18">
        <v>0</v>
      </c>
      <c r="BF97" s="18">
        <v>8.6651162790697675E-7</v>
      </c>
      <c r="BG97" s="18">
        <v>4.4318936877076406E-7</v>
      </c>
      <c r="BH97" s="18">
        <v>-7.1827242524916945E-7</v>
      </c>
      <c r="BI97" s="18">
        <v>0</v>
      </c>
      <c r="BJ97" s="18">
        <v>0</v>
      </c>
      <c r="BK97" s="18">
        <v>0</v>
      </c>
      <c r="BL97" s="18">
        <v>1.0638684385382058E-8</v>
      </c>
      <c r="BM97" s="18">
        <v>1.0544850498338869E-8</v>
      </c>
      <c r="BN97" s="18">
        <v>0</v>
      </c>
      <c r="BO97" s="18">
        <v>0</v>
      </c>
      <c r="BP97" s="18">
        <v>0</v>
      </c>
      <c r="BQ97" s="18">
        <v>0</v>
      </c>
      <c r="BR97" s="18">
        <v>3.560797342192691E-11</v>
      </c>
      <c r="BS97" s="18">
        <v>5.8225913621262453E-11</v>
      </c>
      <c r="BT97" s="18">
        <v>-1.2623255813953488E-10</v>
      </c>
      <c r="BU97" s="18">
        <v>0</v>
      </c>
      <c r="BV97" s="18">
        <v>0</v>
      </c>
      <c r="BW97" s="18">
        <v>0</v>
      </c>
      <c r="BX97" s="18">
        <v>0.22497209302325583</v>
      </c>
      <c r="BY97" s="18">
        <v>0.20784053156146179</v>
      </c>
      <c r="BZ97" s="18">
        <v>0</v>
      </c>
      <c r="CA97" s="18">
        <v>0</v>
      </c>
      <c r="CB97" s="18">
        <v>0</v>
      </c>
      <c r="CC97" s="18">
        <v>0</v>
      </c>
      <c r="CD97" s="18">
        <v>6.7853820598006631E-3</v>
      </c>
      <c r="CE97" s="18">
        <v>1.0346179401993356E-2</v>
      </c>
      <c r="CF97" s="18">
        <v>-8.970764119601328E-3</v>
      </c>
      <c r="CG97" s="18">
        <v>0</v>
      </c>
      <c r="CH97" s="18">
        <v>0</v>
      </c>
      <c r="CI97" s="18">
        <v>0</v>
      </c>
      <c r="CJ97" s="18">
        <v>0.23122259136212622</v>
      </c>
      <c r="CK97" s="18">
        <v>0.21395348837209302</v>
      </c>
      <c r="CL97" s="18">
        <v>0</v>
      </c>
      <c r="CM97" s="18">
        <v>0</v>
      </c>
      <c r="CN97" s="18">
        <v>0</v>
      </c>
      <c r="CO97" s="18">
        <v>0</v>
      </c>
      <c r="CP97" s="18">
        <v>6.8159468438538208E-3</v>
      </c>
      <c r="CQ97" s="18">
        <v>1.0453156146179402E-2</v>
      </c>
      <c r="CR97" s="18">
        <v>-1.0988039867109636E-2</v>
      </c>
      <c r="CS97" s="18">
        <v>0</v>
      </c>
      <c r="CT97" s="18">
        <v>0</v>
      </c>
      <c r="CU97" s="18">
        <v>0</v>
      </c>
      <c r="CV97" s="18">
        <v>3.0190365448504987E-2</v>
      </c>
      <c r="CW97" s="18">
        <v>2.9036544850498339E-2</v>
      </c>
      <c r="CX97" s="18">
        <v>0</v>
      </c>
      <c r="CY97" s="18">
        <v>0</v>
      </c>
      <c r="CZ97" s="18">
        <v>0</v>
      </c>
      <c r="DA97" s="18">
        <v>0</v>
      </c>
      <c r="DB97" s="18">
        <v>3.9581395348837204E-4</v>
      </c>
      <c r="DC97" s="18">
        <v>7.5800664451827239E-4</v>
      </c>
      <c r="DD97" s="18">
        <v>-2.5674418604651164E-3</v>
      </c>
      <c r="DE97" s="18">
        <v>0</v>
      </c>
      <c r="DF97" s="18">
        <v>0</v>
      </c>
      <c r="DG97" s="18">
        <v>0</v>
      </c>
      <c r="DH97" s="18">
        <v>4.27906976744186E-2</v>
      </c>
      <c r="DI97" s="18">
        <v>4.27906976744186E-2</v>
      </c>
      <c r="DJ97" s="18">
        <v>0</v>
      </c>
      <c r="DK97" s="18">
        <v>0</v>
      </c>
      <c r="DL97" s="18">
        <v>0</v>
      </c>
      <c r="DM97" s="18">
        <v>0</v>
      </c>
      <c r="DN97" s="18">
        <v>0</v>
      </c>
      <c r="DO97" s="18">
        <v>0</v>
      </c>
      <c r="DP97" s="18">
        <v>0</v>
      </c>
      <c r="DQ97" s="18">
        <v>0</v>
      </c>
      <c r="DR97" s="18">
        <v>0</v>
      </c>
      <c r="DS97" s="18">
        <v>0</v>
      </c>
      <c r="DT97" s="18">
        <v>2.3382059800664448E-2</v>
      </c>
      <c r="DU97" s="18">
        <v>2.3382059800664448E-2</v>
      </c>
      <c r="DV97" s="18">
        <v>0</v>
      </c>
      <c r="DW97" s="18">
        <v>0</v>
      </c>
      <c r="DX97" s="18">
        <v>0</v>
      </c>
      <c r="DY97" s="18">
        <v>0</v>
      </c>
      <c r="DZ97" s="18">
        <v>0</v>
      </c>
      <c r="EA97" s="18">
        <v>0</v>
      </c>
      <c r="EB97" s="18">
        <v>0</v>
      </c>
      <c r="EC97" s="18">
        <v>0</v>
      </c>
      <c r="ED97" s="18">
        <v>0</v>
      </c>
      <c r="EE97" s="18">
        <v>0</v>
      </c>
    </row>
    <row r="98" spans="1:135" ht="20.149999999999999" customHeight="1" outlineLevel="5" x14ac:dyDescent="0.35">
      <c r="A98" s="17" t="s">
        <v>53</v>
      </c>
      <c r="B98" s="17" t="s">
        <v>313</v>
      </c>
      <c r="D98" s="18">
        <v>6.1945912442414174E-2</v>
      </c>
      <c r="E98" s="18">
        <v>5.98520938538206E-2</v>
      </c>
      <c r="F98" s="18">
        <v>0</v>
      </c>
      <c r="G98" s="18">
        <v>0</v>
      </c>
      <c r="H98" s="18">
        <v>0</v>
      </c>
      <c r="I98" s="18">
        <v>0</v>
      </c>
      <c r="J98" s="18">
        <v>1.1981395348837206E-3</v>
      </c>
      <c r="K98" s="18">
        <v>8.9567905370985582E-4</v>
      </c>
      <c r="L98" s="18">
        <v>-6.3256367663344411E-3</v>
      </c>
      <c r="M98" s="18">
        <v>0</v>
      </c>
      <c r="N98" s="18">
        <v>0</v>
      </c>
      <c r="O98" s="18">
        <v>0</v>
      </c>
      <c r="P98" s="18">
        <v>5.9728711512751877E-10</v>
      </c>
      <c r="Q98" s="18">
        <v>5.9728711382796788E-10</v>
      </c>
      <c r="R98" s="18">
        <v>0</v>
      </c>
      <c r="S98" s="18">
        <v>0</v>
      </c>
      <c r="T98" s="18">
        <v>0</v>
      </c>
      <c r="U98" s="18">
        <v>0</v>
      </c>
      <c r="V98" s="18">
        <v>9.6457364341085263E-20</v>
      </c>
      <c r="W98" s="18">
        <v>1.2030935769656698E-18</v>
      </c>
      <c r="X98" s="18">
        <v>2.3905609080841637E-17</v>
      </c>
      <c r="Y98" s="18">
        <v>0</v>
      </c>
      <c r="Z98" s="18">
        <v>0</v>
      </c>
      <c r="AA98" s="18">
        <v>0</v>
      </c>
      <c r="AB98" s="18">
        <v>6.4874848282945741E-6</v>
      </c>
      <c r="AC98" s="18">
        <v>6.5612683277962357E-6</v>
      </c>
      <c r="AD98" s="18">
        <v>0</v>
      </c>
      <c r="AE98" s="18">
        <v>0</v>
      </c>
      <c r="AF98" s="18">
        <v>0</v>
      </c>
      <c r="AG98" s="18">
        <v>0</v>
      </c>
      <c r="AH98" s="18">
        <v>3.9046511627906977E-7</v>
      </c>
      <c r="AI98" s="18">
        <v>-4.642486157807308E-7</v>
      </c>
      <c r="AJ98" s="18">
        <v>-2.0668454595791801E-6</v>
      </c>
      <c r="AK98" s="18">
        <v>0</v>
      </c>
      <c r="AL98" s="18">
        <v>0</v>
      </c>
      <c r="AM98" s="18">
        <v>0</v>
      </c>
      <c r="AN98" s="18">
        <v>1.0262755725027684E-4</v>
      </c>
      <c r="AO98" s="18">
        <v>9.570251605758581E-5</v>
      </c>
      <c r="AP98" s="18">
        <v>0</v>
      </c>
      <c r="AQ98" s="18">
        <v>0</v>
      </c>
      <c r="AR98" s="18">
        <v>0</v>
      </c>
      <c r="AS98" s="18">
        <v>0</v>
      </c>
      <c r="AT98" s="18">
        <v>4.1720930232558133E-6</v>
      </c>
      <c r="AU98" s="18">
        <v>2.7529481694352158E-6</v>
      </c>
      <c r="AV98" s="18">
        <v>-1.7192362458471759E-5</v>
      </c>
      <c r="AW98" s="18">
        <v>0</v>
      </c>
      <c r="AX98" s="18">
        <v>0</v>
      </c>
      <c r="AY98" s="18">
        <v>0</v>
      </c>
      <c r="AZ98" s="18">
        <v>2.8938863082558137E-5</v>
      </c>
      <c r="BA98" s="18">
        <v>2.7404049169435214E-5</v>
      </c>
      <c r="BB98" s="18">
        <v>0</v>
      </c>
      <c r="BC98" s="18">
        <v>0</v>
      </c>
      <c r="BD98" s="18">
        <v>0</v>
      </c>
      <c r="BE98" s="18">
        <v>0</v>
      </c>
      <c r="BF98" s="18">
        <v>1.0109302325581393E-6</v>
      </c>
      <c r="BG98" s="18">
        <v>5.2388368056478395E-7</v>
      </c>
      <c r="BH98" s="18">
        <v>-1.8928880287929125E-6</v>
      </c>
      <c r="BI98" s="18">
        <v>0</v>
      </c>
      <c r="BJ98" s="18">
        <v>0</v>
      </c>
      <c r="BK98" s="18">
        <v>0</v>
      </c>
      <c r="BL98" s="18">
        <v>1.5637746477447395E-8</v>
      </c>
      <c r="BM98" s="18">
        <v>1.5527305094130674E-8</v>
      </c>
      <c r="BN98" s="18">
        <v>0</v>
      </c>
      <c r="BO98" s="18">
        <v>0</v>
      </c>
      <c r="BP98" s="18">
        <v>0</v>
      </c>
      <c r="BQ98" s="18">
        <v>0</v>
      </c>
      <c r="BR98" s="18">
        <v>4.1542635658914726E-11</v>
      </c>
      <c r="BS98" s="18">
        <v>6.8898747657807288E-11</v>
      </c>
      <c r="BT98" s="18">
        <v>-1.6232587486157232E-11</v>
      </c>
      <c r="BU98" s="18">
        <v>0</v>
      </c>
      <c r="BV98" s="18">
        <v>0</v>
      </c>
      <c r="BW98" s="18">
        <v>0</v>
      </c>
      <c r="BX98" s="18">
        <v>0.36945525659856032</v>
      </c>
      <c r="BY98" s="18">
        <v>0.34933291472868216</v>
      </c>
      <c r="BZ98" s="18">
        <v>0</v>
      </c>
      <c r="CA98" s="18">
        <v>0</v>
      </c>
      <c r="CB98" s="18">
        <v>0</v>
      </c>
      <c r="CC98" s="18">
        <v>0</v>
      </c>
      <c r="CD98" s="18">
        <v>7.9162790697674401E-3</v>
      </c>
      <c r="CE98" s="18">
        <v>1.2206062800110738E-2</v>
      </c>
      <c r="CF98" s="18">
        <v>-5.4013971760797343E-2</v>
      </c>
      <c r="CG98" s="18">
        <v>0</v>
      </c>
      <c r="CH98" s="18">
        <v>0</v>
      </c>
      <c r="CI98" s="18">
        <v>0</v>
      </c>
      <c r="CJ98" s="18">
        <v>0.39316465322702099</v>
      </c>
      <c r="CK98" s="18">
        <v>0.37287789756367656</v>
      </c>
      <c r="CL98" s="18">
        <v>0</v>
      </c>
      <c r="CM98" s="18">
        <v>0</v>
      </c>
      <c r="CN98" s="18">
        <v>0</v>
      </c>
      <c r="CO98" s="18">
        <v>0</v>
      </c>
      <c r="CP98" s="18">
        <v>7.9519379844961227E-3</v>
      </c>
      <c r="CQ98" s="18">
        <v>1.2334817678848285E-2</v>
      </c>
      <c r="CR98" s="18">
        <v>-5.4453849944629013E-2</v>
      </c>
      <c r="CS98" s="18">
        <v>0</v>
      </c>
      <c r="CT98" s="18">
        <v>0</v>
      </c>
      <c r="CU98" s="18">
        <v>0</v>
      </c>
      <c r="CV98" s="18">
        <v>8.8312821987818368E-2</v>
      </c>
      <c r="CW98" s="18">
        <v>8.6948392580287914E-2</v>
      </c>
      <c r="CX98" s="18">
        <v>0</v>
      </c>
      <c r="CY98" s="18">
        <v>0</v>
      </c>
      <c r="CZ98" s="18">
        <v>0</v>
      </c>
      <c r="DA98" s="18">
        <v>0</v>
      </c>
      <c r="DB98" s="18">
        <v>4.6178294573643404E-4</v>
      </c>
      <c r="DC98" s="18">
        <v>9.026464617940198E-4</v>
      </c>
      <c r="DD98" s="18">
        <v>1.7552514950166119E-3</v>
      </c>
      <c r="DE98" s="18">
        <v>0</v>
      </c>
      <c r="DF98" s="18">
        <v>0</v>
      </c>
      <c r="DG98" s="18">
        <v>0</v>
      </c>
      <c r="DH98" s="18">
        <v>4.992248062015503E-2</v>
      </c>
      <c r="DI98" s="18">
        <v>4.992248062015503E-2</v>
      </c>
      <c r="DJ98" s="18">
        <v>0</v>
      </c>
      <c r="DK98" s="18">
        <v>0</v>
      </c>
      <c r="DL98" s="18">
        <v>0</v>
      </c>
      <c r="DM98" s="18">
        <v>0</v>
      </c>
      <c r="DN98" s="18">
        <v>0</v>
      </c>
      <c r="DO98" s="18">
        <v>0</v>
      </c>
      <c r="DP98" s="18">
        <v>0</v>
      </c>
      <c r="DQ98" s="18">
        <v>0</v>
      </c>
      <c r="DR98" s="18">
        <v>0</v>
      </c>
      <c r="DS98" s="18">
        <v>0</v>
      </c>
      <c r="DT98" s="18">
        <v>2.7279069767441856E-2</v>
      </c>
      <c r="DU98" s="18">
        <v>2.7279069767441856E-2</v>
      </c>
      <c r="DV98" s="18">
        <v>0</v>
      </c>
      <c r="DW98" s="18">
        <v>0</v>
      </c>
      <c r="DX98" s="18">
        <v>0</v>
      </c>
      <c r="DY98" s="18">
        <v>0</v>
      </c>
      <c r="DZ98" s="18">
        <v>0</v>
      </c>
      <c r="EA98" s="18">
        <v>0</v>
      </c>
      <c r="EB98" s="18">
        <v>0</v>
      </c>
      <c r="EC98" s="18">
        <v>0</v>
      </c>
      <c r="ED98" s="18">
        <v>0</v>
      </c>
      <c r="EE98" s="18">
        <v>0</v>
      </c>
    </row>
    <row r="99" spans="1:135" ht="20.149999999999999" customHeight="1" outlineLevel="6" x14ac:dyDescent="0.35">
      <c r="A99" s="17" t="s">
        <v>54</v>
      </c>
      <c r="B99" s="17" t="s">
        <v>62</v>
      </c>
      <c r="C99">
        <v>0</v>
      </c>
      <c r="D99" s="18">
        <v>9.5825791090808424E-3</v>
      </c>
      <c r="E99" s="18">
        <v>9.5730240863787387E-3</v>
      </c>
      <c r="F99" s="18">
        <v>0</v>
      </c>
      <c r="G99" s="18">
        <v>0</v>
      </c>
      <c r="H99" s="18">
        <v>0</v>
      </c>
      <c r="I99" s="18">
        <v>0</v>
      </c>
      <c r="J99" s="18">
        <v>0</v>
      </c>
      <c r="K99" s="18">
        <v>9.5550227021040965E-6</v>
      </c>
      <c r="L99" s="18">
        <v>-5.5054817275747509E-3</v>
      </c>
      <c r="M99" s="18">
        <v>0</v>
      </c>
      <c r="N99" s="18">
        <v>0</v>
      </c>
      <c r="O99" s="18">
        <v>0</v>
      </c>
      <c r="P99" s="18">
        <v>2.921756351052049E-16</v>
      </c>
      <c r="Q99" s="18">
        <v>2.9212254152823922E-16</v>
      </c>
      <c r="R99" s="18">
        <v>0</v>
      </c>
      <c r="S99" s="18">
        <v>0</v>
      </c>
      <c r="T99" s="18">
        <v>0</v>
      </c>
      <c r="U99" s="18">
        <v>0</v>
      </c>
      <c r="V99" s="18">
        <v>0</v>
      </c>
      <c r="W99" s="18">
        <v>5.3093576965669984E-20</v>
      </c>
      <c r="X99" s="18">
        <v>3.381878737541528E-17</v>
      </c>
      <c r="Y99" s="18">
        <v>0</v>
      </c>
      <c r="Z99" s="18">
        <v>0</v>
      </c>
      <c r="AA99" s="18">
        <v>0</v>
      </c>
      <c r="AB99" s="18">
        <v>3.7310507197674421E-6</v>
      </c>
      <c r="AC99" s="18">
        <v>3.7263846068660025E-6</v>
      </c>
      <c r="AD99" s="18">
        <v>0</v>
      </c>
      <c r="AE99" s="18">
        <v>0</v>
      </c>
      <c r="AF99" s="18">
        <v>0</v>
      </c>
      <c r="AG99" s="18">
        <v>0</v>
      </c>
      <c r="AH99" s="18">
        <v>0</v>
      </c>
      <c r="AI99" s="18">
        <v>4.6661129014396456E-9</v>
      </c>
      <c r="AJ99" s="18">
        <v>-1.6585508859357695E-6</v>
      </c>
      <c r="AK99" s="18">
        <v>0</v>
      </c>
      <c r="AL99" s="18">
        <v>0</v>
      </c>
      <c r="AM99" s="18">
        <v>0</v>
      </c>
      <c r="AN99" s="18">
        <v>1.8026782056478404E-5</v>
      </c>
      <c r="AO99" s="18">
        <v>1.7966081949058691E-5</v>
      </c>
      <c r="AP99" s="18">
        <v>0</v>
      </c>
      <c r="AQ99" s="18">
        <v>0</v>
      </c>
      <c r="AR99" s="18">
        <v>0</v>
      </c>
      <c r="AS99" s="18">
        <v>0</v>
      </c>
      <c r="AT99" s="18">
        <v>0</v>
      </c>
      <c r="AU99" s="18">
        <v>6.0700107419712077E-8</v>
      </c>
      <c r="AV99" s="18">
        <v>-1.2699339202657807E-5</v>
      </c>
      <c r="AW99" s="18">
        <v>0</v>
      </c>
      <c r="AX99" s="18">
        <v>0</v>
      </c>
      <c r="AY99" s="18">
        <v>0</v>
      </c>
      <c r="AZ99" s="18">
        <v>2.4496382763565892E-6</v>
      </c>
      <c r="BA99" s="18">
        <v>2.4428088593576967E-6</v>
      </c>
      <c r="BB99" s="18">
        <v>0</v>
      </c>
      <c r="BC99" s="18">
        <v>0</v>
      </c>
      <c r="BD99" s="18">
        <v>0</v>
      </c>
      <c r="BE99" s="18">
        <v>0</v>
      </c>
      <c r="BF99" s="18">
        <v>0</v>
      </c>
      <c r="BG99" s="18">
        <v>6.8294169988925806E-9</v>
      </c>
      <c r="BH99" s="18">
        <v>-1.0549035326688815E-6</v>
      </c>
      <c r="BI99" s="18">
        <v>0</v>
      </c>
      <c r="BJ99" s="18">
        <v>0</v>
      </c>
      <c r="BK99" s="18">
        <v>0</v>
      </c>
      <c r="BL99" s="18">
        <v>3.2259480278349947E-9</v>
      </c>
      <c r="BM99" s="18">
        <v>3.2249795127353269E-9</v>
      </c>
      <c r="BN99" s="18">
        <v>0</v>
      </c>
      <c r="BO99" s="18">
        <v>0</v>
      </c>
      <c r="BP99" s="18">
        <v>0</v>
      </c>
      <c r="BQ99" s="18">
        <v>0</v>
      </c>
      <c r="BR99" s="18">
        <v>0</v>
      </c>
      <c r="BS99" s="18">
        <v>9.6851509966777409E-13</v>
      </c>
      <c r="BT99" s="18">
        <v>1.3103873034330011E-10</v>
      </c>
      <c r="BU99" s="18">
        <v>0</v>
      </c>
      <c r="BV99" s="18">
        <v>0</v>
      </c>
      <c r="BW99" s="18">
        <v>0</v>
      </c>
      <c r="BX99" s="18">
        <v>0.10698781473809525</v>
      </c>
      <c r="BY99" s="18">
        <v>0.10685229457364342</v>
      </c>
      <c r="BZ99" s="18">
        <v>0</v>
      </c>
      <c r="CA99" s="18">
        <v>0</v>
      </c>
      <c r="CB99" s="18">
        <v>0</v>
      </c>
      <c r="CC99" s="18">
        <v>0</v>
      </c>
      <c r="CD99" s="18">
        <v>0</v>
      </c>
      <c r="CE99" s="18">
        <v>1.3552016445182724E-4</v>
      </c>
      <c r="CF99" s="18">
        <v>-4.3548080287929128E-2</v>
      </c>
      <c r="CG99" s="18">
        <v>0</v>
      </c>
      <c r="CH99" s="18">
        <v>0</v>
      </c>
      <c r="CI99" s="18">
        <v>0</v>
      </c>
      <c r="CJ99" s="18">
        <v>0.12340496330454044</v>
      </c>
      <c r="CK99" s="18">
        <v>0.12326549446290146</v>
      </c>
      <c r="CL99" s="18">
        <v>0</v>
      </c>
      <c r="CM99" s="18">
        <v>0</v>
      </c>
      <c r="CN99" s="18">
        <v>0</v>
      </c>
      <c r="CO99" s="18">
        <v>0</v>
      </c>
      <c r="CP99" s="18">
        <v>0</v>
      </c>
      <c r="CQ99" s="18">
        <v>1.3946884163898115E-4</v>
      </c>
      <c r="CR99" s="18">
        <v>-4.1634470099667774E-2</v>
      </c>
      <c r="CS99" s="18">
        <v>0</v>
      </c>
      <c r="CT99" s="18">
        <v>0</v>
      </c>
      <c r="CU99" s="18">
        <v>0</v>
      </c>
      <c r="CV99" s="18">
        <v>5.3090728964562572E-2</v>
      </c>
      <c r="CW99" s="18">
        <v>5.3072423588039867E-2</v>
      </c>
      <c r="CX99" s="18">
        <v>0</v>
      </c>
      <c r="CY99" s="18">
        <v>0</v>
      </c>
      <c r="CZ99" s="18">
        <v>0</v>
      </c>
      <c r="DA99" s="18">
        <v>0</v>
      </c>
      <c r="DB99" s="18">
        <v>0</v>
      </c>
      <c r="DC99" s="18">
        <v>1.8305376522702104E-5</v>
      </c>
      <c r="DD99" s="18">
        <v>4.7506003322259141E-3</v>
      </c>
      <c r="DE99" s="18">
        <v>0</v>
      </c>
      <c r="DF99" s="18">
        <v>0</v>
      </c>
      <c r="DG99" s="18">
        <v>0</v>
      </c>
      <c r="DH99" s="18">
        <v>0</v>
      </c>
      <c r="DI99" s="18">
        <v>0</v>
      </c>
      <c r="DJ99" s="18">
        <v>0</v>
      </c>
      <c r="DK99" s="18">
        <v>0</v>
      </c>
      <c r="DL99" s="18">
        <v>0</v>
      </c>
      <c r="DM99" s="18">
        <v>0</v>
      </c>
      <c r="DN99" s="18">
        <v>0</v>
      </c>
      <c r="DO99" s="18">
        <v>0</v>
      </c>
      <c r="DP99" s="18">
        <v>0</v>
      </c>
      <c r="DQ99" s="18">
        <v>0</v>
      </c>
      <c r="DR99" s="18">
        <v>0</v>
      </c>
      <c r="DS99" s="18">
        <v>0</v>
      </c>
      <c r="DT99" s="18">
        <v>0</v>
      </c>
      <c r="DU99" s="18">
        <v>0</v>
      </c>
      <c r="DV99" s="18">
        <v>0</v>
      </c>
      <c r="DW99" s="18">
        <v>0</v>
      </c>
      <c r="DX99" s="18">
        <v>0</v>
      </c>
      <c r="DY99" s="18">
        <v>0</v>
      </c>
      <c r="DZ99" s="18">
        <v>0</v>
      </c>
      <c r="EA99" s="18">
        <v>0</v>
      </c>
      <c r="EB99" s="18">
        <v>0</v>
      </c>
      <c r="EC99" s="18">
        <v>0</v>
      </c>
      <c r="ED99" s="18">
        <v>0</v>
      </c>
      <c r="EE99" s="18">
        <v>0</v>
      </c>
    </row>
    <row r="100" spans="1:135" ht="20.149999999999999" customHeight="1" outlineLevel="6" x14ac:dyDescent="0.35">
      <c r="A100" s="17" t="s">
        <v>54</v>
      </c>
      <c r="B100" s="17" t="s">
        <v>83</v>
      </c>
      <c r="C100">
        <v>0</v>
      </c>
      <c r="D100" s="18">
        <v>5.2363333333333331E-2</v>
      </c>
      <c r="E100" s="18">
        <v>5.0279069767441856E-2</v>
      </c>
      <c r="F100" s="18">
        <v>0</v>
      </c>
      <c r="G100" s="18">
        <v>0</v>
      </c>
      <c r="H100" s="18">
        <v>0</v>
      </c>
      <c r="I100" s="18">
        <v>0</v>
      </c>
      <c r="J100" s="18">
        <v>1.1981395348837206E-3</v>
      </c>
      <c r="K100" s="18">
        <v>8.8612403100775177E-4</v>
      </c>
      <c r="L100" s="18">
        <v>-8.2015503875968983E-4</v>
      </c>
      <c r="M100" s="18">
        <v>0</v>
      </c>
      <c r="N100" s="18">
        <v>0</v>
      </c>
      <c r="O100" s="18">
        <v>0</v>
      </c>
      <c r="P100" s="18">
        <v>5.9728682295188367E-10</v>
      </c>
      <c r="Q100" s="18">
        <v>5.972868217054263E-10</v>
      </c>
      <c r="R100" s="18">
        <v>0</v>
      </c>
      <c r="S100" s="18">
        <v>0</v>
      </c>
      <c r="T100" s="18">
        <v>0</v>
      </c>
      <c r="U100" s="18">
        <v>0</v>
      </c>
      <c r="V100" s="18">
        <v>9.6457364341085263E-20</v>
      </c>
      <c r="W100" s="18">
        <v>1.1499999999999999E-18</v>
      </c>
      <c r="X100" s="18">
        <v>-9.9131782945736417E-18</v>
      </c>
      <c r="Y100" s="18">
        <v>0</v>
      </c>
      <c r="Z100" s="18">
        <v>0</v>
      </c>
      <c r="AA100" s="18">
        <v>0</v>
      </c>
      <c r="AB100" s="18">
        <v>2.7564341085271315E-6</v>
      </c>
      <c r="AC100" s="18">
        <v>2.8348837209302323E-6</v>
      </c>
      <c r="AD100" s="18">
        <v>0</v>
      </c>
      <c r="AE100" s="18">
        <v>0</v>
      </c>
      <c r="AF100" s="18">
        <v>0</v>
      </c>
      <c r="AG100" s="18">
        <v>0</v>
      </c>
      <c r="AH100" s="18">
        <v>3.9046511627906977E-7</v>
      </c>
      <c r="AI100" s="18">
        <v>-4.6891472868217046E-7</v>
      </c>
      <c r="AJ100" s="18">
        <v>-4.0829457364341076E-7</v>
      </c>
      <c r="AK100" s="18">
        <v>0</v>
      </c>
      <c r="AL100" s="18">
        <v>0</v>
      </c>
      <c r="AM100" s="18">
        <v>0</v>
      </c>
      <c r="AN100" s="18">
        <v>8.4600775193798445E-5</v>
      </c>
      <c r="AO100" s="18">
        <v>7.7736434108527123E-5</v>
      </c>
      <c r="AP100" s="18">
        <v>0</v>
      </c>
      <c r="AQ100" s="18">
        <v>0</v>
      </c>
      <c r="AR100" s="18">
        <v>0</v>
      </c>
      <c r="AS100" s="18">
        <v>0</v>
      </c>
      <c r="AT100" s="18">
        <v>4.1720930232558133E-6</v>
      </c>
      <c r="AU100" s="18">
        <v>2.6922480620155036E-6</v>
      </c>
      <c r="AV100" s="18">
        <v>-4.4930232558139531E-6</v>
      </c>
      <c r="AW100" s="18">
        <v>0</v>
      </c>
      <c r="AX100" s="18">
        <v>0</v>
      </c>
      <c r="AY100" s="18">
        <v>0</v>
      </c>
      <c r="AZ100" s="18">
        <v>2.6489224806201551E-5</v>
      </c>
      <c r="BA100" s="18">
        <v>2.4961240310077519E-5</v>
      </c>
      <c r="BB100" s="18">
        <v>0</v>
      </c>
      <c r="BC100" s="18">
        <v>0</v>
      </c>
      <c r="BD100" s="18">
        <v>0</v>
      </c>
      <c r="BE100" s="18">
        <v>0</v>
      </c>
      <c r="BF100" s="18">
        <v>1.0109302325581393E-6</v>
      </c>
      <c r="BG100" s="18">
        <v>5.1705426356589138E-7</v>
      </c>
      <c r="BH100" s="18">
        <v>-8.3798449612403087E-7</v>
      </c>
      <c r="BI100" s="18">
        <v>0</v>
      </c>
      <c r="BJ100" s="18">
        <v>0</v>
      </c>
      <c r="BK100" s="18">
        <v>0</v>
      </c>
      <c r="BL100" s="18">
        <v>1.2411798449612401E-8</v>
      </c>
      <c r="BM100" s="18">
        <v>1.2302325581395346E-8</v>
      </c>
      <c r="BN100" s="18">
        <v>0</v>
      </c>
      <c r="BO100" s="18">
        <v>0</v>
      </c>
      <c r="BP100" s="18">
        <v>0</v>
      </c>
      <c r="BQ100" s="18">
        <v>0</v>
      </c>
      <c r="BR100" s="18">
        <v>4.1542635658914726E-11</v>
      </c>
      <c r="BS100" s="18">
        <v>6.793023255813952E-11</v>
      </c>
      <c r="BT100" s="18">
        <v>-1.4727131782945735E-10</v>
      </c>
      <c r="BU100" s="18">
        <v>0</v>
      </c>
      <c r="BV100" s="18">
        <v>0</v>
      </c>
      <c r="BW100" s="18">
        <v>0</v>
      </c>
      <c r="BX100" s="18">
        <v>0.26246744186046506</v>
      </c>
      <c r="BY100" s="18">
        <v>0.24248062015503871</v>
      </c>
      <c r="BZ100" s="18">
        <v>0</v>
      </c>
      <c r="CA100" s="18">
        <v>0</v>
      </c>
      <c r="CB100" s="18">
        <v>0</v>
      </c>
      <c r="CC100" s="18">
        <v>0</v>
      </c>
      <c r="CD100" s="18">
        <v>7.9162790697674401E-3</v>
      </c>
      <c r="CE100" s="18">
        <v>1.2070542635658913E-2</v>
      </c>
      <c r="CF100" s="18">
        <v>-1.0465891472868217E-2</v>
      </c>
      <c r="CG100" s="18">
        <v>0</v>
      </c>
      <c r="CH100" s="18">
        <v>0</v>
      </c>
      <c r="CI100" s="18">
        <v>0</v>
      </c>
      <c r="CJ100" s="18">
        <v>0.26975968992248056</v>
      </c>
      <c r="CK100" s="18">
        <v>0.24961240310077515</v>
      </c>
      <c r="CL100" s="18">
        <v>0</v>
      </c>
      <c r="CM100" s="18">
        <v>0</v>
      </c>
      <c r="CN100" s="18">
        <v>0</v>
      </c>
      <c r="CO100" s="18">
        <v>0</v>
      </c>
      <c r="CP100" s="18">
        <v>7.9519379844961227E-3</v>
      </c>
      <c r="CQ100" s="18">
        <v>1.2195348837209302E-2</v>
      </c>
      <c r="CR100" s="18">
        <v>-1.2819379844961239E-2</v>
      </c>
      <c r="CS100" s="18">
        <v>0</v>
      </c>
      <c r="CT100" s="18">
        <v>0</v>
      </c>
      <c r="CU100" s="18">
        <v>0</v>
      </c>
      <c r="CV100" s="18">
        <v>3.5222093023255803E-2</v>
      </c>
      <c r="CW100" s="18">
        <v>3.3875968992248054E-2</v>
      </c>
      <c r="CX100" s="18">
        <v>0</v>
      </c>
      <c r="CY100" s="18">
        <v>0</v>
      </c>
      <c r="CZ100" s="18">
        <v>0</v>
      </c>
      <c r="DA100" s="18">
        <v>0</v>
      </c>
      <c r="DB100" s="18">
        <v>4.6178294573643404E-4</v>
      </c>
      <c r="DC100" s="18">
        <v>8.8434108527131775E-4</v>
      </c>
      <c r="DD100" s="18">
        <v>-2.995348837209302E-3</v>
      </c>
      <c r="DE100" s="18">
        <v>0</v>
      </c>
      <c r="DF100" s="18">
        <v>0</v>
      </c>
      <c r="DG100" s="18">
        <v>0</v>
      </c>
      <c r="DH100" s="18">
        <v>4.992248062015503E-2</v>
      </c>
      <c r="DI100" s="18">
        <v>4.992248062015503E-2</v>
      </c>
      <c r="DJ100" s="18">
        <v>0</v>
      </c>
      <c r="DK100" s="18">
        <v>0</v>
      </c>
      <c r="DL100" s="18">
        <v>0</v>
      </c>
      <c r="DM100" s="18">
        <v>0</v>
      </c>
      <c r="DN100" s="18">
        <v>0</v>
      </c>
      <c r="DO100" s="18">
        <v>0</v>
      </c>
      <c r="DP100" s="18">
        <v>0</v>
      </c>
      <c r="DQ100" s="18">
        <v>0</v>
      </c>
      <c r="DR100" s="18">
        <v>0</v>
      </c>
      <c r="DS100" s="18">
        <v>0</v>
      </c>
      <c r="DT100" s="18">
        <v>2.7279069767441856E-2</v>
      </c>
      <c r="DU100" s="18">
        <v>2.7279069767441856E-2</v>
      </c>
      <c r="DV100" s="18">
        <v>0</v>
      </c>
      <c r="DW100" s="18">
        <v>0</v>
      </c>
      <c r="DX100" s="18">
        <v>0</v>
      </c>
      <c r="DY100" s="18">
        <v>0</v>
      </c>
      <c r="DZ100" s="18">
        <v>0</v>
      </c>
      <c r="EA100" s="18">
        <v>0</v>
      </c>
      <c r="EB100" s="18">
        <v>0</v>
      </c>
      <c r="EC100" s="18">
        <v>0</v>
      </c>
      <c r="ED100" s="18">
        <v>0</v>
      </c>
      <c r="EE100" s="18">
        <v>0</v>
      </c>
    </row>
    <row r="101" spans="1:135" ht="20.149999999999999" customHeight="1" outlineLevel="3" x14ac:dyDescent="0.35">
      <c r="A101" s="17" t="s">
        <v>51</v>
      </c>
      <c r="B101" s="17" t="s">
        <v>82</v>
      </c>
      <c r="D101" s="18">
        <v>0.19938087656077522</v>
      </c>
      <c r="E101" s="18">
        <v>0.17517441314507201</v>
      </c>
      <c r="F101" s="18">
        <v>0</v>
      </c>
      <c r="G101" s="18">
        <v>0</v>
      </c>
      <c r="H101" s="18">
        <v>0</v>
      </c>
      <c r="I101" s="18">
        <v>0</v>
      </c>
      <c r="J101" s="18">
        <v>3.0812188261351054E-3</v>
      </c>
      <c r="K101" s="18">
        <v>2.1125244589568107E-2</v>
      </c>
      <c r="L101" s="18">
        <v>-2.0109918050941308E-2</v>
      </c>
      <c r="M101" s="18">
        <v>0</v>
      </c>
      <c r="N101" s="18">
        <v>0</v>
      </c>
      <c r="O101" s="18">
        <v>0</v>
      </c>
      <c r="P101" s="18">
        <v>1.6786978508196635E-9</v>
      </c>
      <c r="Q101" s="18">
        <v>1.6786513623788836E-9</v>
      </c>
      <c r="R101" s="18">
        <v>0</v>
      </c>
      <c r="S101" s="18">
        <v>0</v>
      </c>
      <c r="T101" s="18">
        <v>0</v>
      </c>
      <c r="U101" s="18">
        <v>0</v>
      </c>
      <c r="V101" s="18">
        <v>2.4806261351052047E-19</v>
      </c>
      <c r="W101" s="18">
        <v>4.6488192717452935E-14</v>
      </c>
      <c r="X101" s="18">
        <v>-2.8475565004879288E-12</v>
      </c>
      <c r="Y101" s="18">
        <v>0</v>
      </c>
      <c r="Z101" s="18">
        <v>0</v>
      </c>
      <c r="AA101" s="18">
        <v>0</v>
      </c>
      <c r="AB101" s="18">
        <v>1.6325563378009081E-4</v>
      </c>
      <c r="AC101" s="18">
        <v>1.6331225965448504E-4</v>
      </c>
      <c r="AD101" s="18">
        <v>0</v>
      </c>
      <c r="AE101" s="18">
        <v>0</v>
      </c>
      <c r="AF101" s="18">
        <v>0</v>
      </c>
      <c r="AG101" s="18">
        <v>0</v>
      </c>
      <c r="AH101" s="18">
        <v>1.0041138427464009E-6</v>
      </c>
      <c r="AI101" s="18">
        <v>-1.0607397171406424E-6</v>
      </c>
      <c r="AJ101" s="18">
        <v>-4.7513366135105206E-6</v>
      </c>
      <c r="AK101" s="18">
        <v>0</v>
      </c>
      <c r="AL101" s="18">
        <v>0</v>
      </c>
      <c r="AM101" s="18">
        <v>0</v>
      </c>
      <c r="AN101" s="18">
        <v>2.9570496553413066E-4</v>
      </c>
      <c r="AO101" s="18">
        <v>2.7672462936877075E-4</v>
      </c>
      <c r="AP101" s="18">
        <v>0</v>
      </c>
      <c r="AQ101" s="18">
        <v>0</v>
      </c>
      <c r="AR101" s="18">
        <v>0</v>
      </c>
      <c r="AS101" s="18">
        <v>0</v>
      </c>
      <c r="AT101" s="18">
        <v>1.0728088593576968E-5</v>
      </c>
      <c r="AU101" s="18">
        <v>8.2522475717829458E-6</v>
      </c>
      <c r="AV101" s="18">
        <v>-4.4181397727574741E-5</v>
      </c>
      <c r="AW101" s="18">
        <v>0</v>
      </c>
      <c r="AX101" s="18">
        <v>0</v>
      </c>
      <c r="AY101" s="18">
        <v>0</v>
      </c>
      <c r="AZ101" s="18">
        <v>1.8782218581023043E-4</v>
      </c>
      <c r="BA101" s="18">
        <v>1.8363363453377637E-4</v>
      </c>
      <c r="BB101" s="18">
        <v>0</v>
      </c>
      <c r="BC101" s="18">
        <v>0</v>
      </c>
      <c r="BD101" s="18">
        <v>0</v>
      </c>
      <c r="BE101" s="18">
        <v>0</v>
      </c>
      <c r="BF101" s="18">
        <v>2.5998068660022148E-6</v>
      </c>
      <c r="BG101" s="18">
        <v>1.5887444104518272E-6</v>
      </c>
      <c r="BH101" s="18">
        <v>-5.3210914821705433E-6</v>
      </c>
      <c r="BI101" s="18">
        <v>0</v>
      </c>
      <c r="BJ101" s="18">
        <v>0</v>
      </c>
      <c r="BK101" s="18">
        <v>0</v>
      </c>
      <c r="BL101" s="18">
        <v>4.2592620735327355E-8</v>
      </c>
      <c r="BM101" s="18">
        <v>4.206971111849391E-8</v>
      </c>
      <c r="BN101" s="18">
        <v>0</v>
      </c>
      <c r="BO101" s="18">
        <v>0</v>
      </c>
      <c r="BP101" s="18">
        <v>0</v>
      </c>
      <c r="BQ101" s="18">
        <v>0</v>
      </c>
      <c r="BR101" s="18">
        <v>1.0683021040974529E-10</v>
      </c>
      <c r="BS101" s="18">
        <v>4.1607940642369877E-10</v>
      </c>
      <c r="BT101" s="18">
        <v>-1.2548814466666668E-9</v>
      </c>
      <c r="BU101" s="18">
        <v>0</v>
      </c>
      <c r="BV101" s="18">
        <v>0</v>
      </c>
      <c r="BW101" s="18">
        <v>0</v>
      </c>
      <c r="BX101" s="18">
        <v>1.4859667154266445</v>
      </c>
      <c r="BY101" s="18">
        <v>1.4322696238316721</v>
      </c>
      <c r="BZ101" s="18">
        <v>0</v>
      </c>
      <c r="CA101" s="18">
        <v>0</v>
      </c>
      <c r="CB101" s="18">
        <v>0</v>
      </c>
      <c r="CC101" s="18">
        <v>0</v>
      </c>
      <c r="CD101" s="18">
        <v>2.0358150609080843E-2</v>
      </c>
      <c r="CE101" s="18">
        <v>3.3338940985891477E-2</v>
      </c>
      <c r="CF101" s="18">
        <v>-0.22077293991140645</v>
      </c>
      <c r="CG101" s="18">
        <v>0</v>
      </c>
      <c r="CH101" s="18">
        <v>0</v>
      </c>
      <c r="CI101" s="18">
        <v>0</v>
      </c>
      <c r="CJ101" s="18">
        <v>1.5430013145823258</v>
      </c>
      <c r="CK101" s="18">
        <v>1.4885658601771874</v>
      </c>
      <c r="CL101" s="18">
        <v>0</v>
      </c>
      <c r="CM101" s="18">
        <v>0</v>
      </c>
      <c r="CN101" s="18">
        <v>0</v>
      </c>
      <c r="CO101" s="18">
        <v>0</v>
      </c>
      <c r="CP101" s="18">
        <v>2.0448285714285714E-2</v>
      </c>
      <c r="CQ101" s="18">
        <v>3.398716869085272E-2</v>
      </c>
      <c r="CR101" s="18">
        <v>-0.24431421964562569</v>
      </c>
      <c r="CS101" s="18">
        <v>0</v>
      </c>
      <c r="CT101" s="18">
        <v>0</v>
      </c>
      <c r="CU101" s="18">
        <v>0</v>
      </c>
      <c r="CV101" s="18">
        <v>0.18382191985359911</v>
      </c>
      <c r="CW101" s="18">
        <v>0.18006614248062017</v>
      </c>
      <c r="CX101" s="18">
        <v>0</v>
      </c>
      <c r="CY101" s="18">
        <v>0</v>
      </c>
      <c r="CZ101" s="18">
        <v>0</v>
      </c>
      <c r="DA101" s="18">
        <v>0</v>
      </c>
      <c r="DB101" s="18">
        <v>1.1874828349944628E-3</v>
      </c>
      <c r="DC101" s="18">
        <v>2.5682945379844964E-3</v>
      </c>
      <c r="DD101" s="18">
        <v>-1.9422497590254703E-2</v>
      </c>
      <c r="DE101" s="18">
        <v>0</v>
      </c>
      <c r="DF101" s="18">
        <v>0</v>
      </c>
      <c r="DG101" s="18">
        <v>0</v>
      </c>
      <c r="DH101" s="18">
        <v>0.15316677740863788</v>
      </c>
      <c r="DI101" s="18">
        <v>0.15316677740863788</v>
      </c>
      <c r="DJ101" s="18">
        <v>0</v>
      </c>
      <c r="DK101" s="18">
        <v>0</v>
      </c>
      <c r="DL101" s="18">
        <v>0</v>
      </c>
      <c r="DM101" s="18">
        <v>0</v>
      </c>
      <c r="DN101" s="18">
        <v>0</v>
      </c>
      <c r="DO101" s="18">
        <v>0</v>
      </c>
      <c r="DP101" s="18">
        <v>0</v>
      </c>
      <c r="DQ101" s="18">
        <v>0</v>
      </c>
      <c r="DR101" s="18">
        <v>0</v>
      </c>
      <c r="DS101" s="18">
        <v>0</v>
      </c>
      <c r="DT101" s="18">
        <v>7.3747353266888152E-2</v>
      </c>
      <c r="DU101" s="18">
        <v>7.3747353266888152E-2</v>
      </c>
      <c r="DV101" s="18">
        <v>0</v>
      </c>
      <c r="DW101" s="18">
        <v>0</v>
      </c>
      <c r="DX101" s="18">
        <v>0</v>
      </c>
      <c r="DY101" s="18">
        <v>0</v>
      </c>
      <c r="DZ101" s="18">
        <v>0</v>
      </c>
      <c r="EA101" s="18">
        <v>0</v>
      </c>
      <c r="EB101" s="18">
        <v>0</v>
      </c>
      <c r="EC101" s="18">
        <v>0</v>
      </c>
      <c r="ED101" s="18">
        <v>0</v>
      </c>
      <c r="EE101" s="18">
        <v>0</v>
      </c>
    </row>
    <row r="102" spans="1:135" ht="20.149999999999999" customHeight="1" outlineLevel="4" x14ac:dyDescent="0.35">
      <c r="A102" s="17" t="s">
        <v>48</v>
      </c>
      <c r="B102" s="17" t="s">
        <v>314</v>
      </c>
      <c r="D102" s="18">
        <v>0.14081802539798449</v>
      </c>
      <c r="E102" s="18">
        <v>0.13574894249169436</v>
      </c>
      <c r="F102" s="18">
        <v>0</v>
      </c>
      <c r="G102" s="18">
        <v>0</v>
      </c>
      <c r="H102" s="18">
        <v>0</v>
      </c>
      <c r="I102" s="18">
        <v>0</v>
      </c>
      <c r="J102" s="18">
        <v>2.9060465116279069E-3</v>
      </c>
      <c r="K102" s="18">
        <v>2.163036394662237E-3</v>
      </c>
      <c r="L102" s="18">
        <v>-9.9249856035437435E-3</v>
      </c>
      <c r="M102" s="18">
        <v>0</v>
      </c>
      <c r="N102" s="18">
        <v>0</v>
      </c>
      <c r="O102" s="18">
        <v>0</v>
      </c>
      <c r="P102" s="18">
        <v>1.4486992060102151E-9</v>
      </c>
      <c r="Q102" s="18">
        <v>1.448699202910445E-9</v>
      </c>
      <c r="R102" s="18">
        <v>0</v>
      </c>
      <c r="S102" s="18">
        <v>0</v>
      </c>
      <c r="T102" s="18">
        <v>0</v>
      </c>
      <c r="U102" s="18">
        <v>0</v>
      </c>
      <c r="V102" s="18">
        <v>2.3395404208194907E-19</v>
      </c>
      <c r="W102" s="18">
        <v>2.8658160132890365E-18</v>
      </c>
      <c r="X102" s="18">
        <v>2.4703100110741969E-17</v>
      </c>
      <c r="Y102" s="18">
        <v>0</v>
      </c>
      <c r="Z102" s="18">
        <v>0</v>
      </c>
      <c r="AA102" s="18">
        <v>0</v>
      </c>
      <c r="AB102" s="18">
        <v>1.2063658807776302E-5</v>
      </c>
      <c r="AC102" s="18">
        <v>1.2247209820598008E-5</v>
      </c>
      <c r="AD102" s="18">
        <v>0</v>
      </c>
      <c r="AE102" s="18">
        <v>0</v>
      </c>
      <c r="AF102" s="18">
        <v>0</v>
      </c>
      <c r="AG102" s="18">
        <v>0</v>
      </c>
      <c r="AH102" s="18">
        <v>9.4705980066445179E-7</v>
      </c>
      <c r="AI102" s="18">
        <v>-1.1306108134861573E-6</v>
      </c>
      <c r="AJ102" s="18">
        <v>-3.3809778095238096E-6</v>
      </c>
      <c r="AK102" s="18">
        <v>0</v>
      </c>
      <c r="AL102" s="18">
        <v>0</v>
      </c>
      <c r="AM102" s="18">
        <v>0</v>
      </c>
      <c r="AN102" s="18">
        <v>2.3118050706236989E-4</v>
      </c>
      <c r="AO102" s="18">
        <v>2.1444378772978961E-4</v>
      </c>
      <c r="AP102" s="18">
        <v>0</v>
      </c>
      <c r="AQ102" s="18">
        <v>0</v>
      </c>
      <c r="AR102" s="18">
        <v>0</v>
      </c>
      <c r="AS102" s="18">
        <v>0</v>
      </c>
      <c r="AT102" s="18">
        <v>1.0119269102990035E-5</v>
      </c>
      <c r="AU102" s="18">
        <v>6.6174502295902553E-6</v>
      </c>
      <c r="AV102" s="18">
        <v>-2.9202793076411955E-5</v>
      </c>
      <c r="AW102" s="18">
        <v>0</v>
      </c>
      <c r="AX102" s="18">
        <v>0</v>
      </c>
      <c r="AY102" s="18">
        <v>0</v>
      </c>
      <c r="AZ102" s="18">
        <v>6.7779674625291261E-5</v>
      </c>
      <c r="BA102" s="18">
        <v>6.4063756349944643E-5</v>
      </c>
      <c r="BB102" s="18">
        <v>0</v>
      </c>
      <c r="BC102" s="18">
        <v>0</v>
      </c>
      <c r="BD102" s="18">
        <v>0</v>
      </c>
      <c r="BE102" s="18">
        <v>0</v>
      </c>
      <c r="BF102" s="18">
        <v>2.4519767441860465E-6</v>
      </c>
      <c r="BG102" s="18">
        <v>1.2639415311605757E-6</v>
      </c>
      <c r="BH102" s="18">
        <v>-3.5530649040974533E-6</v>
      </c>
      <c r="BI102" s="18">
        <v>0</v>
      </c>
      <c r="BJ102" s="18">
        <v>0</v>
      </c>
      <c r="BK102" s="18">
        <v>0</v>
      </c>
      <c r="BL102" s="18">
        <v>3.4754348575858909E-8</v>
      </c>
      <c r="BM102" s="18">
        <v>3.448742983388704E-8</v>
      </c>
      <c r="BN102" s="18">
        <v>0</v>
      </c>
      <c r="BO102" s="18">
        <v>0</v>
      </c>
      <c r="BP102" s="18">
        <v>0</v>
      </c>
      <c r="BQ102" s="18">
        <v>0</v>
      </c>
      <c r="BR102" s="18">
        <v>1.0076024363233666E-10</v>
      </c>
      <c r="BS102" s="18">
        <v>1.6615849833953487E-10</v>
      </c>
      <c r="BT102" s="18">
        <v>-1.6831932042081952E-10</v>
      </c>
      <c r="BU102" s="18">
        <v>0</v>
      </c>
      <c r="BV102" s="18">
        <v>0</v>
      </c>
      <c r="BW102" s="18">
        <v>0</v>
      </c>
      <c r="BX102" s="18">
        <v>0.79082050280205973</v>
      </c>
      <c r="BY102" s="18">
        <v>0.74214780766334432</v>
      </c>
      <c r="BZ102" s="18">
        <v>0</v>
      </c>
      <c r="CA102" s="18">
        <v>0</v>
      </c>
      <c r="CB102" s="18">
        <v>0</v>
      </c>
      <c r="CC102" s="18">
        <v>0</v>
      </c>
      <c r="CD102" s="18">
        <v>1.9200664451827245E-2</v>
      </c>
      <c r="CE102" s="18">
        <v>2.9472030686888154E-2</v>
      </c>
      <c r="CF102" s="18">
        <v>-8.8155863499446291E-2</v>
      </c>
      <c r="CG102" s="18">
        <v>0</v>
      </c>
      <c r="CH102" s="18">
        <v>0</v>
      </c>
      <c r="CI102" s="18">
        <v>0</v>
      </c>
      <c r="CJ102" s="18">
        <v>0.83217165566759699</v>
      </c>
      <c r="CK102" s="18">
        <v>0.7831040661572537</v>
      </c>
      <c r="CL102" s="18">
        <v>0</v>
      </c>
      <c r="CM102" s="18">
        <v>0</v>
      </c>
      <c r="CN102" s="18">
        <v>0</v>
      </c>
      <c r="CO102" s="18">
        <v>0</v>
      </c>
      <c r="CP102" s="18">
        <v>1.9287153931339975E-2</v>
      </c>
      <c r="CQ102" s="18">
        <v>2.9780435579003329E-2</v>
      </c>
      <c r="CR102" s="18">
        <v>-9.110584755260244E-2</v>
      </c>
      <c r="CS102" s="18">
        <v>0</v>
      </c>
      <c r="CT102" s="18">
        <v>0</v>
      </c>
      <c r="CU102" s="18">
        <v>0</v>
      </c>
      <c r="CV102" s="18">
        <v>0.1619561772179402</v>
      </c>
      <c r="CW102" s="18">
        <v>0.15866481357696569</v>
      </c>
      <c r="CX102" s="18">
        <v>0</v>
      </c>
      <c r="CY102" s="18">
        <v>0</v>
      </c>
      <c r="CZ102" s="18">
        <v>0</v>
      </c>
      <c r="DA102" s="18">
        <v>0</v>
      </c>
      <c r="DB102" s="18">
        <v>1.1200387596899224E-3</v>
      </c>
      <c r="DC102" s="18">
        <v>2.171324881284607E-3</v>
      </c>
      <c r="DD102" s="18">
        <v>-4.1749205315614582E-4</v>
      </c>
      <c r="DE102" s="18">
        <v>0</v>
      </c>
      <c r="DF102" s="18">
        <v>0</v>
      </c>
      <c r="DG102" s="18">
        <v>0</v>
      </c>
      <c r="DH102" s="18">
        <v>0.12108527131782945</v>
      </c>
      <c r="DI102" s="18">
        <v>0.12108527131782945</v>
      </c>
      <c r="DJ102" s="18">
        <v>0</v>
      </c>
      <c r="DK102" s="18">
        <v>0</v>
      </c>
      <c r="DL102" s="18">
        <v>0</v>
      </c>
      <c r="DM102" s="18">
        <v>0</v>
      </c>
      <c r="DN102" s="18">
        <v>0</v>
      </c>
      <c r="DO102" s="18">
        <v>0</v>
      </c>
      <c r="DP102" s="18">
        <v>0</v>
      </c>
      <c r="DQ102" s="18">
        <v>0</v>
      </c>
      <c r="DR102" s="18">
        <v>0</v>
      </c>
      <c r="DS102" s="18">
        <v>0</v>
      </c>
      <c r="DT102" s="18">
        <v>6.6164451827242524E-2</v>
      </c>
      <c r="DU102" s="18">
        <v>6.6164451827242524E-2</v>
      </c>
      <c r="DV102" s="18">
        <v>0</v>
      </c>
      <c r="DW102" s="18">
        <v>0</v>
      </c>
      <c r="DX102" s="18">
        <v>0</v>
      </c>
      <c r="DY102" s="18">
        <v>0</v>
      </c>
      <c r="DZ102" s="18">
        <v>0</v>
      </c>
      <c r="EA102" s="18">
        <v>0</v>
      </c>
      <c r="EB102" s="18">
        <v>0</v>
      </c>
      <c r="EC102" s="18">
        <v>0</v>
      </c>
      <c r="ED102" s="18">
        <v>0</v>
      </c>
      <c r="EE102" s="18">
        <v>0</v>
      </c>
    </row>
    <row r="103" spans="1:135" ht="20.149999999999999" customHeight="1" outlineLevel="5" x14ac:dyDescent="0.35">
      <c r="A103" s="17" t="s">
        <v>53</v>
      </c>
      <c r="B103" s="17" t="s">
        <v>315</v>
      </c>
      <c r="D103" s="18">
        <v>1.6347387693488372E-2</v>
      </c>
      <c r="E103" s="18">
        <v>1.5774482093023255E-2</v>
      </c>
      <c r="F103" s="18">
        <v>0</v>
      </c>
      <c r="G103" s="18">
        <v>0</v>
      </c>
      <c r="H103" s="18">
        <v>0</v>
      </c>
      <c r="I103" s="18">
        <v>0</v>
      </c>
      <c r="J103" s="18">
        <v>3.2818604651162783E-4</v>
      </c>
      <c r="K103" s="18">
        <v>2.4471955395348834E-4</v>
      </c>
      <c r="L103" s="18">
        <v>-1.3762325581395348E-3</v>
      </c>
      <c r="M103" s="18">
        <v>0</v>
      </c>
      <c r="N103" s="18">
        <v>0</v>
      </c>
      <c r="O103" s="18">
        <v>0</v>
      </c>
      <c r="P103" s="18">
        <v>1.6360471261857765E-10</v>
      </c>
      <c r="Q103" s="18">
        <v>1.6360471226605113E-10</v>
      </c>
      <c r="R103" s="18">
        <v>0</v>
      </c>
      <c r="S103" s="18">
        <v>0</v>
      </c>
      <c r="T103" s="18">
        <v>0</v>
      </c>
      <c r="U103" s="18">
        <v>0</v>
      </c>
      <c r="V103" s="18">
        <v>2.6420930232558134E-20</v>
      </c>
      <c r="W103" s="18">
        <v>3.2610558139534873E-19</v>
      </c>
      <c r="X103" s="18">
        <v>4.3585255813953479E-18</v>
      </c>
      <c r="Y103" s="18">
        <v>0</v>
      </c>
      <c r="Z103" s="18">
        <v>0</v>
      </c>
      <c r="AA103" s="18">
        <v>0</v>
      </c>
      <c r="AB103" s="18">
        <v>1.5354469873953484E-6</v>
      </c>
      <c r="AC103" s="18">
        <v>1.555959348837209E-6</v>
      </c>
      <c r="AD103" s="18">
        <v>0</v>
      </c>
      <c r="AE103" s="18">
        <v>0</v>
      </c>
      <c r="AF103" s="18">
        <v>0</v>
      </c>
      <c r="AG103" s="18">
        <v>0</v>
      </c>
      <c r="AH103" s="18">
        <v>1.0695348837209301E-7</v>
      </c>
      <c r="AI103" s="18">
        <v>-1.2746584981395344E-7</v>
      </c>
      <c r="AJ103" s="18">
        <v>-4.5875623255813955E-7</v>
      </c>
      <c r="AK103" s="18">
        <v>0</v>
      </c>
      <c r="AL103" s="18">
        <v>0</v>
      </c>
      <c r="AM103" s="18">
        <v>0</v>
      </c>
      <c r="AN103" s="18">
        <v>2.694391710418604E-5</v>
      </c>
      <c r="AO103" s="18">
        <v>2.5050987906976736E-5</v>
      </c>
      <c r="AP103" s="18">
        <v>0</v>
      </c>
      <c r="AQ103" s="18">
        <v>0</v>
      </c>
      <c r="AR103" s="18">
        <v>0</v>
      </c>
      <c r="AS103" s="18">
        <v>0</v>
      </c>
      <c r="AT103" s="18">
        <v>1.1427906976744183E-6</v>
      </c>
      <c r="AU103" s="18">
        <v>7.5013849953488365E-7</v>
      </c>
      <c r="AV103" s="18">
        <v>-3.8870179534883717E-6</v>
      </c>
      <c r="AW103" s="18">
        <v>0</v>
      </c>
      <c r="AX103" s="18">
        <v>0</v>
      </c>
      <c r="AY103" s="18">
        <v>0</v>
      </c>
      <c r="AZ103" s="18">
        <v>7.7681349274883725E-6</v>
      </c>
      <c r="BA103" s="18">
        <v>7.348171534883721E-6</v>
      </c>
      <c r="BB103" s="18">
        <v>0</v>
      </c>
      <c r="BC103" s="18">
        <v>0</v>
      </c>
      <c r="BD103" s="18">
        <v>0</v>
      </c>
      <c r="BE103" s="18">
        <v>0</v>
      </c>
      <c r="BF103" s="18">
        <v>2.7690697674418599E-7</v>
      </c>
      <c r="BG103" s="18">
        <v>1.4305641586046509E-7</v>
      </c>
      <c r="BH103" s="18">
        <v>-4.5018901395348832E-7</v>
      </c>
      <c r="BI103" s="18">
        <v>0</v>
      </c>
      <c r="BJ103" s="18">
        <v>0</v>
      </c>
      <c r="BK103" s="18">
        <v>0</v>
      </c>
      <c r="BL103" s="18">
        <v>4.0745249098465107E-9</v>
      </c>
      <c r="BM103" s="18">
        <v>4.0443362790697664E-9</v>
      </c>
      <c r="BN103" s="18">
        <v>0</v>
      </c>
      <c r="BO103" s="18">
        <v>0</v>
      </c>
      <c r="BP103" s="18">
        <v>0</v>
      </c>
      <c r="BQ103" s="18">
        <v>0</v>
      </c>
      <c r="BR103" s="18">
        <v>1.1379069767441859E-11</v>
      </c>
      <c r="BS103" s="18">
        <v>1.8809561009302321E-11</v>
      </c>
      <c r="BT103" s="18">
        <v>-1.2930168837209299E-11</v>
      </c>
      <c r="BU103" s="18">
        <v>0</v>
      </c>
      <c r="BV103" s="18">
        <v>0</v>
      </c>
      <c r="BW103" s="18">
        <v>0</v>
      </c>
      <c r="BX103" s="18">
        <v>9.4271892793953468E-2</v>
      </c>
      <c r="BY103" s="18">
        <v>8.8768894883720903E-2</v>
      </c>
      <c r="BZ103" s="18">
        <v>0</v>
      </c>
      <c r="CA103" s="18">
        <v>0</v>
      </c>
      <c r="CB103" s="18">
        <v>0</v>
      </c>
      <c r="CC103" s="18">
        <v>0</v>
      </c>
      <c r="CD103" s="18">
        <v>2.1683720930232553E-3</v>
      </c>
      <c r="CE103" s="18">
        <v>3.3346258172093019E-3</v>
      </c>
      <c r="CF103" s="18">
        <v>-1.1975694418604649E-2</v>
      </c>
      <c r="CG103" s="18">
        <v>0</v>
      </c>
      <c r="CH103" s="18">
        <v>0</v>
      </c>
      <c r="CI103" s="18">
        <v>0</v>
      </c>
      <c r="CJ103" s="18">
        <v>9.9703308971162766E-2</v>
      </c>
      <c r="CK103" s="18">
        <v>9.4155531627906963E-2</v>
      </c>
      <c r="CL103" s="18">
        <v>0</v>
      </c>
      <c r="CM103" s="18">
        <v>0</v>
      </c>
      <c r="CN103" s="18">
        <v>0</v>
      </c>
      <c r="CO103" s="18">
        <v>0</v>
      </c>
      <c r="CP103" s="18">
        <v>2.1781395348837206E-3</v>
      </c>
      <c r="CQ103" s="18">
        <v>3.3696378083720928E-3</v>
      </c>
      <c r="CR103" s="18">
        <v>-1.2220075813953487E-2</v>
      </c>
      <c r="CS103" s="18">
        <v>0</v>
      </c>
      <c r="CT103" s="18">
        <v>0</v>
      </c>
      <c r="CU103" s="18">
        <v>0</v>
      </c>
      <c r="CV103" s="18">
        <v>2.0752776376744185E-2</v>
      </c>
      <c r="CW103" s="18">
        <v>2.0380226511627905E-2</v>
      </c>
      <c r="CX103" s="18">
        <v>0</v>
      </c>
      <c r="CY103" s="18">
        <v>0</v>
      </c>
      <c r="CZ103" s="18">
        <v>0</v>
      </c>
      <c r="DA103" s="18">
        <v>0</v>
      </c>
      <c r="DB103" s="18">
        <v>1.2648837209302324E-4</v>
      </c>
      <c r="DC103" s="18">
        <v>2.4606149302325579E-4</v>
      </c>
      <c r="DD103" s="18">
        <v>1.7321776744186055E-4</v>
      </c>
      <c r="DE103" s="18">
        <v>0</v>
      </c>
      <c r="DF103" s="18">
        <v>0</v>
      </c>
      <c r="DG103" s="18">
        <v>0</v>
      </c>
      <c r="DH103" s="18">
        <v>1.367441860465116E-2</v>
      </c>
      <c r="DI103" s="18">
        <v>1.367441860465116E-2</v>
      </c>
      <c r="DJ103" s="18">
        <v>0</v>
      </c>
      <c r="DK103" s="18">
        <v>0</v>
      </c>
      <c r="DL103" s="18">
        <v>0</v>
      </c>
      <c r="DM103" s="18">
        <v>0</v>
      </c>
      <c r="DN103" s="18">
        <v>0</v>
      </c>
      <c r="DO103" s="18">
        <v>0</v>
      </c>
      <c r="DP103" s="18">
        <v>0</v>
      </c>
      <c r="DQ103" s="18">
        <v>0</v>
      </c>
      <c r="DR103" s="18">
        <v>0</v>
      </c>
      <c r="DS103" s="18">
        <v>0</v>
      </c>
      <c r="DT103" s="18">
        <v>7.472093023255813E-3</v>
      </c>
      <c r="DU103" s="18">
        <v>7.472093023255813E-3</v>
      </c>
      <c r="DV103" s="18">
        <v>0</v>
      </c>
      <c r="DW103" s="18">
        <v>0</v>
      </c>
      <c r="DX103" s="18">
        <v>0</v>
      </c>
      <c r="DY103" s="18">
        <v>0</v>
      </c>
      <c r="DZ103" s="18">
        <v>0</v>
      </c>
      <c r="EA103" s="18">
        <v>0</v>
      </c>
      <c r="EB103" s="18">
        <v>0</v>
      </c>
      <c r="EC103" s="18">
        <v>0</v>
      </c>
      <c r="ED103" s="18">
        <v>0</v>
      </c>
      <c r="EE103" s="18">
        <v>0</v>
      </c>
    </row>
    <row r="104" spans="1:135" ht="20.149999999999999" customHeight="1" outlineLevel="6" x14ac:dyDescent="0.35">
      <c r="A104" s="17" t="s">
        <v>54</v>
      </c>
      <c r="B104" s="17" t="s">
        <v>62</v>
      </c>
      <c r="C104">
        <v>0</v>
      </c>
      <c r="D104" s="18">
        <v>2.004387693488372E-3</v>
      </c>
      <c r="E104" s="18">
        <v>2.0023890697674416E-3</v>
      </c>
      <c r="F104" s="18">
        <v>0</v>
      </c>
      <c r="G104" s="18">
        <v>0</v>
      </c>
      <c r="H104" s="18">
        <v>0</v>
      </c>
      <c r="I104" s="18">
        <v>0</v>
      </c>
      <c r="J104" s="18">
        <v>0</v>
      </c>
      <c r="K104" s="18">
        <v>1.9986237209302322E-6</v>
      </c>
      <c r="L104" s="18">
        <v>-1.151581395348837E-3</v>
      </c>
      <c r="M104" s="18">
        <v>0</v>
      </c>
      <c r="N104" s="18">
        <v>0</v>
      </c>
      <c r="O104" s="18">
        <v>0</v>
      </c>
      <c r="P104" s="18">
        <v>6.1114366046511627E-17</v>
      </c>
      <c r="Q104" s="18">
        <v>6.1103260465116274E-17</v>
      </c>
      <c r="R104" s="18">
        <v>0</v>
      </c>
      <c r="S104" s="18">
        <v>0</v>
      </c>
      <c r="T104" s="18">
        <v>0</v>
      </c>
      <c r="U104" s="18">
        <v>0</v>
      </c>
      <c r="V104" s="18">
        <v>0</v>
      </c>
      <c r="W104" s="18">
        <v>1.1105581395348835E-20</v>
      </c>
      <c r="X104" s="18">
        <v>7.0738744186046491E-18</v>
      </c>
      <c r="Y104" s="18">
        <v>0</v>
      </c>
      <c r="Z104" s="18">
        <v>0</v>
      </c>
      <c r="AA104" s="18">
        <v>0</v>
      </c>
      <c r="AB104" s="18">
        <v>7.8042373158139524E-7</v>
      </c>
      <c r="AC104" s="18">
        <v>7.7944772093023244E-7</v>
      </c>
      <c r="AD104" s="18">
        <v>0</v>
      </c>
      <c r="AE104" s="18">
        <v>0</v>
      </c>
      <c r="AF104" s="18">
        <v>0</v>
      </c>
      <c r="AG104" s="18">
        <v>0</v>
      </c>
      <c r="AH104" s="18">
        <v>0</v>
      </c>
      <c r="AI104" s="18">
        <v>9.7601065116279056E-10</v>
      </c>
      <c r="AJ104" s="18">
        <v>-3.4691902325581394E-7</v>
      </c>
      <c r="AK104" s="18">
        <v>0</v>
      </c>
      <c r="AL104" s="18">
        <v>0</v>
      </c>
      <c r="AM104" s="18">
        <v>0</v>
      </c>
      <c r="AN104" s="18">
        <v>3.7706612902325573E-6</v>
      </c>
      <c r="AO104" s="18">
        <v>3.75796465116279E-6</v>
      </c>
      <c r="AP104" s="18">
        <v>0</v>
      </c>
      <c r="AQ104" s="18">
        <v>0</v>
      </c>
      <c r="AR104" s="18">
        <v>0</v>
      </c>
      <c r="AS104" s="18">
        <v>0</v>
      </c>
      <c r="AT104" s="18">
        <v>0</v>
      </c>
      <c r="AU104" s="18">
        <v>1.2696639069767442E-8</v>
      </c>
      <c r="AV104" s="18">
        <v>-2.656320279069767E-6</v>
      </c>
      <c r="AW104" s="18">
        <v>0</v>
      </c>
      <c r="AX104" s="18">
        <v>0</v>
      </c>
      <c r="AY104" s="18">
        <v>0</v>
      </c>
      <c r="AZ104" s="18">
        <v>5.1239074144186039E-7</v>
      </c>
      <c r="BA104" s="18">
        <v>5.1096223255813951E-7</v>
      </c>
      <c r="BB104" s="18">
        <v>0</v>
      </c>
      <c r="BC104" s="18">
        <v>0</v>
      </c>
      <c r="BD104" s="18">
        <v>0</v>
      </c>
      <c r="BE104" s="18">
        <v>0</v>
      </c>
      <c r="BF104" s="18">
        <v>0</v>
      </c>
      <c r="BG104" s="18">
        <v>1.4285088837209297E-9</v>
      </c>
      <c r="BH104" s="18">
        <v>-2.2065413023255814E-7</v>
      </c>
      <c r="BI104" s="18">
        <v>0</v>
      </c>
      <c r="BJ104" s="18">
        <v>0</v>
      </c>
      <c r="BK104" s="18">
        <v>0</v>
      </c>
      <c r="BL104" s="18">
        <v>6.7477142147441858E-10</v>
      </c>
      <c r="BM104" s="18">
        <v>6.7456883720930228E-10</v>
      </c>
      <c r="BN104" s="18">
        <v>0</v>
      </c>
      <c r="BO104" s="18">
        <v>0</v>
      </c>
      <c r="BP104" s="18">
        <v>0</v>
      </c>
      <c r="BQ104" s="18">
        <v>0</v>
      </c>
      <c r="BR104" s="18">
        <v>0</v>
      </c>
      <c r="BS104" s="18">
        <v>2.0258426511627907E-13</v>
      </c>
      <c r="BT104" s="18">
        <v>2.7409366046511627E-11</v>
      </c>
      <c r="BU104" s="18">
        <v>0</v>
      </c>
      <c r="BV104" s="18">
        <v>0</v>
      </c>
      <c r="BW104" s="18">
        <v>0</v>
      </c>
      <c r="BX104" s="18">
        <v>2.2378636979999998E-2</v>
      </c>
      <c r="BY104" s="18">
        <v>2.2350290232558138E-2</v>
      </c>
      <c r="BZ104" s="18">
        <v>0</v>
      </c>
      <c r="CA104" s="18">
        <v>0</v>
      </c>
      <c r="CB104" s="18">
        <v>0</v>
      </c>
      <c r="CC104" s="18">
        <v>0</v>
      </c>
      <c r="CD104" s="18">
        <v>0</v>
      </c>
      <c r="CE104" s="18">
        <v>2.8346747441860459E-5</v>
      </c>
      <c r="CF104" s="18">
        <v>-9.1089502325581388E-3</v>
      </c>
      <c r="CG104" s="18">
        <v>0</v>
      </c>
      <c r="CH104" s="18">
        <v>0</v>
      </c>
      <c r="CI104" s="18">
        <v>0</v>
      </c>
      <c r="CJ104" s="18">
        <v>2.5812611296744184E-2</v>
      </c>
      <c r="CK104" s="18">
        <v>2.5783438604651161E-2</v>
      </c>
      <c r="CL104" s="18">
        <v>0</v>
      </c>
      <c r="CM104" s="18">
        <v>0</v>
      </c>
      <c r="CN104" s="18">
        <v>0</v>
      </c>
      <c r="CO104" s="18">
        <v>0</v>
      </c>
      <c r="CP104" s="18">
        <v>0</v>
      </c>
      <c r="CQ104" s="18">
        <v>2.9172692093023253E-5</v>
      </c>
      <c r="CR104" s="18">
        <v>-8.7086804651162787E-3</v>
      </c>
      <c r="CS104" s="18">
        <v>0</v>
      </c>
      <c r="CT104" s="18">
        <v>0</v>
      </c>
      <c r="CU104" s="18">
        <v>0</v>
      </c>
      <c r="CV104" s="18">
        <v>1.1104985679069767E-2</v>
      </c>
      <c r="CW104" s="18">
        <v>1.1101156744186045E-2</v>
      </c>
      <c r="CX104" s="18">
        <v>0</v>
      </c>
      <c r="CY104" s="18">
        <v>0</v>
      </c>
      <c r="CZ104" s="18">
        <v>0</v>
      </c>
      <c r="DA104" s="18">
        <v>0</v>
      </c>
      <c r="DB104" s="18">
        <v>0</v>
      </c>
      <c r="DC104" s="18">
        <v>3.8289348837209295E-6</v>
      </c>
      <c r="DD104" s="18">
        <v>9.9368288372093027E-4</v>
      </c>
      <c r="DE104" s="18">
        <v>0</v>
      </c>
      <c r="DF104" s="18">
        <v>0</v>
      </c>
      <c r="DG104" s="18">
        <v>0</v>
      </c>
      <c r="DH104" s="18">
        <v>0</v>
      </c>
      <c r="DI104" s="18">
        <v>0</v>
      </c>
      <c r="DJ104" s="18">
        <v>0</v>
      </c>
      <c r="DK104" s="18">
        <v>0</v>
      </c>
      <c r="DL104" s="18">
        <v>0</v>
      </c>
      <c r="DM104" s="18">
        <v>0</v>
      </c>
      <c r="DN104" s="18">
        <v>0</v>
      </c>
      <c r="DO104" s="18">
        <v>0</v>
      </c>
      <c r="DP104" s="18">
        <v>0</v>
      </c>
      <c r="DQ104" s="18">
        <v>0</v>
      </c>
      <c r="DR104" s="18">
        <v>0</v>
      </c>
      <c r="DS104" s="18">
        <v>0</v>
      </c>
      <c r="DT104" s="18">
        <v>0</v>
      </c>
      <c r="DU104" s="18">
        <v>0</v>
      </c>
      <c r="DV104" s="18">
        <v>0</v>
      </c>
      <c r="DW104" s="18">
        <v>0</v>
      </c>
      <c r="DX104" s="18">
        <v>0</v>
      </c>
      <c r="DY104" s="18">
        <v>0</v>
      </c>
      <c r="DZ104" s="18">
        <v>0</v>
      </c>
      <c r="EA104" s="18">
        <v>0</v>
      </c>
      <c r="EB104" s="18">
        <v>0</v>
      </c>
      <c r="EC104" s="18">
        <v>0</v>
      </c>
      <c r="ED104" s="18">
        <v>0</v>
      </c>
      <c r="EE104" s="18">
        <v>0</v>
      </c>
    </row>
    <row r="105" spans="1:135" ht="20.149999999999999" customHeight="1" outlineLevel="6" x14ac:dyDescent="0.35">
      <c r="A105" s="17" t="s">
        <v>54</v>
      </c>
      <c r="B105" s="17" t="s">
        <v>83</v>
      </c>
      <c r="C105">
        <v>0</v>
      </c>
      <c r="D105" s="18">
        <v>1.4342999999999998E-2</v>
      </c>
      <c r="E105" s="18">
        <v>1.3772093023255813E-2</v>
      </c>
      <c r="F105" s="18">
        <v>0</v>
      </c>
      <c r="G105" s="18">
        <v>0</v>
      </c>
      <c r="H105" s="18">
        <v>0</v>
      </c>
      <c r="I105" s="18">
        <v>0</v>
      </c>
      <c r="J105" s="18">
        <v>3.2818604651162783E-4</v>
      </c>
      <c r="K105" s="18">
        <v>2.4272093023255809E-4</v>
      </c>
      <c r="L105" s="18">
        <v>-2.2465116279069762E-4</v>
      </c>
      <c r="M105" s="18">
        <v>0</v>
      </c>
      <c r="N105" s="18">
        <v>0</v>
      </c>
      <c r="O105" s="18">
        <v>0</v>
      </c>
      <c r="P105" s="18">
        <v>1.636046515042116E-10</v>
      </c>
      <c r="Q105" s="18">
        <v>1.6360465116279068E-10</v>
      </c>
      <c r="R105" s="18">
        <v>0</v>
      </c>
      <c r="S105" s="18">
        <v>0</v>
      </c>
      <c r="T105" s="18">
        <v>0</v>
      </c>
      <c r="U105" s="18">
        <v>0</v>
      </c>
      <c r="V105" s="18">
        <v>2.6420930232558134E-20</v>
      </c>
      <c r="W105" s="18">
        <v>3.1499999999999996E-19</v>
      </c>
      <c r="X105" s="18">
        <v>-2.715348837209302E-18</v>
      </c>
      <c r="Y105" s="18">
        <v>0</v>
      </c>
      <c r="Z105" s="18">
        <v>0</v>
      </c>
      <c r="AA105" s="18">
        <v>0</v>
      </c>
      <c r="AB105" s="18">
        <v>7.5502325581395329E-7</v>
      </c>
      <c r="AC105" s="18">
        <v>7.7651162790697655E-7</v>
      </c>
      <c r="AD105" s="18">
        <v>0</v>
      </c>
      <c r="AE105" s="18">
        <v>0</v>
      </c>
      <c r="AF105" s="18">
        <v>0</v>
      </c>
      <c r="AG105" s="18">
        <v>0</v>
      </c>
      <c r="AH105" s="18">
        <v>1.0695348837209301E-7</v>
      </c>
      <c r="AI105" s="18">
        <v>-1.2844186046511625E-7</v>
      </c>
      <c r="AJ105" s="18">
        <v>-1.1183720930232556E-7</v>
      </c>
      <c r="AK105" s="18">
        <v>0</v>
      </c>
      <c r="AL105" s="18">
        <v>0</v>
      </c>
      <c r="AM105" s="18">
        <v>0</v>
      </c>
      <c r="AN105" s="18">
        <v>2.3173255813953486E-5</v>
      </c>
      <c r="AO105" s="18">
        <v>2.1293023255813949E-5</v>
      </c>
      <c r="AP105" s="18">
        <v>0</v>
      </c>
      <c r="AQ105" s="18">
        <v>0</v>
      </c>
      <c r="AR105" s="18">
        <v>0</v>
      </c>
      <c r="AS105" s="18">
        <v>0</v>
      </c>
      <c r="AT105" s="18">
        <v>1.1427906976744183E-6</v>
      </c>
      <c r="AU105" s="18">
        <v>7.3744186046511621E-7</v>
      </c>
      <c r="AV105" s="18">
        <v>-1.2306976744186045E-6</v>
      </c>
      <c r="AW105" s="18">
        <v>0</v>
      </c>
      <c r="AX105" s="18">
        <v>0</v>
      </c>
      <c r="AY105" s="18">
        <v>0</v>
      </c>
      <c r="AZ105" s="18">
        <v>7.2557441860465104E-6</v>
      </c>
      <c r="BA105" s="18">
        <v>6.8372093023255804E-6</v>
      </c>
      <c r="BB105" s="18">
        <v>0</v>
      </c>
      <c r="BC105" s="18">
        <v>0</v>
      </c>
      <c r="BD105" s="18">
        <v>0</v>
      </c>
      <c r="BE105" s="18">
        <v>0</v>
      </c>
      <c r="BF105" s="18">
        <v>2.7690697674418599E-7</v>
      </c>
      <c r="BG105" s="18">
        <v>1.4162790697674414E-7</v>
      </c>
      <c r="BH105" s="18">
        <v>-2.2953488372093023E-7</v>
      </c>
      <c r="BI105" s="18">
        <v>0</v>
      </c>
      <c r="BJ105" s="18">
        <v>0</v>
      </c>
      <c r="BK105" s="18">
        <v>0</v>
      </c>
      <c r="BL105" s="18">
        <v>3.399753488372092E-9</v>
      </c>
      <c r="BM105" s="18">
        <v>3.3697674418604642E-9</v>
      </c>
      <c r="BN105" s="18">
        <v>0</v>
      </c>
      <c r="BO105" s="18">
        <v>0</v>
      </c>
      <c r="BP105" s="18">
        <v>0</v>
      </c>
      <c r="BQ105" s="18">
        <v>0</v>
      </c>
      <c r="BR105" s="18">
        <v>1.1379069767441859E-11</v>
      </c>
      <c r="BS105" s="18">
        <v>1.8606976744186044E-11</v>
      </c>
      <c r="BT105" s="18">
        <v>-4.0339534883720923E-11</v>
      </c>
      <c r="BU105" s="18">
        <v>0</v>
      </c>
      <c r="BV105" s="18">
        <v>0</v>
      </c>
      <c r="BW105" s="18">
        <v>0</v>
      </c>
      <c r="BX105" s="18">
        <v>7.1893255813953463E-2</v>
      </c>
      <c r="BY105" s="18">
        <v>6.6418604651162769E-2</v>
      </c>
      <c r="BZ105" s="18">
        <v>0</v>
      </c>
      <c r="CA105" s="18">
        <v>0</v>
      </c>
      <c r="CB105" s="18">
        <v>0</v>
      </c>
      <c r="CC105" s="18">
        <v>0</v>
      </c>
      <c r="CD105" s="18">
        <v>2.1683720930232553E-3</v>
      </c>
      <c r="CE105" s="18">
        <v>3.3062790697674415E-3</v>
      </c>
      <c r="CF105" s="18">
        <v>-2.8667441860465112E-3</v>
      </c>
      <c r="CG105" s="18">
        <v>0</v>
      </c>
      <c r="CH105" s="18">
        <v>0</v>
      </c>
      <c r="CI105" s="18">
        <v>0</v>
      </c>
      <c r="CJ105" s="18">
        <v>7.3890697674418596E-2</v>
      </c>
      <c r="CK105" s="18">
        <v>6.8372093023255809E-2</v>
      </c>
      <c r="CL105" s="18">
        <v>0</v>
      </c>
      <c r="CM105" s="18">
        <v>0</v>
      </c>
      <c r="CN105" s="18">
        <v>0</v>
      </c>
      <c r="CO105" s="18">
        <v>0</v>
      </c>
      <c r="CP105" s="18">
        <v>2.1781395348837206E-3</v>
      </c>
      <c r="CQ105" s="18">
        <v>3.3404651162790692E-3</v>
      </c>
      <c r="CR105" s="18">
        <v>-3.5113953488372087E-3</v>
      </c>
      <c r="CS105" s="18">
        <v>0</v>
      </c>
      <c r="CT105" s="18">
        <v>0</v>
      </c>
      <c r="CU105" s="18">
        <v>0</v>
      </c>
      <c r="CV105" s="18">
        <v>9.6477906976744181E-3</v>
      </c>
      <c r="CW105" s="18">
        <v>9.2790697674418592E-3</v>
      </c>
      <c r="CX105" s="18">
        <v>0</v>
      </c>
      <c r="CY105" s="18">
        <v>0</v>
      </c>
      <c r="CZ105" s="18">
        <v>0</v>
      </c>
      <c r="DA105" s="18">
        <v>0</v>
      </c>
      <c r="DB105" s="18">
        <v>1.2648837209302324E-4</v>
      </c>
      <c r="DC105" s="18">
        <v>2.4223255813953483E-4</v>
      </c>
      <c r="DD105" s="18">
        <v>-8.2046511627906975E-4</v>
      </c>
      <c r="DE105" s="18">
        <v>0</v>
      </c>
      <c r="DF105" s="18">
        <v>0</v>
      </c>
      <c r="DG105" s="18">
        <v>0</v>
      </c>
      <c r="DH105" s="18">
        <v>1.367441860465116E-2</v>
      </c>
      <c r="DI105" s="18">
        <v>1.367441860465116E-2</v>
      </c>
      <c r="DJ105" s="18">
        <v>0</v>
      </c>
      <c r="DK105" s="18">
        <v>0</v>
      </c>
      <c r="DL105" s="18">
        <v>0</v>
      </c>
      <c r="DM105" s="18">
        <v>0</v>
      </c>
      <c r="DN105" s="18">
        <v>0</v>
      </c>
      <c r="DO105" s="18">
        <v>0</v>
      </c>
      <c r="DP105" s="18">
        <v>0</v>
      </c>
      <c r="DQ105" s="18">
        <v>0</v>
      </c>
      <c r="DR105" s="18">
        <v>0</v>
      </c>
      <c r="DS105" s="18">
        <v>0</v>
      </c>
      <c r="DT105" s="18">
        <v>7.472093023255813E-3</v>
      </c>
      <c r="DU105" s="18">
        <v>7.472093023255813E-3</v>
      </c>
      <c r="DV105" s="18">
        <v>0</v>
      </c>
      <c r="DW105" s="18">
        <v>0</v>
      </c>
      <c r="DX105" s="18">
        <v>0</v>
      </c>
      <c r="DY105" s="18">
        <v>0</v>
      </c>
      <c r="DZ105" s="18">
        <v>0</v>
      </c>
      <c r="EA105" s="18">
        <v>0</v>
      </c>
      <c r="EB105" s="18">
        <v>0</v>
      </c>
      <c r="EC105" s="18">
        <v>0</v>
      </c>
      <c r="ED105" s="18">
        <v>0</v>
      </c>
      <c r="EE105" s="18">
        <v>0</v>
      </c>
    </row>
    <row r="106" spans="1:135" ht="20.149999999999999" customHeight="1" outlineLevel="5" x14ac:dyDescent="0.35">
      <c r="A106" s="17" t="s">
        <v>53</v>
      </c>
      <c r="B106" s="17" t="s">
        <v>316</v>
      </c>
      <c r="D106" s="18">
        <v>2.0984657164961243E-2</v>
      </c>
      <c r="E106" s="18">
        <v>2.0226641129568106E-2</v>
      </c>
      <c r="F106" s="18">
        <v>0</v>
      </c>
      <c r="G106" s="18">
        <v>0</v>
      </c>
      <c r="H106" s="18">
        <v>0</v>
      </c>
      <c r="I106" s="18">
        <v>0</v>
      </c>
      <c r="J106" s="18">
        <v>4.3460465116279068E-4</v>
      </c>
      <c r="K106" s="18">
        <v>3.234113842303433E-4</v>
      </c>
      <c r="L106" s="18">
        <v>-1.4412447397563679E-3</v>
      </c>
      <c r="M106" s="18">
        <v>0</v>
      </c>
      <c r="N106" s="18">
        <v>0</v>
      </c>
      <c r="O106" s="18">
        <v>0</v>
      </c>
      <c r="P106" s="18">
        <v>2.1665565362029914E-10</v>
      </c>
      <c r="Q106" s="18">
        <v>2.16655653157138E-10</v>
      </c>
      <c r="R106" s="18">
        <v>0</v>
      </c>
      <c r="S106" s="18">
        <v>0</v>
      </c>
      <c r="T106" s="18">
        <v>0</v>
      </c>
      <c r="U106" s="18">
        <v>0</v>
      </c>
      <c r="V106" s="18">
        <v>3.4988261351052046E-20</v>
      </c>
      <c r="W106" s="18">
        <v>4.2817289036544852E-19</v>
      </c>
      <c r="X106" s="18">
        <v>3.4299167220376528E-18</v>
      </c>
      <c r="Y106" s="18">
        <v>0</v>
      </c>
      <c r="Z106" s="18">
        <v>0</v>
      </c>
      <c r="AA106" s="18">
        <v>0</v>
      </c>
      <c r="AB106" s="18">
        <v>1.7749641175238097E-6</v>
      </c>
      <c r="AC106" s="18">
        <v>1.8024510033222591E-6</v>
      </c>
      <c r="AD106" s="18">
        <v>0</v>
      </c>
      <c r="AE106" s="18">
        <v>0</v>
      </c>
      <c r="AF106" s="18">
        <v>0</v>
      </c>
      <c r="AG106" s="18">
        <v>0</v>
      </c>
      <c r="AH106" s="18">
        <v>1.4163455149501661E-7</v>
      </c>
      <c r="AI106" s="18">
        <v>-1.691214372934662E-7</v>
      </c>
      <c r="AJ106" s="18">
        <v>-4.9266091251384274E-7</v>
      </c>
      <c r="AK106" s="18">
        <v>0</v>
      </c>
      <c r="AL106" s="18">
        <v>0</v>
      </c>
      <c r="AM106" s="18">
        <v>0</v>
      </c>
      <c r="AN106" s="18">
        <v>3.4432496690409747E-5</v>
      </c>
      <c r="AO106" s="18">
        <v>3.1929963942414176E-5</v>
      </c>
      <c r="AP106" s="18">
        <v>0</v>
      </c>
      <c r="AQ106" s="18">
        <v>0</v>
      </c>
      <c r="AR106" s="18">
        <v>0</v>
      </c>
      <c r="AS106" s="18">
        <v>0</v>
      </c>
      <c r="AT106" s="18">
        <v>1.5133554817275748E-6</v>
      </c>
      <c r="AU106" s="18">
        <v>9.891772662679954E-7</v>
      </c>
      <c r="AV106" s="18">
        <v>-4.2680175149501662E-6</v>
      </c>
      <c r="AW106" s="18">
        <v>0</v>
      </c>
      <c r="AX106" s="18">
        <v>0</v>
      </c>
      <c r="AY106" s="18">
        <v>0</v>
      </c>
      <c r="AZ106" s="18">
        <v>1.0117418932885937E-5</v>
      </c>
      <c r="BA106" s="18">
        <v>9.5617498648947962E-6</v>
      </c>
      <c r="BB106" s="18">
        <v>0</v>
      </c>
      <c r="BC106" s="18">
        <v>0</v>
      </c>
      <c r="BD106" s="18">
        <v>0</v>
      </c>
      <c r="BE106" s="18">
        <v>0</v>
      </c>
      <c r="BF106" s="18">
        <v>3.6669767441860464E-7</v>
      </c>
      <c r="BG106" s="18">
        <v>1.8897139357253601E-7</v>
      </c>
      <c r="BH106" s="18">
        <v>-5.2311764429678845E-7</v>
      </c>
      <c r="BI106" s="18">
        <v>0</v>
      </c>
      <c r="BJ106" s="18">
        <v>0</v>
      </c>
      <c r="BK106" s="18">
        <v>0</v>
      </c>
      <c r="BL106" s="18">
        <v>5.1723490245240311E-9</v>
      </c>
      <c r="BM106" s="18">
        <v>5.132438405315614E-9</v>
      </c>
      <c r="BN106" s="18">
        <v>0</v>
      </c>
      <c r="BO106" s="18">
        <v>0</v>
      </c>
      <c r="BP106" s="18">
        <v>0</v>
      </c>
      <c r="BQ106" s="18">
        <v>0</v>
      </c>
      <c r="BR106" s="18">
        <v>1.5068881506090809E-11</v>
      </c>
      <c r="BS106" s="18">
        <v>2.4841737702325579E-11</v>
      </c>
      <c r="BT106" s="18">
        <v>-2.6197247264673305E-11</v>
      </c>
      <c r="BU106" s="18">
        <v>0</v>
      </c>
      <c r="BV106" s="18">
        <v>0</v>
      </c>
      <c r="BW106" s="18">
        <v>0</v>
      </c>
      <c r="BX106" s="18">
        <v>0.11743198274963454</v>
      </c>
      <c r="BY106" s="18">
        <v>0.11015395065337762</v>
      </c>
      <c r="BZ106" s="18">
        <v>0</v>
      </c>
      <c r="CA106" s="18">
        <v>0</v>
      </c>
      <c r="CB106" s="18">
        <v>0</v>
      </c>
      <c r="CC106" s="18">
        <v>0</v>
      </c>
      <c r="CD106" s="18">
        <v>2.8714950166112956E-3</v>
      </c>
      <c r="CE106" s="18">
        <v>4.4065370796456255E-3</v>
      </c>
      <c r="CF106" s="18">
        <v>-1.2843307951273532E-2</v>
      </c>
      <c r="CG106" s="18">
        <v>0</v>
      </c>
      <c r="CH106" s="18">
        <v>0</v>
      </c>
      <c r="CI106" s="18">
        <v>0</v>
      </c>
      <c r="CJ106" s="18">
        <v>0.12348773512434107</v>
      </c>
      <c r="CK106" s="18">
        <v>0.11615067672203765</v>
      </c>
      <c r="CL106" s="18">
        <v>0</v>
      </c>
      <c r="CM106" s="18">
        <v>0</v>
      </c>
      <c r="CN106" s="18">
        <v>0</v>
      </c>
      <c r="CO106" s="18">
        <v>0</v>
      </c>
      <c r="CP106" s="18">
        <v>2.8844296788482836E-3</v>
      </c>
      <c r="CQ106" s="18">
        <v>4.4526287234551492E-3</v>
      </c>
      <c r="CR106" s="18">
        <v>-1.329944881506091E-2</v>
      </c>
      <c r="CS106" s="18">
        <v>0</v>
      </c>
      <c r="CT106" s="18">
        <v>0</v>
      </c>
      <c r="CU106" s="18">
        <v>0</v>
      </c>
      <c r="CV106" s="18">
        <v>2.3805654183388706E-2</v>
      </c>
      <c r="CW106" s="18">
        <v>2.3313567796234776E-2</v>
      </c>
      <c r="CX106" s="18">
        <v>0</v>
      </c>
      <c r="CY106" s="18">
        <v>0</v>
      </c>
      <c r="CZ106" s="18">
        <v>0</v>
      </c>
      <c r="DA106" s="18">
        <v>0</v>
      </c>
      <c r="DB106" s="18">
        <v>1.6750387596899222E-4</v>
      </c>
      <c r="DC106" s="18">
        <v>3.2458251118493912E-4</v>
      </c>
      <c r="DD106" s="18">
        <v>-9.9588491694351964E-5</v>
      </c>
      <c r="DE106" s="18">
        <v>0</v>
      </c>
      <c r="DF106" s="18">
        <v>0</v>
      </c>
      <c r="DG106" s="18">
        <v>0</v>
      </c>
      <c r="DH106" s="18">
        <v>1.8108527131782945E-2</v>
      </c>
      <c r="DI106" s="18">
        <v>1.8108527131782945E-2</v>
      </c>
      <c r="DJ106" s="18">
        <v>0</v>
      </c>
      <c r="DK106" s="18">
        <v>0</v>
      </c>
      <c r="DL106" s="18">
        <v>0</v>
      </c>
      <c r="DM106" s="18">
        <v>0</v>
      </c>
      <c r="DN106" s="18">
        <v>0</v>
      </c>
      <c r="DO106" s="18">
        <v>0</v>
      </c>
      <c r="DP106" s="18">
        <v>0</v>
      </c>
      <c r="DQ106" s="18">
        <v>0</v>
      </c>
      <c r="DR106" s="18">
        <v>0</v>
      </c>
      <c r="DS106" s="18">
        <v>0</v>
      </c>
      <c r="DT106" s="18">
        <v>9.8950166112956803E-3</v>
      </c>
      <c r="DU106" s="18">
        <v>9.8950166112956803E-3</v>
      </c>
      <c r="DV106" s="18">
        <v>0</v>
      </c>
      <c r="DW106" s="18">
        <v>0</v>
      </c>
      <c r="DX106" s="18">
        <v>0</v>
      </c>
      <c r="DY106" s="18">
        <v>0</v>
      </c>
      <c r="DZ106" s="18">
        <v>0</v>
      </c>
      <c r="EA106" s="18">
        <v>0</v>
      </c>
      <c r="EB106" s="18">
        <v>0</v>
      </c>
      <c r="EC106" s="18">
        <v>0</v>
      </c>
      <c r="ED106" s="18">
        <v>0</v>
      </c>
      <c r="EE106" s="18">
        <v>0</v>
      </c>
    </row>
    <row r="107" spans="1:135" ht="20.149999999999999" customHeight="1" outlineLevel="6" x14ac:dyDescent="0.35">
      <c r="A107" s="17" t="s">
        <v>54</v>
      </c>
      <c r="B107" s="17" t="s">
        <v>62</v>
      </c>
      <c r="C107">
        <v>0</v>
      </c>
      <c r="D107" s="18">
        <v>1.9907524030564785E-3</v>
      </c>
      <c r="E107" s="18">
        <v>1.9887673754152824E-3</v>
      </c>
      <c r="F107" s="18">
        <v>0</v>
      </c>
      <c r="G107" s="18">
        <v>0</v>
      </c>
      <c r="H107" s="18">
        <v>0</v>
      </c>
      <c r="I107" s="18">
        <v>0</v>
      </c>
      <c r="J107" s="18">
        <v>0</v>
      </c>
      <c r="K107" s="18">
        <v>1.9850276411960134E-6</v>
      </c>
      <c r="L107" s="18">
        <v>-1.1437475083056481E-3</v>
      </c>
      <c r="M107" s="18">
        <v>0</v>
      </c>
      <c r="N107" s="18">
        <v>0</v>
      </c>
      <c r="O107" s="18">
        <v>0</v>
      </c>
      <c r="P107" s="18">
        <v>6.069862205980067E-17</v>
      </c>
      <c r="Q107" s="18">
        <v>6.0687592026578078E-17</v>
      </c>
      <c r="R107" s="18">
        <v>0</v>
      </c>
      <c r="S107" s="18">
        <v>0</v>
      </c>
      <c r="T107" s="18">
        <v>0</v>
      </c>
      <c r="U107" s="18">
        <v>0</v>
      </c>
      <c r="V107" s="18">
        <v>0</v>
      </c>
      <c r="W107" s="18">
        <v>1.1030033222591363E-20</v>
      </c>
      <c r="X107" s="18">
        <v>7.0257528239202662E-18</v>
      </c>
      <c r="Y107" s="18">
        <v>0</v>
      </c>
      <c r="Z107" s="18">
        <v>0</v>
      </c>
      <c r="AA107" s="18">
        <v>0</v>
      </c>
      <c r="AB107" s="18">
        <v>7.7511472660465114E-7</v>
      </c>
      <c r="AC107" s="18">
        <v>7.7414535548172756E-7</v>
      </c>
      <c r="AD107" s="18">
        <v>0</v>
      </c>
      <c r="AE107" s="18">
        <v>0</v>
      </c>
      <c r="AF107" s="18">
        <v>0</v>
      </c>
      <c r="AG107" s="18">
        <v>0</v>
      </c>
      <c r="AH107" s="18">
        <v>0</v>
      </c>
      <c r="AI107" s="18">
        <v>9.6937112292358815E-10</v>
      </c>
      <c r="AJ107" s="18">
        <v>-3.4455902990033226E-7</v>
      </c>
      <c r="AK107" s="18">
        <v>0</v>
      </c>
      <c r="AL107" s="18">
        <v>0</v>
      </c>
      <c r="AM107" s="18">
        <v>0</v>
      </c>
      <c r="AN107" s="18">
        <v>3.745010533156146E-6</v>
      </c>
      <c r="AO107" s="18">
        <v>3.7324002657807306E-6</v>
      </c>
      <c r="AP107" s="18">
        <v>0</v>
      </c>
      <c r="AQ107" s="18">
        <v>0</v>
      </c>
      <c r="AR107" s="18">
        <v>0</v>
      </c>
      <c r="AS107" s="18">
        <v>0</v>
      </c>
      <c r="AT107" s="18">
        <v>0</v>
      </c>
      <c r="AU107" s="18">
        <v>1.2610267375415285E-8</v>
      </c>
      <c r="AV107" s="18">
        <v>-2.6382500730897011E-6</v>
      </c>
      <c r="AW107" s="18">
        <v>0</v>
      </c>
      <c r="AX107" s="18">
        <v>0</v>
      </c>
      <c r="AY107" s="18">
        <v>0</v>
      </c>
      <c r="AZ107" s="18">
        <v>5.0890509013953486E-7</v>
      </c>
      <c r="BA107" s="18">
        <v>5.0748629900332224E-7</v>
      </c>
      <c r="BB107" s="18">
        <v>0</v>
      </c>
      <c r="BC107" s="18">
        <v>0</v>
      </c>
      <c r="BD107" s="18">
        <v>0</v>
      </c>
      <c r="BE107" s="18">
        <v>0</v>
      </c>
      <c r="BF107" s="18">
        <v>0</v>
      </c>
      <c r="BG107" s="18">
        <v>1.4187911362126245E-9</v>
      </c>
      <c r="BH107" s="18">
        <v>-2.1915308172757479E-7</v>
      </c>
      <c r="BI107" s="18">
        <v>0</v>
      </c>
      <c r="BJ107" s="18">
        <v>0</v>
      </c>
      <c r="BK107" s="18">
        <v>0</v>
      </c>
      <c r="BL107" s="18">
        <v>6.7018113969568105E-10</v>
      </c>
      <c r="BM107" s="18">
        <v>6.6997993355481726E-10</v>
      </c>
      <c r="BN107" s="18">
        <v>0</v>
      </c>
      <c r="BO107" s="18">
        <v>0</v>
      </c>
      <c r="BP107" s="18">
        <v>0</v>
      </c>
      <c r="BQ107" s="18">
        <v>0</v>
      </c>
      <c r="BR107" s="18">
        <v>0</v>
      </c>
      <c r="BS107" s="18">
        <v>2.0120614086378741E-13</v>
      </c>
      <c r="BT107" s="18">
        <v>2.7222907774086382E-11</v>
      </c>
      <c r="BU107" s="18">
        <v>0</v>
      </c>
      <c r="BV107" s="18">
        <v>0</v>
      </c>
      <c r="BW107" s="18">
        <v>0</v>
      </c>
      <c r="BX107" s="18">
        <v>2.2226401354285715E-2</v>
      </c>
      <c r="BY107" s="18">
        <v>2.2198247441860466E-2</v>
      </c>
      <c r="BZ107" s="18">
        <v>0</v>
      </c>
      <c r="CA107" s="18">
        <v>0</v>
      </c>
      <c r="CB107" s="18">
        <v>0</v>
      </c>
      <c r="CC107" s="18">
        <v>0</v>
      </c>
      <c r="CD107" s="18">
        <v>0</v>
      </c>
      <c r="CE107" s="18">
        <v>2.8153912425249169E-5</v>
      </c>
      <c r="CF107" s="18">
        <v>-9.0469845847176086E-3</v>
      </c>
      <c r="CG107" s="18">
        <v>0</v>
      </c>
      <c r="CH107" s="18">
        <v>0</v>
      </c>
      <c r="CI107" s="18">
        <v>0</v>
      </c>
      <c r="CJ107" s="18">
        <v>2.5637015301528239E-2</v>
      </c>
      <c r="CK107" s="18">
        <v>2.5608041063122925E-2</v>
      </c>
      <c r="CL107" s="18">
        <v>0</v>
      </c>
      <c r="CM107" s="18">
        <v>0</v>
      </c>
      <c r="CN107" s="18">
        <v>0</v>
      </c>
      <c r="CO107" s="18">
        <v>0</v>
      </c>
      <c r="CP107" s="18">
        <v>0</v>
      </c>
      <c r="CQ107" s="18">
        <v>2.8974238405315614E-5</v>
      </c>
      <c r="CR107" s="18">
        <v>-8.6494377408637881E-3</v>
      </c>
      <c r="CS107" s="18">
        <v>0</v>
      </c>
      <c r="CT107" s="18">
        <v>0</v>
      </c>
      <c r="CU107" s="18">
        <v>0</v>
      </c>
      <c r="CV107" s="18">
        <v>1.1029441558803987E-2</v>
      </c>
      <c r="CW107" s="18">
        <v>1.1025638671096346E-2</v>
      </c>
      <c r="CX107" s="18">
        <v>0</v>
      </c>
      <c r="CY107" s="18">
        <v>0</v>
      </c>
      <c r="CZ107" s="18">
        <v>0</v>
      </c>
      <c r="DA107" s="18">
        <v>0</v>
      </c>
      <c r="DB107" s="18">
        <v>0</v>
      </c>
      <c r="DC107" s="18">
        <v>3.8028877076411963E-6</v>
      </c>
      <c r="DD107" s="18">
        <v>9.8692313621262474E-4</v>
      </c>
      <c r="DE107" s="18">
        <v>0</v>
      </c>
      <c r="DF107" s="18">
        <v>0</v>
      </c>
      <c r="DG107" s="18">
        <v>0</v>
      </c>
      <c r="DH107" s="18">
        <v>0</v>
      </c>
      <c r="DI107" s="18">
        <v>0</v>
      </c>
      <c r="DJ107" s="18">
        <v>0</v>
      </c>
      <c r="DK107" s="18">
        <v>0</v>
      </c>
      <c r="DL107" s="18">
        <v>0</v>
      </c>
      <c r="DM107" s="18">
        <v>0</v>
      </c>
      <c r="DN107" s="18">
        <v>0</v>
      </c>
      <c r="DO107" s="18">
        <v>0</v>
      </c>
      <c r="DP107" s="18">
        <v>0</v>
      </c>
      <c r="DQ107" s="18">
        <v>0</v>
      </c>
      <c r="DR107" s="18">
        <v>0</v>
      </c>
      <c r="DS107" s="18">
        <v>0</v>
      </c>
      <c r="DT107" s="18">
        <v>0</v>
      </c>
      <c r="DU107" s="18">
        <v>0</v>
      </c>
      <c r="DV107" s="18">
        <v>0</v>
      </c>
      <c r="DW107" s="18">
        <v>0</v>
      </c>
      <c r="DX107" s="18">
        <v>0</v>
      </c>
      <c r="DY107" s="18">
        <v>0</v>
      </c>
      <c r="DZ107" s="18">
        <v>0</v>
      </c>
      <c r="EA107" s="18">
        <v>0</v>
      </c>
      <c r="EB107" s="18">
        <v>0</v>
      </c>
      <c r="EC107" s="18">
        <v>0</v>
      </c>
      <c r="ED107" s="18">
        <v>0</v>
      </c>
      <c r="EE107" s="18">
        <v>0</v>
      </c>
    </row>
    <row r="108" spans="1:135" ht="20.149999999999999" customHeight="1" outlineLevel="6" x14ac:dyDescent="0.35">
      <c r="A108" s="17" t="s">
        <v>54</v>
      </c>
      <c r="B108" s="17" t="s">
        <v>83</v>
      </c>
      <c r="C108">
        <v>0</v>
      </c>
      <c r="D108" s="18">
        <v>1.899390476190476E-2</v>
      </c>
      <c r="E108" s="18">
        <v>1.8237873754152822E-2</v>
      </c>
      <c r="F108" s="18">
        <v>0</v>
      </c>
      <c r="G108" s="18">
        <v>0</v>
      </c>
      <c r="H108" s="18">
        <v>0</v>
      </c>
      <c r="I108" s="18">
        <v>0</v>
      </c>
      <c r="J108" s="18">
        <v>4.3460465116279068E-4</v>
      </c>
      <c r="K108" s="18">
        <v>3.214263565891473E-4</v>
      </c>
      <c r="L108" s="18">
        <v>-2.9749723145071978E-4</v>
      </c>
      <c r="M108" s="18">
        <v>0</v>
      </c>
      <c r="N108" s="18">
        <v>0</v>
      </c>
      <c r="O108" s="18">
        <v>0</v>
      </c>
      <c r="P108" s="18">
        <v>2.166555929216771E-10</v>
      </c>
      <c r="Q108" s="18">
        <v>2.1665559246954597E-10</v>
      </c>
      <c r="R108" s="18">
        <v>0</v>
      </c>
      <c r="S108" s="18">
        <v>0</v>
      </c>
      <c r="T108" s="18">
        <v>0</v>
      </c>
      <c r="U108" s="18">
        <v>0</v>
      </c>
      <c r="V108" s="18">
        <v>3.4988261351052046E-20</v>
      </c>
      <c r="W108" s="18">
        <v>4.1714285714285714E-19</v>
      </c>
      <c r="X108" s="18">
        <v>-3.595836101882613E-18</v>
      </c>
      <c r="Y108" s="18">
        <v>0</v>
      </c>
      <c r="Z108" s="18">
        <v>0</v>
      </c>
      <c r="AA108" s="18">
        <v>0</v>
      </c>
      <c r="AB108" s="18">
        <v>9.9984939091915839E-7</v>
      </c>
      <c r="AC108" s="18">
        <v>1.0283056478405316E-6</v>
      </c>
      <c r="AD108" s="18">
        <v>0</v>
      </c>
      <c r="AE108" s="18">
        <v>0</v>
      </c>
      <c r="AF108" s="18">
        <v>0</v>
      </c>
      <c r="AG108" s="18">
        <v>0</v>
      </c>
      <c r="AH108" s="18">
        <v>1.4163455149501661E-7</v>
      </c>
      <c r="AI108" s="18">
        <v>-1.7009080841638981E-7</v>
      </c>
      <c r="AJ108" s="18">
        <v>-1.4810188261351052E-7</v>
      </c>
      <c r="AK108" s="18">
        <v>0</v>
      </c>
      <c r="AL108" s="18">
        <v>0</v>
      </c>
      <c r="AM108" s="18">
        <v>0</v>
      </c>
      <c r="AN108" s="18">
        <v>3.06874861572536E-5</v>
      </c>
      <c r="AO108" s="18">
        <v>2.8197563676633443E-5</v>
      </c>
      <c r="AP108" s="18">
        <v>0</v>
      </c>
      <c r="AQ108" s="18">
        <v>0</v>
      </c>
      <c r="AR108" s="18">
        <v>0</v>
      </c>
      <c r="AS108" s="18">
        <v>0</v>
      </c>
      <c r="AT108" s="18">
        <v>1.5133554817275748E-6</v>
      </c>
      <c r="AU108" s="18">
        <v>9.7656699889258027E-7</v>
      </c>
      <c r="AV108" s="18">
        <v>-1.629767441860465E-6</v>
      </c>
      <c r="AW108" s="18">
        <v>0</v>
      </c>
      <c r="AX108" s="18">
        <v>0</v>
      </c>
      <c r="AY108" s="18">
        <v>0</v>
      </c>
      <c r="AZ108" s="18">
        <v>9.6085138427464033E-6</v>
      </c>
      <c r="BA108" s="18">
        <v>9.0542635658914748E-6</v>
      </c>
      <c r="BB108" s="18">
        <v>0</v>
      </c>
      <c r="BC108" s="18">
        <v>0</v>
      </c>
      <c r="BD108" s="18">
        <v>0</v>
      </c>
      <c r="BE108" s="18">
        <v>0</v>
      </c>
      <c r="BF108" s="18">
        <v>3.6669767441860464E-7</v>
      </c>
      <c r="BG108" s="18">
        <v>1.8755260243632337E-7</v>
      </c>
      <c r="BH108" s="18">
        <v>-3.0396456256921372E-7</v>
      </c>
      <c r="BI108" s="18">
        <v>0</v>
      </c>
      <c r="BJ108" s="18">
        <v>0</v>
      </c>
      <c r="BK108" s="18">
        <v>0</v>
      </c>
      <c r="BL108" s="18">
        <v>4.5021678848283496E-9</v>
      </c>
      <c r="BM108" s="18">
        <v>4.462458471760797E-9</v>
      </c>
      <c r="BN108" s="18">
        <v>0</v>
      </c>
      <c r="BO108" s="18">
        <v>0</v>
      </c>
      <c r="BP108" s="18">
        <v>0</v>
      </c>
      <c r="BQ108" s="18">
        <v>0</v>
      </c>
      <c r="BR108" s="18">
        <v>1.5068881506090809E-11</v>
      </c>
      <c r="BS108" s="18">
        <v>2.4640531561461789E-11</v>
      </c>
      <c r="BT108" s="18">
        <v>-5.3420155038759687E-11</v>
      </c>
      <c r="BU108" s="18">
        <v>0</v>
      </c>
      <c r="BV108" s="18">
        <v>0</v>
      </c>
      <c r="BW108" s="18">
        <v>0</v>
      </c>
      <c r="BX108" s="18">
        <v>9.5205581395348834E-2</v>
      </c>
      <c r="BY108" s="18">
        <v>8.7955703211517161E-2</v>
      </c>
      <c r="BZ108" s="18">
        <v>0</v>
      </c>
      <c r="CA108" s="18">
        <v>0</v>
      </c>
      <c r="CB108" s="18">
        <v>0</v>
      </c>
      <c r="CC108" s="18">
        <v>0</v>
      </c>
      <c r="CD108" s="18">
        <v>2.8714950166112956E-3</v>
      </c>
      <c r="CE108" s="18">
        <v>4.3783831672203769E-3</v>
      </c>
      <c r="CF108" s="18">
        <v>-3.7963233665559248E-3</v>
      </c>
      <c r="CG108" s="18">
        <v>0</v>
      </c>
      <c r="CH108" s="18">
        <v>0</v>
      </c>
      <c r="CI108" s="18">
        <v>0</v>
      </c>
      <c r="CJ108" s="18">
        <v>9.7850719822812834E-2</v>
      </c>
      <c r="CK108" s="18">
        <v>9.0542635658914725E-2</v>
      </c>
      <c r="CL108" s="18">
        <v>0</v>
      </c>
      <c r="CM108" s="18">
        <v>0</v>
      </c>
      <c r="CN108" s="18">
        <v>0</v>
      </c>
      <c r="CO108" s="18">
        <v>0</v>
      </c>
      <c r="CP108" s="18">
        <v>2.8844296788482836E-3</v>
      </c>
      <c r="CQ108" s="18">
        <v>4.4236544850498345E-3</v>
      </c>
      <c r="CR108" s="18">
        <v>-4.6500110741971206E-3</v>
      </c>
      <c r="CS108" s="18">
        <v>0</v>
      </c>
      <c r="CT108" s="18">
        <v>0</v>
      </c>
      <c r="CU108" s="18">
        <v>0</v>
      </c>
      <c r="CV108" s="18">
        <v>1.2776212624584718E-2</v>
      </c>
      <c r="CW108" s="18">
        <v>1.2287929125138427E-2</v>
      </c>
      <c r="CX108" s="18">
        <v>0</v>
      </c>
      <c r="CY108" s="18">
        <v>0</v>
      </c>
      <c r="CZ108" s="18">
        <v>0</v>
      </c>
      <c r="DA108" s="18">
        <v>0</v>
      </c>
      <c r="DB108" s="18">
        <v>1.6750387596899222E-4</v>
      </c>
      <c r="DC108" s="18">
        <v>3.2077962347729788E-4</v>
      </c>
      <c r="DD108" s="18">
        <v>-1.0865116279069767E-3</v>
      </c>
      <c r="DE108" s="18">
        <v>0</v>
      </c>
      <c r="DF108" s="18">
        <v>0</v>
      </c>
      <c r="DG108" s="18">
        <v>0</v>
      </c>
      <c r="DH108" s="18">
        <v>1.8108527131782945E-2</v>
      </c>
      <c r="DI108" s="18">
        <v>1.8108527131782945E-2</v>
      </c>
      <c r="DJ108" s="18">
        <v>0</v>
      </c>
      <c r="DK108" s="18">
        <v>0</v>
      </c>
      <c r="DL108" s="18">
        <v>0</v>
      </c>
      <c r="DM108" s="18">
        <v>0</v>
      </c>
      <c r="DN108" s="18">
        <v>0</v>
      </c>
      <c r="DO108" s="18">
        <v>0</v>
      </c>
      <c r="DP108" s="18">
        <v>0</v>
      </c>
      <c r="DQ108" s="18">
        <v>0</v>
      </c>
      <c r="DR108" s="18">
        <v>0</v>
      </c>
      <c r="DS108" s="18">
        <v>0</v>
      </c>
      <c r="DT108" s="18">
        <v>9.8950166112956803E-3</v>
      </c>
      <c r="DU108" s="18">
        <v>9.8950166112956803E-3</v>
      </c>
      <c r="DV108" s="18">
        <v>0</v>
      </c>
      <c r="DW108" s="18">
        <v>0</v>
      </c>
      <c r="DX108" s="18">
        <v>0</v>
      </c>
      <c r="DY108" s="18">
        <v>0</v>
      </c>
      <c r="DZ108" s="18">
        <v>0</v>
      </c>
      <c r="EA108" s="18">
        <v>0</v>
      </c>
      <c r="EB108" s="18">
        <v>0</v>
      </c>
      <c r="EC108" s="18">
        <v>0</v>
      </c>
      <c r="ED108" s="18">
        <v>0</v>
      </c>
      <c r="EE108" s="18">
        <v>0</v>
      </c>
    </row>
    <row r="109" spans="1:135" ht="20.149999999999999" customHeight="1" outlineLevel="5" x14ac:dyDescent="0.35">
      <c r="A109" s="17" t="s">
        <v>53</v>
      </c>
      <c r="B109" s="17" t="s">
        <v>317</v>
      </c>
      <c r="D109" s="18">
        <v>0.10348598053953489</v>
      </c>
      <c r="E109" s="18">
        <v>9.9747819269103005E-2</v>
      </c>
      <c r="F109" s="18">
        <v>0</v>
      </c>
      <c r="G109" s="18">
        <v>0</v>
      </c>
      <c r="H109" s="18">
        <v>0</v>
      </c>
      <c r="I109" s="18">
        <v>0</v>
      </c>
      <c r="J109" s="18">
        <v>2.1432558139534885E-3</v>
      </c>
      <c r="K109" s="18">
        <v>1.5949054564784052E-3</v>
      </c>
      <c r="L109" s="18">
        <v>-7.1075083056478406E-3</v>
      </c>
      <c r="M109" s="18">
        <v>0</v>
      </c>
      <c r="N109" s="18">
        <v>0</v>
      </c>
      <c r="O109" s="18">
        <v>0</v>
      </c>
      <c r="P109" s="18">
        <v>1.0684388397713384E-9</v>
      </c>
      <c r="Q109" s="18">
        <v>1.068438837487256E-9</v>
      </c>
      <c r="R109" s="18">
        <v>0</v>
      </c>
      <c r="S109" s="18">
        <v>0</v>
      </c>
      <c r="T109" s="18">
        <v>0</v>
      </c>
      <c r="U109" s="18">
        <v>0</v>
      </c>
      <c r="V109" s="18">
        <v>1.7254485049833886E-19</v>
      </c>
      <c r="W109" s="18">
        <v>2.1115375415282393E-18</v>
      </c>
      <c r="X109" s="18">
        <v>1.6914657807308968E-17</v>
      </c>
      <c r="Y109" s="18">
        <v>0</v>
      </c>
      <c r="Z109" s="18">
        <v>0</v>
      </c>
      <c r="AA109" s="18">
        <v>0</v>
      </c>
      <c r="AB109" s="18">
        <v>8.7532477028571431E-6</v>
      </c>
      <c r="AC109" s="18">
        <v>8.8887994684385383E-6</v>
      </c>
      <c r="AD109" s="18">
        <v>0</v>
      </c>
      <c r="AE109" s="18">
        <v>0</v>
      </c>
      <c r="AF109" s="18">
        <v>0</v>
      </c>
      <c r="AG109" s="18">
        <v>0</v>
      </c>
      <c r="AH109" s="18">
        <v>6.9847176079734219E-7</v>
      </c>
      <c r="AI109" s="18">
        <v>-8.3402352637873763E-7</v>
      </c>
      <c r="AJ109" s="18">
        <v>-2.4295606644518273E-6</v>
      </c>
      <c r="AK109" s="18">
        <v>0</v>
      </c>
      <c r="AL109" s="18">
        <v>0</v>
      </c>
      <c r="AM109" s="18">
        <v>0</v>
      </c>
      <c r="AN109" s="18">
        <v>1.6980409326777408E-4</v>
      </c>
      <c r="AO109" s="18">
        <v>1.5746283588039867E-4</v>
      </c>
      <c r="AP109" s="18">
        <v>0</v>
      </c>
      <c r="AQ109" s="18">
        <v>0</v>
      </c>
      <c r="AR109" s="18">
        <v>0</v>
      </c>
      <c r="AS109" s="18">
        <v>0</v>
      </c>
      <c r="AT109" s="18">
        <v>7.4631229235880408E-6</v>
      </c>
      <c r="AU109" s="18">
        <v>4.8781344637873757E-6</v>
      </c>
      <c r="AV109" s="18">
        <v>-2.104775760797342E-5</v>
      </c>
      <c r="AW109" s="18">
        <v>0</v>
      </c>
      <c r="AX109" s="18">
        <v>0</v>
      </c>
      <c r="AY109" s="18">
        <v>0</v>
      </c>
      <c r="AZ109" s="18">
        <v>4.9894120764916954E-5</v>
      </c>
      <c r="BA109" s="18">
        <v>4.7153834950166122E-5</v>
      </c>
      <c r="BB109" s="18">
        <v>0</v>
      </c>
      <c r="BC109" s="18">
        <v>0</v>
      </c>
      <c r="BD109" s="18">
        <v>0</v>
      </c>
      <c r="BE109" s="18">
        <v>0</v>
      </c>
      <c r="BF109" s="18">
        <v>1.8083720930232557E-6</v>
      </c>
      <c r="BG109" s="18">
        <v>9.3191372172757476E-7</v>
      </c>
      <c r="BH109" s="18">
        <v>-2.5797582458471764E-6</v>
      </c>
      <c r="BI109" s="18">
        <v>0</v>
      </c>
      <c r="BJ109" s="18">
        <v>0</v>
      </c>
      <c r="BK109" s="18">
        <v>0</v>
      </c>
      <c r="BL109" s="18">
        <v>2.5507474641488369E-8</v>
      </c>
      <c r="BM109" s="18">
        <v>2.5310655149501659E-8</v>
      </c>
      <c r="BN109" s="18">
        <v>0</v>
      </c>
      <c r="BO109" s="18">
        <v>0</v>
      </c>
      <c r="BP109" s="18">
        <v>0</v>
      </c>
      <c r="BQ109" s="18">
        <v>0</v>
      </c>
      <c r="BR109" s="18">
        <v>7.4312292358803993E-11</v>
      </c>
      <c r="BS109" s="18">
        <v>1.2250719962790695E-10</v>
      </c>
      <c r="BT109" s="18">
        <v>-1.2919190431893689E-10</v>
      </c>
      <c r="BU109" s="18">
        <v>0</v>
      </c>
      <c r="BV109" s="18">
        <v>0</v>
      </c>
      <c r="BW109" s="18">
        <v>0</v>
      </c>
      <c r="BX109" s="18">
        <v>0.57911662725847168</v>
      </c>
      <c r="BY109" s="18">
        <v>0.54322496212624583</v>
      </c>
      <c r="BZ109" s="18">
        <v>0</v>
      </c>
      <c r="CA109" s="18">
        <v>0</v>
      </c>
      <c r="CB109" s="18">
        <v>0</v>
      </c>
      <c r="CC109" s="18">
        <v>0</v>
      </c>
      <c r="CD109" s="18">
        <v>1.4160797342192692E-2</v>
      </c>
      <c r="CE109" s="18">
        <v>2.1730867790033224E-2</v>
      </c>
      <c r="CF109" s="18">
        <v>-6.3336861129568114E-2</v>
      </c>
      <c r="CG109" s="18">
        <v>0</v>
      </c>
      <c r="CH109" s="18">
        <v>0</v>
      </c>
      <c r="CI109" s="18">
        <v>0</v>
      </c>
      <c r="CJ109" s="18">
        <v>0.60898061157209304</v>
      </c>
      <c r="CK109" s="18">
        <v>0.57279785780730896</v>
      </c>
      <c r="CL109" s="18">
        <v>0</v>
      </c>
      <c r="CM109" s="18">
        <v>0</v>
      </c>
      <c r="CN109" s="18">
        <v>0</v>
      </c>
      <c r="CO109" s="18">
        <v>0</v>
      </c>
      <c r="CP109" s="18">
        <v>1.4224584717607973E-2</v>
      </c>
      <c r="CQ109" s="18">
        <v>2.1958169047176082E-2</v>
      </c>
      <c r="CR109" s="18">
        <v>-6.5586322923588042E-2</v>
      </c>
      <c r="CS109" s="18">
        <v>0</v>
      </c>
      <c r="CT109" s="18">
        <v>0</v>
      </c>
      <c r="CU109" s="18">
        <v>0</v>
      </c>
      <c r="CV109" s="18">
        <v>0.11739774665780732</v>
      </c>
      <c r="CW109" s="18">
        <v>0.114971019269103</v>
      </c>
      <c r="CX109" s="18">
        <v>0</v>
      </c>
      <c r="CY109" s="18">
        <v>0</v>
      </c>
      <c r="CZ109" s="18">
        <v>0</v>
      </c>
      <c r="DA109" s="18">
        <v>0</v>
      </c>
      <c r="DB109" s="18">
        <v>8.2604651162790691E-4</v>
      </c>
      <c r="DC109" s="18">
        <v>1.6006808770764121E-3</v>
      </c>
      <c r="DD109" s="18">
        <v>-4.9112132890365438E-4</v>
      </c>
      <c r="DE109" s="18">
        <v>0</v>
      </c>
      <c r="DF109" s="18">
        <v>0</v>
      </c>
      <c r="DG109" s="18">
        <v>0</v>
      </c>
      <c r="DH109" s="18">
        <v>8.930232558139535E-2</v>
      </c>
      <c r="DI109" s="18">
        <v>8.930232558139535E-2</v>
      </c>
      <c r="DJ109" s="18">
        <v>0</v>
      </c>
      <c r="DK109" s="18">
        <v>0</v>
      </c>
      <c r="DL109" s="18">
        <v>0</v>
      </c>
      <c r="DM109" s="18">
        <v>0</v>
      </c>
      <c r="DN109" s="18">
        <v>0</v>
      </c>
      <c r="DO109" s="18">
        <v>0</v>
      </c>
      <c r="DP109" s="18">
        <v>0</v>
      </c>
      <c r="DQ109" s="18">
        <v>0</v>
      </c>
      <c r="DR109" s="18">
        <v>0</v>
      </c>
      <c r="DS109" s="18">
        <v>0</v>
      </c>
      <c r="DT109" s="18">
        <v>4.8797342192691037E-2</v>
      </c>
      <c r="DU109" s="18">
        <v>4.8797342192691037E-2</v>
      </c>
      <c r="DV109" s="18">
        <v>0</v>
      </c>
      <c r="DW109" s="18">
        <v>0</v>
      </c>
      <c r="DX109" s="18">
        <v>0</v>
      </c>
      <c r="DY109" s="18">
        <v>0</v>
      </c>
      <c r="DZ109" s="18">
        <v>0</v>
      </c>
      <c r="EA109" s="18">
        <v>0</v>
      </c>
      <c r="EB109" s="18">
        <v>0</v>
      </c>
      <c r="EC109" s="18">
        <v>0</v>
      </c>
      <c r="ED109" s="18">
        <v>0</v>
      </c>
      <c r="EE109" s="18">
        <v>0</v>
      </c>
    </row>
    <row r="110" spans="1:135" ht="20.149999999999999" customHeight="1" outlineLevel="6" x14ac:dyDescent="0.35">
      <c r="A110" s="17" t="s">
        <v>54</v>
      </c>
      <c r="B110" s="17" t="s">
        <v>62</v>
      </c>
      <c r="C110">
        <v>0</v>
      </c>
      <c r="D110" s="18">
        <v>9.8174091109634563E-3</v>
      </c>
      <c r="E110" s="18">
        <v>9.8076199335548186E-3</v>
      </c>
      <c r="F110" s="18">
        <v>0</v>
      </c>
      <c r="G110" s="18">
        <v>0</v>
      </c>
      <c r="H110" s="18">
        <v>0</v>
      </c>
      <c r="I110" s="18">
        <v>0</v>
      </c>
      <c r="J110" s="18">
        <v>0</v>
      </c>
      <c r="K110" s="18">
        <v>9.7891774086378738E-6</v>
      </c>
      <c r="L110" s="18">
        <v>-5.6403986710963456E-3</v>
      </c>
      <c r="M110" s="18">
        <v>0</v>
      </c>
      <c r="N110" s="18">
        <v>0</v>
      </c>
      <c r="O110" s="18">
        <v>0</v>
      </c>
      <c r="P110" s="18">
        <v>2.9933567043189369E-16</v>
      </c>
      <c r="Q110" s="18">
        <v>2.9928127574750829E-16</v>
      </c>
      <c r="R110" s="18">
        <v>0</v>
      </c>
      <c r="S110" s="18">
        <v>0</v>
      </c>
      <c r="T110" s="18">
        <v>0</v>
      </c>
      <c r="U110" s="18">
        <v>0</v>
      </c>
      <c r="V110" s="18">
        <v>0</v>
      </c>
      <c r="W110" s="18">
        <v>5.4394684385382055E-20</v>
      </c>
      <c r="X110" s="18">
        <v>3.4647548172757476E-17</v>
      </c>
      <c r="Y110" s="18">
        <v>0</v>
      </c>
      <c r="Z110" s="18">
        <v>0</v>
      </c>
      <c r="AA110" s="18">
        <v>0</v>
      </c>
      <c r="AB110" s="18">
        <v>3.8224835832558138E-6</v>
      </c>
      <c r="AC110" s="18">
        <v>3.8177031229235878E-6</v>
      </c>
      <c r="AD110" s="18">
        <v>0</v>
      </c>
      <c r="AE110" s="18">
        <v>0</v>
      </c>
      <c r="AF110" s="18">
        <v>0</v>
      </c>
      <c r="AG110" s="18">
        <v>0</v>
      </c>
      <c r="AH110" s="18">
        <v>0</v>
      </c>
      <c r="AI110" s="18">
        <v>4.7804603322259135E-9</v>
      </c>
      <c r="AJ110" s="18">
        <v>-1.699195215946844E-6</v>
      </c>
      <c r="AK110" s="18">
        <v>0</v>
      </c>
      <c r="AL110" s="18">
        <v>0</v>
      </c>
      <c r="AM110" s="18">
        <v>0</v>
      </c>
      <c r="AN110" s="18">
        <v>1.846854509501661E-5</v>
      </c>
      <c r="AO110" s="18">
        <v>1.8406357475083056E-5</v>
      </c>
      <c r="AP110" s="18">
        <v>0</v>
      </c>
      <c r="AQ110" s="18">
        <v>0</v>
      </c>
      <c r="AR110" s="18">
        <v>0</v>
      </c>
      <c r="AS110" s="18">
        <v>0</v>
      </c>
      <c r="AT110" s="18">
        <v>0</v>
      </c>
      <c r="AU110" s="18">
        <v>6.2187619933554817E-8</v>
      </c>
      <c r="AV110" s="18">
        <v>-1.3010548305647841E-5</v>
      </c>
      <c r="AW110" s="18">
        <v>0</v>
      </c>
      <c r="AX110" s="18">
        <v>0</v>
      </c>
      <c r="AY110" s="18">
        <v>0</v>
      </c>
      <c r="AZ110" s="18">
        <v>2.5096689376744188E-6</v>
      </c>
      <c r="BA110" s="18">
        <v>2.5026721594684385E-6</v>
      </c>
      <c r="BB110" s="18">
        <v>0</v>
      </c>
      <c r="BC110" s="18">
        <v>0</v>
      </c>
      <c r="BD110" s="18">
        <v>0</v>
      </c>
      <c r="BE110" s="18">
        <v>0</v>
      </c>
      <c r="BF110" s="18">
        <v>0</v>
      </c>
      <c r="BG110" s="18">
        <v>6.996778205980066E-9</v>
      </c>
      <c r="BH110" s="18">
        <v>-1.0807549235880401E-6</v>
      </c>
      <c r="BI110" s="18">
        <v>0</v>
      </c>
      <c r="BJ110" s="18">
        <v>0</v>
      </c>
      <c r="BK110" s="18">
        <v>0</v>
      </c>
      <c r="BL110" s="18">
        <v>3.3050028806910301E-9</v>
      </c>
      <c r="BM110" s="18">
        <v>3.3040106312292361E-9</v>
      </c>
      <c r="BN110" s="18">
        <v>0</v>
      </c>
      <c r="BO110" s="18">
        <v>0</v>
      </c>
      <c r="BP110" s="18">
        <v>0</v>
      </c>
      <c r="BQ110" s="18">
        <v>0</v>
      </c>
      <c r="BR110" s="18">
        <v>0</v>
      </c>
      <c r="BS110" s="18">
        <v>9.9224946179401996E-13</v>
      </c>
      <c r="BT110" s="18">
        <v>1.3424995614617941E-10</v>
      </c>
      <c r="BU110" s="18">
        <v>0</v>
      </c>
      <c r="BV110" s="18">
        <v>0</v>
      </c>
      <c r="BW110" s="18">
        <v>0</v>
      </c>
      <c r="BX110" s="18">
        <v>0.10960965051428571</v>
      </c>
      <c r="BY110" s="18">
        <v>0.10947080930232558</v>
      </c>
      <c r="BZ110" s="18">
        <v>0</v>
      </c>
      <c r="CA110" s="18">
        <v>0</v>
      </c>
      <c r="CB110" s="18">
        <v>0</v>
      </c>
      <c r="CC110" s="18">
        <v>0</v>
      </c>
      <c r="CD110" s="18">
        <v>0</v>
      </c>
      <c r="CE110" s="18">
        <v>1.3884121196013288E-4</v>
      </c>
      <c r="CF110" s="18">
        <v>-4.4615266445182725E-2</v>
      </c>
      <c r="CG110" s="18">
        <v>0</v>
      </c>
      <c r="CH110" s="18">
        <v>0</v>
      </c>
      <c r="CI110" s="18">
        <v>0</v>
      </c>
      <c r="CJ110" s="18">
        <v>0.12642911655548172</v>
      </c>
      <c r="CK110" s="18">
        <v>0.12628622990033223</v>
      </c>
      <c r="CL110" s="18">
        <v>0</v>
      </c>
      <c r="CM110" s="18">
        <v>0</v>
      </c>
      <c r="CN110" s="18">
        <v>0</v>
      </c>
      <c r="CO110" s="18">
        <v>0</v>
      </c>
      <c r="CP110" s="18">
        <v>0</v>
      </c>
      <c r="CQ110" s="18">
        <v>1.4288665514950165E-4</v>
      </c>
      <c r="CR110" s="18">
        <v>-4.2654761461794019E-2</v>
      </c>
      <c r="CS110" s="18">
        <v>0</v>
      </c>
      <c r="CT110" s="18">
        <v>0</v>
      </c>
      <c r="CU110" s="18">
        <v>0</v>
      </c>
      <c r="CV110" s="18">
        <v>5.4391766591362127E-2</v>
      </c>
      <c r="CW110" s="18">
        <v>5.4373012624584716E-2</v>
      </c>
      <c r="CX110" s="18">
        <v>0</v>
      </c>
      <c r="CY110" s="18">
        <v>0</v>
      </c>
      <c r="CZ110" s="18">
        <v>0</v>
      </c>
      <c r="DA110" s="18">
        <v>0</v>
      </c>
      <c r="DB110" s="18">
        <v>0</v>
      </c>
      <c r="DC110" s="18">
        <v>1.8753966777408639E-5</v>
      </c>
      <c r="DD110" s="18">
        <v>4.8670182059800671E-3</v>
      </c>
      <c r="DE110" s="18">
        <v>0</v>
      </c>
      <c r="DF110" s="18">
        <v>0</v>
      </c>
      <c r="DG110" s="18">
        <v>0</v>
      </c>
      <c r="DH110" s="18">
        <v>0</v>
      </c>
      <c r="DI110" s="18">
        <v>0</v>
      </c>
      <c r="DJ110" s="18">
        <v>0</v>
      </c>
      <c r="DK110" s="18">
        <v>0</v>
      </c>
      <c r="DL110" s="18">
        <v>0</v>
      </c>
      <c r="DM110" s="18">
        <v>0</v>
      </c>
      <c r="DN110" s="18">
        <v>0</v>
      </c>
      <c r="DO110" s="18">
        <v>0</v>
      </c>
      <c r="DP110" s="18">
        <v>0</v>
      </c>
      <c r="DQ110" s="18">
        <v>0</v>
      </c>
      <c r="DR110" s="18">
        <v>0</v>
      </c>
      <c r="DS110" s="18">
        <v>0</v>
      </c>
      <c r="DT110" s="18">
        <v>0</v>
      </c>
      <c r="DU110" s="18">
        <v>0</v>
      </c>
      <c r="DV110" s="18">
        <v>0</v>
      </c>
      <c r="DW110" s="18">
        <v>0</v>
      </c>
      <c r="DX110" s="18">
        <v>0</v>
      </c>
      <c r="DY110" s="18">
        <v>0</v>
      </c>
      <c r="DZ110" s="18">
        <v>0</v>
      </c>
      <c r="EA110" s="18">
        <v>0</v>
      </c>
      <c r="EB110" s="18">
        <v>0</v>
      </c>
      <c r="EC110" s="18">
        <v>0</v>
      </c>
      <c r="ED110" s="18">
        <v>0</v>
      </c>
      <c r="EE110" s="18">
        <v>0</v>
      </c>
    </row>
    <row r="111" spans="1:135" ht="20.149999999999999" customHeight="1" outlineLevel="6" x14ac:dyDescent="0.35">
      <c r="A111" s="17" t="s">
        <v>54</v>
      </c>
      <c r="B111" s="17" t="s">
        <v>83</v>
      </c>
      <c r="C111">
        <v>0</v>
      </c>
      <c r="D111" s="18">
        <v>9.366857142857142E-2</v>
      </c>
      <c r="E111" s="18">
        <v>8.9940199335548171E-2</v>
      </c>
      <c r="F111" s="18">
        <v>0</v>
      </c>
      <c r="G111" s="18">
        <v>0</v>
      </c>
      <c r="H111" s="18">
        <v>0</v>
      </c>
      <c r="I111" s="18">
        <v>0</v>
      </c>
      <c r="J111" s="18">
        <v>2.1432558139534885E-3</v>
      </c>
      <c r="K111" s="18">
        <v>1.5851162790697674E-3</v>
      </c>
      <c r="L111" s="18">
        <v>-1.467109634551495E-3</v>
      </c>
      <c r="M111" s="18">
        <v>0</v>
      </c>
      <c r="N111" s="18">
        <v>0</v>
      </c>
      <c r="O111" s="18">
        <v>0</v>
      </c>
      <c r="P111" s="18">
        <v>1.068438540435668E-9</v>
      </c>
      <c r="Q111" s="18">
        <v>1.0684385382059803E-9</v>
      </c>
      <c r="R111" s="18">
        <v>0</v>
      </c>
      <c r="S111" s="18">
        <v>0</v>
      </c>
      <c r="T111" s="18">
        <v>0</v>
      </c>
      <c r="U111" s="18">
        <v>0</v>
      </c>
      <c r="V111" s="18">
        <v>1.7254485049833886E-19</v>
      </c>
      <c r="W111" s="18">
        <v>2.0571428571428574E-18</v>
      </c>
      <c r="X111" s="18">
        <v>-1.7732890365448505E-17</v>
      </c>
      <c r="Y111" s="18">
        <v>0</v>
      </c>
      <c r="Z111" s="18">
        <v>0</v>
      </c>
      <c r="AA111" s="18">
        <v>0</v>
      </c>
      <c r="AB111" s="18">
        <v>4.9307641196013293E-6</v>
      </c>
      <c r="AC111" s="18">
        <v>5.0710963455149505E-6</v>
      </c>
      <c r="AD111" s="18">
        <v>0</v>
      </c>
      <c r="AE111" s="18">
        <v>0</v>
      </c>
      <c r="AF111" s="18">
        <v>0</v>
      </c>
      <c r="AG111" s="18">
        <v>0</v>
      </c>
      <c r="AH111" s="18">
        <v>6.9847176079734219E-7</v>
      </c>
      <c r="AI111" s="18">
        <v>-8.3880398671096354E-7</v>
      </c>
      <c r="AJ111" s="18">
        <v>-7.3036544850498331E-7</v>
      </c>
      <c r="AK111" s="18">
        <v>0</v>
      </c>
      <c r="AL111" s="18">
        <v>0</v>
      </c>
      <c r="AM111" s="18">
        <v>0</v>
      </c>
      <c r="AN111" s="18">
        <v>1.5133554817275746E-4</v>
      </c>
      <c r="AO111" s="18">
        <v>1.3905647840531561E-4</v>
      </c>
      <c r="AP111" s="18">
        <v>0</v>
      </c>
      <c r="AQ111" s="18">
        <v>0</v>
      </c>
      <c r="AR111" s="18">
        <v>0</v>
      </c>
      <c r="AS111" s="18">
        <v>0</v>
      </c>
      <c r="AT111" s="18">
        <v>7.4631229235880408E-6</v>
      </c>
      <c r="AU111" s="18">
        <v>4.8159468438538208E-6</v>
      </c>
      <c r="AV111" s="18">
        <v>-8.0372093023255825E-6</v>
      </c>
      <c r="AW111" s="18">
        <v>0</v>
      </c>
      <c r="AX111" s="18">
        <v>0</v>
      </c>
      <c r="AY111" s="18">
        <v>0</v>
      </c>
      <c r="AZ111" s="18">
        <v>4.7384451827242537E-5</v>
      </c>
      <c r="BA111" s="18">
        <v>4.4651162790697687E-5</v>
      </c>
      <c r="BB111" s="18">
        <v>0</v>
      </c>
      <c r="BC111" s="18">
        <v>0</v>
      </c>
      <c r="BD111" s="18">
        <v>0</v>
      </c>
      <c r="BE111" s="18">
        <v>0</v>
      </c>
      <c r="BF111" s="18">
        <v>1.8083720930232557E-6</v>
      </c>
      <c r="BG111" s="18">
        <v>9.2491694352159461E-7</v>
      </c>
      <c r="BH111" s="18">
        <v>-1.4990033222591363E-6</v>
      </c>
      <c r="BI111" s="18">
        <v>0</v>
      </c>
      <c r="BJ111" s="18">
        <v>0</v>
      </c>
      <c r="BK111" s="18">
        <v>0</v>
      </c>
      <c r="BL111" s="18">
        <v>2.2202471760797344E-8</v>
      </c>
      <c r="BM111" s="18">
        <v>2.2006644518272427E-8</v>
      </c>
      <c r="BN111" s="18">
        <v>0</v>
      </c>
      <c r="BO111" s="18">
        <v>0</v>
      </c>
      <c r="BP111" s="18">
        <v>0</v>
      </c>
      <c r="BQ111" s="18">
        <v>0</v>
      </c>
      <c r="BR111" s="18">
        <v>7.4312292358803993E-11</v>
      </c>
      <c r="BS111" s="18">
        <v>1.2151495016611294E-10</v>
      </c>
      <c r="BT111" s="18">
        <v>-2.634418604651163E-10</v>
      </c>
      <c r="BU111" s="18">
        <v>0</v>
      </c>
      <c r="BV111" s="18">
        <v>0</v>
      </c>
      <c r="BW111" s="18">
        <v>0</v>
      </c>
      <c r="BX111" s="18">
        <v>0.46950697674418601</v>
      </c>
      <c r="BY111" s="18">
        <v>0.43375415282392027</v>
      </c>
      <c r="BZ111" s="18">
        <v>0</v>
      </c>
      <c r="CA111" s="18">
        <v>0</v>
      </c>
      <c r="CB111" s="18">
        <v>0</v>
      </c>
      <c r="CC111" s="18">
        <v>0</v>
      </c>
      <c r="CD111" s="18">
        <v>1.4160797342192692E-2</v>
      </c>
      <c r="CE111" s="18">
        <v>2.1592026578073093E-2</v>
      </c>
      <c r="CF111" s="18">
        <v>-1.8721594684385383E-2</v>
      </c>
      <c r="CG111" s="18">
        <v>0</v>
      </c>
      <c r="CH111" s="18">
        <v>0</v>
      </c>
      <c r="CI111" s="18">
        <v>0</v>
      </c>
      <c r="CJ111" s="18">
        <v>0.48255149501661126</v>
      </c>
      <c r="CK111" s="18">
        <v>0.44651162790697674</v>
      </c>
      <c r="CL111" s="18">
        <v>0</v>
      </c>
      <c r="CM111" s="18">
        <v>0</v>
      </c>
      <c r="CN111" s="18">
        <v>0</v>
      </c>
      <c r="CO111" s="18">
        <v>0</v>
      </c>
      <c r="CP111" s="18">
        <v>1.4224584717607973E-2</v>
      </c>
      <c r="CQ111" s="18">
        <v>2.181528239202658E-2</v>
      </c>
      <c r="CR111" s="18">
        <v>-2.2931561461794023E-2</v>
      </c>
      <c r="CS111" s="18">
        <v>0</v>
      </c>
      <c r="CT111" s="18">
        <v>0</v>
      </c>
      <c r="CU111" s="18">
        <v>0</v>
      </c>
      <c r="CV111" s="18">
        <v>6.3005980066445186E-2</v>
      </c>
      <c r="CW111" s="18">
        <v>6.0598006644518275E-2</v>
      </c>
      <c r="CX111" s="18">
        <v>0</v>
      </c>
      <c r="CY111" s="18">
        <v>0</v>
      </c>
      <c r="CZ111" s="18">
        <v>0</v>
      </c>
      <c r="DA111" s="18">
        <v>0</v>
      </c>
      <c r="DB111" s="18">
        <v>8.2604651162790691E-4</v>
      </c>
      <c r="DC111" s="18">
        <v>1.5819269102990035E-3</v>
      </c>
      <c r="DD111" s="18">
        <v>-5.3581395348837211E-3</v>
      </c>
      <c r="DE111" s="18">
        <v>0</v>
      </c>
      <c r="DF111" s="18">
        <v>0</v>
      </c>
      <c r="DG111" s="18">
        <v>0</v>
      </c>
      <c r="DH111" s="18">
        <v>8.930232558139535E-2</v>
      </c>
      <c r="DI111" s="18">
        <v>8.930232558139535E-2</v>
      </c>
      <c r="DJ111" s="18">
        <v>0</v>
      </c>
      <c r="DK111" s="18">
        <v>0</v>
      </c>
      <c r="DL111" s="18">
        <v>0</v>
      </c>
      <c r="DM111" s="18">
        <v>0</v>
      </c>
      <c r="DN111" s="18">
        <v>0</v>
      </c>
      <c r="DO111" s="18">
        <v>0</v>
      </c>
      <c r="DP111" s="18">
        <v>0</v>
      </c>
      <c r="DQ111" s="18">
        <v>0</v>
      </c>
      <c r="DR111" s="18">
        <v>0</v>
      </c>
      <c r="DS111" s="18">
        <v>0</v>
      </c>
      <c r="DT111" s="18">
        <v>4.8797342192691037E-2</v>
      </c>
      <c r="DU111" s="18">
        <v>4.8797342192691037E-2</v>
      </c>
      <c r="DV111" s="18">
        <v>0</v>
      </c>
      <c r="DW111" s="18">
        <v>0</v>
      </c>
      <c r="DX111" s="18">
        <v>0</v>
      </c>
      <c r="DY111" s="18">
        <v>0</v>
      </c>
      <c r="DZ111" s="18">
        <v>0</v>
      </c>
      <c r="EA111" s="18">
        <v>0</v>
      </c>
      <c r="EB111" s="18">
        <v>0</v>
      </c>
      <c r="EC111" s="18">
        <v>0</v>
      </c>
      <c r="ED111" s="18">
        <v>0</v>
      </c>
      <c r="EE111" s="18">
        <v>0</v>
      </c>
    </row>
    <row r="112" spans="1:135" ht="20.149999999999999" customHeight="1" outlineLevel="4" x14ac:dyDescent="0.35">
      <c r="A112" s="17" t="s">
        <v>48</v>
      </c>
      <c r="B112" s="17" t="s">
        <v>318</v>
      </c>
      <c r="D112" s="18">
        <v>5.8562851162790697E-2</v>
      </c>
      <c r="E112" s="18">
        <v>3.9425470653377634E-2</v>
      </c>
      <c r="F112" s="18">
        <v>0</v>
      </c>
      <c r="G112" s="18">
        <v>0</v>
      </c>
      <c r="H112" s="18">
        <v>0</v>
      </c>
      <c r="I112" s="18">
        <v>0</v>
      </c>
      <c r="J112" s="18">
        <v>1.7517231450719825E-4</v>
      </c>
      <c r="K112" s="18">
        <v>1.8962208194905867E-2</v>
      </c>
      <c r="L112" s="18">
        <v>-1.0184932447397564E-2</v>
      </c>
      <c r="M112" s="18">
        <v>0</v>
      </c>
      <c r="N112" s="18">
        <v>0</v>
      </c>
      <c r="O112" s="18">
        <v>0</v>
      </c>
      <c r="P112" s="18">
        <v>2.2999864480944857E-10</v>
      </c>
      <c r="Q112" s="18">
        <v>2.2995215946843856E-10</v>
      </c>
      <c r="R112" s="18">
        <v>0</v>
      </c>
      <c r="S112" s="18">
        <v>0</v>
      </c>
      <c r="T112" s="18">
        <v>0</v>
      </c>
      <c r="U112" s="18">
        <v>0</v>
      </c>
      <c r="V112" s="18">
        <v>1.4108571428571429E-20</v>
      </c>
      <c r="W112" s="18">
        <v>4.6485326901439638E-14</v>
      </c>
      <c r="X112" s="18">
        <v>-2.847581203588039E-12</v>
      </c>
      <c r="Y112" s="18">
        <v>0</v>
      </c>
      <c r="Z112" s="18">
        <v>0</v>
      </c>
      <c r="AA112" s="18">
        <v>0</v>
      </c>
      <c r="AB112" s="18">
        <v>1.5119197497231451E-4</v>
      </c>
      <c r="AC112" s="18">
        <v>1.5106504983388705E-4</v>
      </c>
      <c r="AD112" s="18">
        <v>0</v>
      </c>
      <c r="AE112" s="18">
        <v>0</v>
      </c>
      <c r="AF112" s="18">
        <v>0</v>
      </c>
      <c r="AG112" s="18">
        <v>0</v>
      </c>
      <c r="AH112" s="18">
        <v>5.7054042081949071E-8</v>
      </c>
      <c r="AI112" s="18">
        <v>6.9871096345514925E-8</v>
      </c>
      <c r="AJ112" s="18">
        <v>-1.3703588039867108E-6</v>
      </c>
      <c r="AK112" s="18">
        <v>0</v>
      </c>
      <c r="AL112" s="18">
        <v>0</v>
      </c>
      <c r="AM112" s="18">
        <v>0</v>
      </c>
      <c r="AN112" s="18">
        <v>6.4524458471760794E-5</v>
      </c>
      <c r="AO112" s="18">
        <v>6.2280841638981171E-5</v>
      </c>
      <c r="AP112" s="18">
        <v>0</v>
      </c>
      <c r="AQ112" s="18">
        <v>0</v>
      </c>
      <c r="AR112" s="18">
        <v>0</v>
      </c>
      <c r="AS112" s="18">
        <v>0</v>
      </c>
      <c r="AT112" s="18">
        <v>6.088194905869325E-7</v>
      </c>
      <c r="AU112" s="18">
        <v>1.6347973421926912E-6</v>
      </c>
      <c r="AV112" s="18">
        <v>-1.4978604651162789E-5</v>
      </c>
      <c r="AW112" s="18">
        <v>0</v>
      </c>
      <c r="AX112" s="18">
        <v>0</v>
      </c>
      <c r="AY112" s="18">
        <v>0</v>
      </c>
      <c r="AZ112" s="18">
        <v>1.2004251118493913E-4</v>
      </c>
      <c r="BA112" s="18">
        <v>1.195698781838317E-4</v>
      </c>
      <c r="BB112" s="18">
        <v>0</v>
      </c>
      <c r="BC112" s="18">
        <v>0</v>
      </c>
      <c r="BD112" s="18">
        <v>0</v>
      </c>
      <c r="BE112" s="18">
        <v>0</v>
      </c>
      <c r="BF112" s="18">
        <v>1.4783012181616835E-7</v>
      </c>
      <c r="BG112" s="18">
        <v>3.2480287929125139E-7</v>
      </c>
      <c r="BH112" s="18">
        <v>-1.7680265780730897E-6</v>
      </c>
      <c r="BI112" s="18">
        <v>0</v>
      </c>
      <c r="BJ112" s="18">
        <v>0</v>
      </c>
      <c r="BK112" s="18">
        <v>0</v>
      </c>
      <c r="BL112" s="18">
        <v>7.838272159468439E-9</v>
      </c>
      <c r="BM112" s="18">
        <v>7.5822812846068669E-9</v>
      </c>
      <c r="BN112" s="18">
        <v>0</v>
      </c>
      <c r="BO112" s="18">
        <v>0</v>
      </c>
      <c r="BP112" s="18">
        <v>0</v>
      </c>
      <c r="BQ112" s="18">
        <v>0</v>
      </c>
      <c r="BR112" s="18">
        <v>6.0699667774086385E-12</v>
      </c>
      <c r="BS112" s="18">
        <v>2.499209080841639E-10</v>
      </c>
      <c r="BT112" s="18">
        <v>-1.0865621262458472E-9</v>
      </c>
      <c r="BU112" s="18">
        <v>0</v>
      </c>
      <c r="BV112" s="18">
        <v>0</v>
      </c>
      <c r="BW112" s="18">
        <v>0</v>
      </c>
      <c r="BX112" s="18">
        <v>0.69514621262458476</v>
      </c>
      <c r="BY112" s="18">
        <v>0.6901218161683278</v>
      </c>
      <c r="BZ112" s="18">
        <v>0</v>
      </c>
      <c r="CA112" s="18">
        <v>0</v>
      </c>
      <c r="CB112" s="18">
        <v>0</v>
      </c>
      <c r="CC112" s="18">
        <v>0</v>
      </c>
      <c r="CD112" s="18">
        <v>1.1574861572535994E-3</v>
      </c>
      <c r="CE112" s="18">
        <v>3.8669102990033224E-3</v>
      </c>
      <c r="CF112" s="18">
        <v>-0.13261707641196013</v>
      </c>
      <c r="CG112" s="18">
        <v>0</v>
      </c>
      <c r="CH112" s="18">
        <v>0</v>
      </c>
      <c r="CI112" s="18">
        <v>0</v>
      </c>
      <c r="CJ112" s="18">
        <v>0.71082965891472871</v>
      </c>
      <c r="CK112" s="18">
        <v>0.70546179401993359</v>
      </c>
      <c r="CL112" s="18">
        <v>0</v>
      </c>
      <c r="CM112" s="18">
        <v>0</v>
      </c>
      <c r="CN112" s="18">
        <v>0</v>
      </c>
      <c r="CO112" s="18">
        <v>0</v>
      </c>
      <c r="CP112" s="18">
        <v>1.1611317829457368E-3</v>
      </c>
      <c r="CQ112" s="18">
        <v>4.2067331118493916E-3</v>
      </c>
      <c r="CR112" s="18">
        <v>-0.15320837209302327</v>
      </c>
      <c r="CS112" s="18">
        <v>0</v>
      </c>
      <c r="CT112" s="18">
        <v>0</v>
      </c>
      <c r="CU112" s="18">
        <v>0</v>
      </c>
      <c r="CV112" s="18">
        <v>2.1865742635658918E-2</v>
      </c>
      <c r="CW112" s="18">
        <v>2.1401328903654489E-2</v>
      </c>
      <c r="CX112" s="18">
        <v>0</v>
      </c>
      <c r="CY112" s="18">
        <v>0</v>
      </c>
      <c r="CZ112" s="18">
        <v>0</v>
      </c>
      <c r="DA112" s="18">
        <v>0</v>
      </c>
      <c r="DB112" s="18">
        <v>6.7444075304540422E-5</v>
      </c>
      <c r="DC112" s="18">
        <v>3.9696965669988924E-4</v>
      </c>
      <c r="DD112" s="18">
        <v>-1.9005005537098558E-2</v>
      </c>
      <c r="DE112" s="18">
        <v>0</v>
      </c>
      <c r="DF112" s="18">
        <v>0</v>
      </c>
      <c r="DG112" s="18">
        <v>0</v>
      </c>
      <c r="DH112" s="18">
        <v>3.2081506090808419E-2</v>
      </c>
      <c r="DI112" s="18">
        <v>3.2081506090808419E-2</v>
      </c>
      <c r="DJ112" s="18">
        <v>0</v>
      </c>
      <c r="DK112" s="18">
        <v>0</v>
      </c>
      <c r="DL112" s="18">
        <v>0</v>
      </c>
      <c r="DM112" s="18">
        <v>0</v>
      </c>
      <c r="DN112" s="18">
        <v>0</v>
      </c>
      <c r="DO112" s="18">
        <v>0</v>
      </c>
      <c r="DP112" s="18">
        <v>0</v>
      </c>
      <c r="DQ112" s="18">
        <v>0</v>
      </c>
      <c r="DR112" s="18">
        <v>0</v>
      </c>
      <c r="DS112" s="18">
        <v>0</v>
      </c>
      <c r="DT112" s="18">
        <v>7.5829014396456285E-3</v>
      </c>
      <c r="DU112" s="18">
        <v>7.5829014396456285E-3</v>
      </c>
      <c r="DV112" s="18">
        <v>0</v>
      </c>
      <c r="DW112" s="18">
        <v>0</v>
      </c>
      <c r="DX112" s="18">
        <v>0</v>
      </c>
      <c r="DY112" s="18">
        <v>0</v>
      </c>
      <c r="DZ112" s="18">
        <v>0</v>
      </c>
      <c r="EA112" s="18">
        <v>0</v>
      </c>
      <c r="EB112" s="18">
        <v>0</v>
      </c>
      <c r="EC112" s="18">
        <v>0</v>
      </c>
      <c r="ED112" s="18">
        <v>0</v>
      </c>
      <c r="EE112" s="18">
        <v>0</v>
      </c>
    </row>
    <row r="113" spans="1:135" ht="20.149999999999999" customHeight="1" outlineLevel="5" x14ac:dyDescent="0.35">
      <c r="A113" s="17" t="s">
        <v>53</v>
      </c>
      <c r="B113" s="17" t="s">
        <v>319</v>
      </c>
      <c r="D113" s="18">
        <v>2.0322041860465118E-2</v>
      </c>
      <c r="E113" s="18">
        <v>1.92624584717608E-2</v>
      </c>
      <c r="F113" s="18">
        <v>0</v>
      </c>
      <c r="G113" s="18">
        <v>0</v>
      </c>
      <c r="H113" s="18">
        <v>0</v>
      </c>
      <c r="I113" s="18">
        <v>0</v>
      </c>
      <c r="J113" s="18">
        <v>1.4239401993355484E-4</v>
      </c>
      <c r="K113" s="18">
        <v>9.1718936877076436E-4</v>
      </c>
      <c r="L113" s="18">
        <v>-6.5047840531561464E-4</v>
      </c>
      <c r="M113" s="18">
        <v>0</v>
      </c>
      <c r="N113" s="18">
        <v>0</v>
      </c>
      <c r="O113" s="18">
        <v>0</v>
      </c>
      <c r="P113" s="18">
        <v>1.1824186070180747E-10</v>
      </c>
      <c r="Q113" s="18">
        <v>1.182418604651163E-10</v>
      </c>
      <c r="R113" s="18">
        <v>0</v>
      </c>
      <c r="S113" s="18">
        <v>0</v>
      </c>
      <c r="T113" s="18">
        <v>0</v>
      </c>
      <c r="U113" s="18">
        <v>0</v>
      </c>
      <c r="V113" s="18">
        <v>1.146857142857143E-20</v>
      </c>
      <c r="W113" s="18">
        <v>2.2522259136212628E-19</v>
      </c>
      <c r="X113" s="18">
        <v>-5.2453156146179407E-18</v>
      </c>
      <c r="Y113" s="18">
        <v>0</v>
      </c>
      <c r="Z113" s="18">
        <v>0</v>
      </c>
      <c r="AA113" s="18">
        <v>0</v>
      </c>
      <c r="AB113" s="18">
        <v>9.9111275747508313E-6</v>
      </c>
      <c r="AC113" s="18">
        <v>9.9127574750830586E-6</v>
      </c>
      <c r="AD113" s="18">
        <v>0</v>
      </c>
      <c r="AE113" s="18">
        <v>0</v>
      </c>
      <c r="AF113" s="18">
        <v>0</v>
      </c>
      <c r="AG113" s="18">
        <v>0</v>
      </c>
      <c r="AH113" s="18">
        <v>4.6378073089701008E-8</v>
      </c>
      <c r="AI113" s="18">
        <v>-4.8007973421926927E-8</v>
      </c>
      <c r="AJ113" s="18">
        <v>-1.4669102990033226E-7</v>
      </c>
      <c r="AK113" s="18">
        <v>0</v>
      </c>
      <c r="AL113" s="18">
        <v>0</v>
      </c>
      <c r="AM113" s="18">
        <v>0</v>
      </c>
      <c r="AN113" s="18">
        <v>2.2568192691029905E-5</v>
      </c>
      <c r="AO113" s="18">
        <v>2.1633222591362129E-5</v>
      </c>
      <c r="AP113" s="18">
        <v>0</v>
      </c>
      <c r="AQ113" s="18">
        <v>0</v>
      </c>
      <c r="AR113" s="18">
        <v>0</v>
      </c>
      <c r="AS113" s="18">
        <v>0</v>
      </c>
      <c r="AT113" s="18">
        <v>4.9489700996677754E-7</v>
      </c>
      <c r="AU113" s="18">
        <v>4.4007308970099677E-7</v>
      </c>
      <c r="AV113" s="18">
        <v>-1.6002657807308976E-6</v>
      </c>
      <c r="AW113" s="18">
        <v>0</v>
      </c>
      <c r="AX113" s="18">
        <v>0</v>
      </c>
      <c r="AY113" s="18">
        <v>0</v>
      </c>
      <c r="AZ113" s="18">
        <v>9.4742550166112993E-5</v>
      </c>
      <c r="BA113" s="18">
        <v>9.4534219269103024E-5</v>
      </c>
      <c r="BB113" s="18">
        <v>0</v>
      </c>
      <c r="BC113" s="18">
        <v>0</v>
      </c>
      <c r="BD113" s="18">
        <v>0</v>
      </c>
      <c r="BE113" s="18">
        <v>0</v>
      </c>
      <c r="BF113" s="18">
        <v>1.2016810631229237E-7</v>
      </c>
      <c r="BG113" s="18">
        <v>8.8162790697674449E-8</v>
      </c>
      <c r="BH113" s="18">
        <v>-2.4893023255813959E-7</v>
      </c>
      <c r="BI113" s="18">
        <v>0</v>
      </c>
      <c r="BJ113" s="18">
        <v>0</v>
      </c>
      <c r="BK113" s="18">
        <v>0</v>
      </c>
      <c r="BL113" s="18">
        <v>1.495892890365449E-9</v>
      </c>
      <c r="BM113" s="18">
        <v>1.4817275747508309E-9</v>
      </c>
      <c r="BN113" s="18">
        <v>0</v>
      </c>
      <c r="BO113" s="18">
        <v>0</v>
      </c>
      <c r="BP113" s="18">
        <v>0</v>
      </c>
      <c r="BQ113" s="18">
        <v>0</v>
      </c>
      <c r="BR113" s="18">
        <v>4.9341528239202667E-12</v>
      </c>
      <c r="BS113" s="18">
        <v>9.2311627906976747E-12</v>
      </c>
      <c r="BT113" s="18">
        <v>-9.4237873754152852E-11</v>
      </c>
      <c r="BU113" s="18">
        <v>0</v>
      </c>
      <c r="BV113" s="18">
        <v>0</v>
      </c>
      <c r="BW113" s="18">
        <v>0</v>
      </c>
      <c r="BX113" s="18">
        <v>0.19512129568106315</v>
      </c>
      <c r="BY113" s="18">
        <v>0.19262458471760802</v>
      </c>
      <c r="BZ113" s="18">
        <v>0</v>
      </c>
      <c r="CA113" s="18">
        <v>0</v>
      </c>
      <c r="CB113" s="18">
        <v>0</v>
      </c>
      <c r="CC113" s="18">
        <v>0</v>
      </c>
      <c r="CD113" s="18">
        <v>9.4089700996677751E-4</v>
      </c>
      <c r="CE113" s="18">
        <v>1.5558139534883725E-3</v>
      </c>
      <c r="CF113" s="18">
        <v>-7.5123588039867134E-3</v>
      </c>
      <c r="CG113" s="18">
        <v>0</v>
      </c>
      <c r="CH113" s="18">
        <v>0</v>
      </c>
      <c r="CI113" s="18">
        <v>0</v>
      </c>
      <c r="CJ113" s="18">
        <v>0.19810253156146179</v>
      </c>
      <c r="CK113" s="18">
        <v>0.19558803986710965</v>
      </c>
      <c r="CL113" s="18">
        <v>0</v>
      </c>
      <c r="CM113" s="18">
        <v>0</v>
      </c>
      <c r="CN113" s="18">
        <v>0</v>
      </c>
      <c r="CO113" s="18">
        <v>0</v>
      </c>
      <c r="CP113" s="18">
        <v>9.4386046511627929E-4</v>
      </c>
      <c r="CQ113" s="18">
        <v>1.5706312292358808E-3</v>
      </c>
      <c r="CR113" s="18">
        <v>-8.0902325581395356E-3</v>
      </c>
      <c r="CS113" s="18">
        <v>0</v>
      </c>
      <c r="CT113" s="18">
        <v>0</v>
      </c>
      <c r="CU113" s="18">
        <v>0</v>
      </c>
      <c r="CV113" s="18">
        <v>1.2196988704318939E-2</v>
      </c>
      <c r="CW113" s="18">
        <v>1.200199335548173E-2</v>
      </c>
      <c r="CX113" s="18">
        <v>0</v>
      </c>
      <c r="CY113" s="18">
        <v>0</v>
      </c>
      <c r="CZ113" s="18">
        <v>0</v>
      </c>
      <c r="DA113" s="18">
        <v>0</v>
      </c>
      <c r="DB113" s="18">
        <v>5.4823920265780734E-5</v>
      </c>
      <c r="DC113" s="18">
        <v>1.4017142857142859E-4</v>
      </c>
      <c r="DD113" s="18">
        <v>-4.326644518272426E-3</v>
      </c>
      <c r="DE113" s="18">
        <v>0</v>
      </c>
      <c r="DF113" s="18">
        <v>0</v>
      </c>
      <c r="DG113" s="18">
        <v>0</v>
      </c>
      <c r="DH113" s="18">
        <v>2.6078405315614624E-2</v>
      </c>
      <c r="DI113" s="18">
        <v>2.6078405315614624E-2</v>
      </c>
      <c r="DJ113" s="18">
        <v>0</v>
      </c>
      <c r="DK113" s="18">
        <v>0</v>
      </c>
      <c r="DL113" s="18">
        <v>0</v>
      </c>
      <c r="DM113" s="18">
        <v>0</v>
      </c>
      <c r="DN113" s="18">
        <v>0</v>
      </c>
      <c r="DO113" s="18">
        <v>0</v>
      </c>
      <c r="DP113" s="18">
        <v>0</v>
      </c>
      <c r="DQ113" s="18">
        <v>0</v>
      </c>
      <c r="DR113" s="18">
        <v>0</v>
      </c>
      <c r="DS113" s="18">
        <v>0</v>
      </c>
      <c r="DT113" s="18">
        <v>6.1639867109634571E-3</v>
      </c>
      <c r="DU113" s="18">
        <v>6.1639867109634571E-3</v>
      </c>
      <c r="DV113" s="18">
        <v>0</v>
      </c>
      <c r="DW113" s="18">
        <v>0</v>
      </c>
      <c r="DX113" s="18">
        <v>0</v>
      </c>
      <c r="DY113" s="18">
        <v>0</v>
      </c>
      <c r="DZ113" s="18">
        <v>0</v>
      </c>
      <c r="EA113" s="18">
        <v>0</v>
      </c>
      <c r="EB113" s="18">
        <v>0</v>
      </c>
      <c r="EC113" s="18">
        <v>0</v>
      </c>
      <c r="ED113" s="18">
        <v>0</v>
      </c>
      <c r="EE113" s="18">
        <v>0</v>
      </c>
    </row>
    <row r="114" spans="1:135" ht="20.149999999999999" customHeight="1" outlineLevel="6" x14ac:dyDescent="0.35">
      <c r="A114" s="17" t="s">
        <v>54</v>
      </c>
      <c r="B114" s="17" t="s">
        <v>320</v>
      </c>
      <c r="C114">
        <v>0</v>
      </c>
      <c r="D114" s="18">
        <v>2.0322041860465118E-2</v>
      </c>
      <c r="E114" s="18">
        <v>1.92624584717608E-2</v>
      </c>
      <c r="F114" s="18">
        <v>0</v>
      </c>
      <c r="G114" s="18">
        <v>0</v>
      </c>
      <c r="H114" s="18">
        <v>0</v>
      </c>
      <c r="I114" s="18">
        <v>0</v>
      </c>
      <c r="J114" s="18">
        <v>1.4239401993355484E-4</v>
      </c>
      <c r="K114" s="18">
        <v>9.1718936877076436E-4</v>
      </c>
      <c r="L114" s="18">
        <v>-6.5047840531561464E-4</v>
      </c>
      <c r="M114" s="18">
        <v>0</v>
      </c>
      <c r="N114" s="18">
        <v>0</v>
      </c>
      <c r="O114" s="18">
        <v>0</v>
      </c>
      <c r="P114" s="18">
        <v>1.1824186070180747E-10</v>
      </c>
      <c r="Q114" s="18">
        <v>1.182418604651163E-10</v>
      </c>
      <c r="R114" s="18">
        <v>0</v>
      </c>
      <c r="S114" s="18">
        <v>0</v>
      </c>
      <c r="T114" s="18">
        <v>0</v>
      </c>
      <c r="U114" s="18">
        <v>0</v>
      </c>
      <c r="V114" s="18">
        <v>1.146857142857143E-20</v>
      </c>
      <c r="W114" s="18">
        <v>2.2522259136212628E-19</v>
      </c>
      <c r="X114" s="18">
        <v>-5.2453156146179407E-18</v>
      </c>
      <c r="Y114" s="18">
        <v>0</v>
      </c>
      <c r="Z114" s="18">
        <v>0</v>
      </c>
      <c r="AA114" s="18">
        <v>0</v>
      </c>
      <c r="AB114" s="18">
        <v>9.9111275747508313E-6</v>
      </c>
      <c r="AC114" s="18">
        <v>9.9127574750830586E-6</v>
      </c>
      <c r="AD114" s="18">
        <v>0</v>
      </c>
      <c r="AE114" s="18">
        <v>0</v>
      </c>
      <c r="AF114" s="18">
        <v>0</v>
      </c>
      <c r="AG114" s="18">
        <v>0</v>
      </c>
      <c r="AH114" s="18">
        <v>4.6378073089701008E-8</v>
      </c>
      <c r="AI114" s="18">
        <v>-4.8007973421926927E-8</v>
      </c>
      <c r="AJ114" s="18">
        <v>-1.4669102990033226E-7</v>
      </c>
      <c r="AK114" s="18">
        <v>0</v>
      </c>
      <c r="AL114" s="18">
        <v>0</v>
      </c>
      <c r="AM114" s="18">
        <v>0</v>
      </c>
      <c r="AN114" s="18">
        <v>2.2568192691029905E-5</v>
      </c>
      <c r="AO114" s="18">
        <v>2.1633222591362129E-5</v>
      </c>
      <c r="AP114" s="18">
        <v>0</v>
      </c>
      <c r="AQ114" s="18">
        <v>0</v>
      </c>
      <c r="AR114" s="18">
        <v>0</v>
      </c>
      <c r="AS114" s="18">
        <v>0</v>
      </c>
      <c r="AT114" s="18">
        <v>4.9489700996677754E-7</v>
      </c>
      <c r="AU114" s="18">
        <v>4.4007308970099677E-7</v>
      </c>
      <c r="AV114" s="18">
        <v>-1.6002657807308976E-6</v>
      </c>
      <c r="AW114" s="18">
        <v>0</v>
      </c>
      <c r="AX114" s="18">
        <v>0</v>
      </c>
      <c r="AY114" s="18">
        <v>0</v>
      </c>
      <c r="AZ114" s="18">
        <v>9.4742550166112993E-5</v>
      </c>
      <c r="BA114" s="18">
        <v>9.4534219269103024E-5</v>
      </c>
      <c r="BB114" s="18">
        <v>0</v>
      </c>
      <c r="BC114" s="18">
        <v>0</v>
      </c>
      <c r="BD114" s="18">
        <v>0</v>
      </c>
      <c r="BE114" s="18">
        <v>0</v>
      </c>
      <c r="BF114" s="18">
        <v>1.2016810631229237E-7</v>
      </c>
      <c r="BG114" s="18">
        <v>8.8162790697674449E-8</v>
      </c>
      <c r="BH114" s="18">
        <v>-2.4893023255813959E-7</v>
      </c>
      <c r="BI114" s="18">
        <v>0</v>
      </c>
      <c r="BJ114" s="18">
        <v>0</v>
      </c>
      <c r="BK114" s="18">
        <v>0</v>
      </c>
      <c r="BL114" s="18">
        <v>1.495892890365449E-9</v>
      </c>
      <c r="BM114" s="18">
        <v>1.4817275747508309E-9</v>
      </c>
      <c r="BN114" s="18">
        <v>0</v>
      </c>
      <c r="BO114" s="18">
        <v>0</v>
      </c>
      <c r="BP114" s="18">
        <v>0</v>
      </c>
      <c r="BQ114" s="18">
        <v>0</v>
      </c>
      <c r="BR114" s="18">
        <v>4.9341528239202667E-12</v>
      </c>
      <c r="BS114" s="18">
        <v>9.2311627906976747E-12</v>
      </c>
      <c r="BT114" s="18">
        <v>-9.4237873754152852E-11</v>
      </c>
      <c r="BU114" s="18">
        <v>0</v>
      </c>
      <c r="BV114" s="18">
        <v>0</v>
      </c>
      <c r="BW114" s="18">
        <v>0</v>
      </c>
      <c r="BX114" s="18">
        <v>0.19512129568106315</v>
      </c>
      <c r="BY114" s="18">
        <v>0.19262458471760802</v>
      </c>
      <c r="BZ114" s="18">
        <v>0</v>
      </c>
      <c r="CA114" s="18">
        <v>0</v>
      </c>
      <c r="CB114" s="18">
        <v>0</v>
      </c>
      <c r="CC114" s="18">
        <v>0</v>
      </c>
      <c r="CD114" s="18">
        <v>9.4089700996677751E-4</v>
      </c>
      <c r="CE114" s="18">
        <v>1.5558139534883725E-3</v>
      </c>
      <c r="CF114" s="18">
        <v>-7.5123588039867134E-3</v>
      </c>
      <c r="CG114" s="18">
        <v>0</v>
      </c>
      <c r="CH114" s="18">
        <v>0</v>
      </c>
      <c r="CI114" s="18">
        <v>0</v>
      </c>
      <c r="CJ114" s="18">
        <v>0.19810253156146179</v>
      </c>
      <c r="CK114" s="18">
        <v>0.19558803986710965</v>
      </c>
      <c r="CL114" s="18">
        <v>0</v>
      </c>
      <c r="CM114" s="18">
        <v>0</v>
      </c>
      <c r="CN114" s="18">
        <v>0</v>
      </c>
      <c r="CO114" s="18">
        <v>0</v>
      </c>
      <c r="CP114" s="18">
        <v>9.4386046511627929E-4</v>
      </c>
      <c r="CQ114" s="18">
        <v>1.5706312292358808E-3</v>
      </c>
      <c r="CR114" s="18">
        <v>-8.0902325581395356E-3</v>
      </c>
      <c r="CS114" s="18">
        <v>0</v>
      </c>
      <c r="CT114" s="18">
        <v>0</v>
      </c>
      <c r="CU114" s="18">
        <v>0</v>
      </c>
      <c r="CV114" s="18">
        <v>1.2196988704318939E-2</v>
      </c>
      <c r="CW114" s="18">
        <v>1.200199335548173E-2</v>
      </c>
      <c r="CX114" s="18">
        <v>0</v>
      </c>
      <c r="CY114" s="18">
        <v>0</v>
      </c>
      <c r="CZ114" s="18">
        <v>0</v>
      </c>
      <c r="DA114" s="18">
        <v>0</v>
      </c>
      <c r="DB114" s="18">
        <v>5.4823920265780734E-5</v>
      </c>
      <c r="DC114" s="18">
        <v>1.4017142857142859E-4</v>
      </c>
      <c r="DD114" s="18">
        <v>-4.326644518272426E-3</v>
      </c>
      <c r="DE114" s="18">
        <v>0</v>
      </c>
      <c r="DF114" s="18">
        <v>0</v>
      </c>
      <c r="DG114" s="18">
        <v>0</v>
      </c>
      <c r="DH114" s="18">
        <v>2.6078405315614624E-2</v>
      </c>
      <c r="DI114" s="18">
        <v>2.6078405315614624E-2</v>
      </c>
      <c r="DJ114" s="18">
        <v>0</v>
      </c>
      <c r="DK114" s="18">
        <v>0</v>
      </c>
      <c r="DL114" s="18">
        <v>0</v>
      </c>
      <c r="DM114" s="18">
        <v>0</v>
      </c>
      <c r="DN114" s="18">
        <v>0</v>
      </c>
      <c r="DO114" s="18">
        <v>0</v>
      </c>
      <c r="DP114" s="18">
        <v>0</v>
      </c>
      <c r="DQ114" s="18">
        <v>0</v>
      </c>
      <c r="DR114" s="18">
        <v>0</v>
      </c>
      <c r="DS114" s="18">
        <v>0</v>
      </c>
      <c r="DT114" s="18">
        <v>6.1639867109634571E-3</v>
      </c>
      <c r="DU114" s="18">
        <v>6.1639867109634571E-3</v>
      </c>
      <c r="DV114" s="18">
        <v>0</v>
      </c>
      <c r="DW114" s="18">
        <v>0</v>
      </c>
      <c r="DX114" s="18">
        <v>0</v>
      </c>
      <c r="DY114" s="18">
        <v>0</v>
      </c>
      <c r="DZ114" s="18">
        <v>0</v>
      </c>
      <c r="EA114" s="18">
        <v>0</v>
      </c>
      <c r="EB114" s="18">
        <v>0</v>
      </c>
      <c r="EC114" s="18">
        <v>0</v>
      </c>
      <c r="ED114" s="18">
        <v>0</v>
      </c>
      <c r="EE114" s="18">
        <v>0</v>
      </c>
    </row>
    <row r="115" spans="1:135" ht="20.149999999999999" customHeight="1" outlineLevel="5" x14ac:dyDescent="0.35">
      <c r="A115" s="17" t="s">
        <v>53</v>
      </c>
      <c r="B115" s="17" t="s">
        <v>321</v>
      </c>
      <c r="D115" s="18">
        <v>4.6780186046511633E-3</v>
      </c>
      <c r="E115" s="18">
        <v>4.4341085271317835E-3</v>
      </c>
      <c r="F115" s="18">
        <v>0</v>
      </c>
      <c r="G115" s="18">
        <v>0</v>
      </c>
      <c r="H115" s="18">
        <v>0</v>
      </c>
      <c r="I115" s="18">
        <v>0</v>
      </c>
      <c r="J115" s="18">
        <v>3.2778294573643409E-5</v>
      </c>
      <c r="K115" s="18">
        <v>2.1113178294573644E-4</v>
      </c>
      <c r="L115" s="18">
        <v>-1.4973643410852712E-4</v>
      </c>
      <c r="M115" s="18">
        <v>0</v>
      </c>
      <c r="N115" s="18">
        <v>0</v>
      </c>
      <c r="O115" s="18">
        <v>0</v>
      </c>
      <c r="P115" s="18">
        <v>2.7218604705647753E-11</v>
      </c>
      <c r="Q115" s="18">
        <v>2.7218604651162794E-11</v>
      </c>
      <c r="R115" s="18">
        <v>0</v>
      </c>
      <c r="S115" s="18">
        <v>0</v>
      </c>
      <c r="T115" s="18">
        <v>0</v>
      </c>
      <c r="U115" s="18">
        <v>0</v>
      </c>
      <c r="V115" s="18">
        <v>2.6400000000000001E-21</v>
      </c>
      <c r="W115" s="18">
        <v>5.1844961240310082E-20</v>
      </c>
      <c r="X115" s="18">
        <v>-1.2074418604651163E-18</v>
      </c>
      <c r="Y115" s="18">
        <v>0</v>
      </c>
      <c r="Z115" s="18">
        <v>0</v>
      </c>
      <c r="AA115" s="18">
        <v>0</v>
      </c>
      <c r="AB115" s="18">
        <v>2.2814852713178298E-6</v>
      </c>
      <c r="AC115" s="18">
        <v>2.2818604651162792E-6</v>
      </c>
      <c r="AD115" s="18">
        <v>0</v>
      </c>
      <c r="AE115" s="18">
        <v>0</v>
      </c>
      <c r="AF115" s="18">
        <v>0</v>
      </c>
      <c r="AG115" s="18">
        <v>0</v>
      </c>
      <c r="AH115" s="18">
        <v>1.0675968992248063E-8</v>
      </c>
      <c r="AI115" s="18">
        <v>-1.1051162790697674E-8</v>
      </c>
      <c r="AJ115" s="18">
        <v>-3.3767441860465115E-8</v>
      </c>
      <c r="AK115" s="18">
        <v>0</v>
      </c>
      <c r="AL115" s="18">
        <v>0</v>
      </c>
      <c r="AM115" s="18">
        <v>0</v>
      </c>
      <c r="AN115" s="18">
        <v>5.1950697674418604E-6</v>
      </c>
      <c r="AO115" s="18">
        <v>4.9798449612403101E-6</v>
      </c>
      <c r="AP115" s="18">
        <v>0</v>
      </c>
      <c r="AQ115" s="18">
        <v>0</v>
      </c>
      <c r="AR115" s="18">
        <v>0</v>
      </c>
      <c r="AS115" s="18">
        <v>0</v>
      </c>
      <c r="AT115" s="18">
        <v>1.1392248062015504E-7</v>
      </c>
      <c r="AU115" s="18">
        <v>1.0130232558139536E-7</v>
      </c>
      <c r="AV115" s="18">
        <v>-3.6837209302325585E-7</v>
      </c>
      <c r="AW115" s="18">
        <v>0</v>
      </c>
      <c r="AX115" s="18">
        <v>0</v>
      </c>
      <c r="AY115" s="18">
        <v>0</v>
      </c>
      <c r="AZ115" s="18">
        <v>2.180919689922481E-5</v>
      </c>
      <c r="BA115" s="18">
        <v>2.1761240310077522E-5</v>
      </c>
      <c r="BB115" s="18">
        <v>0</v>
      </c>
      <c r="BC115" s="18">
        <v>0</v>
      </c>
      <c r="BD115" s="18">
        <v>0</v>
      </c>
      <c r="BE115" s="18">
        <v>0</v>
      </c>
      <c r="BF115" s="18">
        <v>2.766201550387597E-8</v>
      </c>
      <c r="BG115" s="18">
        <v>2.0294573643410856E-8</v>
      </c>
      <c r="BH115" s="18">
        <v>-5.7302325581395349E-8</v>
      </c>
      <c r="BI115" s="18">
        <v>0</v>
      </c>
      <c r="BJ115" s="18">
        <v>0</v>
      </c>
      <c r="BK115" s="18">
        <v>0</v>
      </c>
      <c r="BL115" s="18">
        <v>3.4434604651162797E-10</v>
      </c>
      <c r="BM115" s="18">
        <v>3.4108527131782949E-10</v>
      </c>
      <c r="BN115" s="18">
        <v>0</v>
      </c>
      <c r="BO115" s="18">
        <v>0</v>
      </c>
      <c r="BP115" s="18">
        <v>0</v>
      </c>
      <c r="BQ115" s="18">
        <v>0</v>
      </c>
      <c r="BR115" s="18">
        <v>1.1358139534883721E-12</v>
      </c>
      <c r="BS115" s="18">
        <v>2.1249612403100777E-12</v>
      </c>
      <c r="BT115" s="18">
        <v>-2.1693023255813956E-11</v>
      </c>
      <c r="BU115" s="18">
        <v>0</v>
      </c>
      <c r="BV115" s="18">
        <v>0</v>
      </c>
      <c r="BW115" s="18">
        <v>0</v>
      </c>
      <c r="BX115" s="18">
        <v>4.4915813953488377E-2</v>
      </c>
      <c r="BY115" s="18">
        <v>4.4341085271317832E-2</v>
      </c>
      <c r="BZ115" s="18">
        <v>0</v>
      </c>
      <c r="CA115" s="18">
        <v>0</v>
      </c>
      <c r="CB115" s="18">
        <v>0</v>
      </c>
      <c r="CC115" s="18">
        <v>0</v>
      </c>
      <c r="CD115" s="18">
        <v>2.1658914728682171E-4</v>
      </c>
      <c r="CE115" s="18">
        <v>3.5813953488372097E-4</v>
      </c>
      <c r="CF115" s="18">
        <v>-1.7293023255813954E-3</v>
      </c>
      <c r="CG115" s="18">
        <v>0</v>
      </c>
      <c r="CH115" s="18">
        <v>0</v>
      </c>
      <c r="CI115" s="18">
        <v>0</v>
      </c>
      <c r="CJ115" s="18">
        <v>4.5602077519379842E-2</v>
      </c>
      <c r="CK115" s="18">
        <v>4.5023255813953486E-2</v>
      </c>
      <c r="CL115" s="18">
        <v>0</v>
      </c>
      <c r="CM115" s="18">
        <v>0</v>
      </c>
      <c r="CN115" s="18">
        <v>0</v>
      </c>
      <c r="CO115" s="18">
        <v>0</v>
      </c>
      <c r="CP115" s="18">
        <v>2.1727131782945739E-4</v>
      </c>
      <c r="CQ115" s="18">
        <v>3.6155038759689916E-4</v>
      </c>
      <c r="CR115" s="18">
        <v>-1.8623255813953489E-3</v>
      </c>
      <c r="CS115" s="18">
        <v>0</v>
      </c>
      <c r="CT115" s="18">
        <v>0</v>
      </c>
      <c r="CU115" s="18">
        <v>0</v>
      </c>
      <c r="CV115" s="18">
        <v>2.8076775193798453E-3</v>
      </c>
      <c r="CW115" s="18">
        <v>2.7627906976744189E-3</v>
      </c>
      <c r="CX115" s="18">
        <v>0</v>
      </c>
      <c r="CY115" s="18">
        <v>0</v>
      </c>
      <c r="CZ115" s="18">
        <v>0</v>
      </c>
      <c r="DA115" s="18">
        <v>0</v>
      </c>
      <c r="DB115" s="18">
        <v>1.2620155038759689E-5</v>
      </c>
      <c r="DC115" s="18">
        <v>3.2266666666666667E-5</v>
      </c>
      <c r="DD115" s="18">
        <v>-9.95968992248062E-4</v>
      </c>
      <c r="DE115" s="18">
        <v>0</v>
      </c>
      <c r="DF115" s="18">
        <v>0</v>
      </c>
      <c r="DG115" s="18">
        <v>0</v>
      </c>
      <c r="DH115" s="18">
        <v>6.0031007751937988E-3</v>
      </c>
      <c r="DI115" s="18">
        <v>6.0031007751937988E-3</v>
      </c>
      <c r="DJ115" s="18">
        <v>0</v>
      </c>
      <c r="DK115" s="18">
        <v>0</v>
      </c>
      <c r="DL115" s="18">
        <v>0</v>
      </c>
      <c r="DM115" s="18">
        <v>0</v>
      </c>
      <c r="DN115" s="18">
        <v>0</v>
      </c>
      <c r="DO115" s="18">
        <v>0</v>
      </c>
      <c r="DP115" s="18">
        <v>0</v>
      </c>
      <c r="DQ115" s="18">
        <v>0</v>
      </c>
      <c r="DR115" s="18">
        <v>0</v>
      </c>
      <c r="DS115" s="18">
        <v>0</v>
      </c>
      <c r="DT115" s="18">
        <v>1.4189147286821707E-3</v>
      </c>
      <c r="DU115" s="18">
        <v>1.4189147286821707E-3</v>
      </c>
      <c r="DV115" s="18">
        <v>0</v>
      </c>
      <c r="DW115" s="18">
        <v>0</v>
      </c>
      <c r="DX115" s="18">
        <v>0</v>
      </c>
      <c r="DY115" s="18">
        <v>0</v>
      </c>
      <c r="DZ115" s="18">
        <v>0</v>
      </c>
      <c r="EA115" s="18">
        <v>0</v>
      </c>
      <c r="EB115" s="18">
        <v>0</v>
      </c>
      <c r="EC115" s="18">
        <v>0</v>
      </c>
      <c r="ED115" s="18">
        <v>0</v>
      </c>
      <c r="EE115" s="18">
        <v>0</v>
      </c>
    </row>
    <row r="116" spans="1:135" ht="20.149999999999999" customHeight="1" outlineLevel="6" x14ac:dyDescent="0.35">
      <c r="A116" s="17" t="s">
        <v>54</v>
      </c>
      <c r="B116" s="17" t="s">
        <v>320</v>
      </c>
      <c r="C116">
        <v>0</v>
      </c>
      <c r="D116" s="18">
        <v>4.6780186046511633E-3</v>
      </c>
      <c r="E116" s="18">
        <v>4.4341085271317835E-3</v>
      </c>
      <c r="F116" s="18">
        <v>0</v>
      </c>
      <c r="G116" s="18">
        <v>0</v>
      </c>
      <c r="H116" s="18">
        <v>0</v>
      </c>
      <c r="I116" s="18">
        <v>0</v>
      </c>
      <c r="J116" s="18">
        <v>3.2778294573643409E-5</v>
      </c>
      <c r="K116" s="18">
        <v>2.1113178294573644E-4</v>
      </c>
      <c r="L116" s="18">
        <v>-1.4973643410852712E-4</v>
      </c>
      <c r="M116" s="18">
        <v>0</v>
      </c>
      <c r="N116" s="18">
        <v>0</v>
      </c>
      <c r="O116" s="18">
        <v>0</v>
      </c>
      <c r="P116" s="18">
        <v>2.7218604705647753E-11</v>
      </c>
      <c r="Q116" s="18">
        <v>2.7218604651162794E-11</v>
      </c>
      <c r="R116" s="18">
        <v>0</v>
      </c>
      <c r="S116" s="18">
        <v>0</v>
      </c>
      <c r="T116" s="18">
        <v>0</v>
      </c>
      <c r="U116" s="18">
        <v>0</v>
      </c>
      <c r="V116" s="18">
        <v>2.6400000000000001E-21</v>
      </c>
      <c r="W116" s="18">
        <v>5.1844961240310082E-20</v>
      </c>
      <c r="X116" s="18">
        <v>-1.2074418604651163E-18</v>
      </c>
      <c r="Y116" s="18">
        <v>0</v>
      </c>
      <c r="Z116" s="18">
        <v>0</v>
      </c>
      <c r="AA116" s="18">
        <v>0</v>
      </c>
      <c r="AB116" s="18">
        <v>2.2814852713178298E-6</v>
      </c>
      <c r="AC116" s="18">
        <v>2.2818604651162792E-6</v>
      </c>
      <c r="AD116" s="18">
        <v>0</v>
      </c>
      <c r="AE116" s="18">
        <v>0</v>
      </c>
      <c r="AF116" s="18">
        <v>0</v>
      </c>
      <c r="AG116" s="18">
        <v>0</v>
      </c>
      <c r="AH116" s="18">
        <v>1.0675968992248063E-8</v>
      </c>
      <c r="AI116" s="18">
        <v>-1.1051162790697674E-8</v>
      </c>
      <c r="AJ116" s="18">
        <v>-3.3767441860465115E-8</v>
      </c>
      <c r="AK116" s="18">
        <v>0</v>
      </c>
      <c r="AL116" s="18">
        <v>0</v>
      </c>
      <c r="AM116" s="18">
        <v>0</v>
      </c>
      <c r="AN116" s="18">
        <v>5.1950697674418604E-6</v>
      </c>
      <c r="AO116" s="18">
        <v>4.9798449612403101E-6</v>
      </c>
      <c r="AP116" s="18">
        <v>0</v>
      </c>
      <c r="AQ116" s="18">
        <v>0</v>
      </c>
      <c r="AR116" s="18">
        <v>0</v>
      </c>
      <c r="AS116" s="18">
        <v>0</v>
      </c>
      <c r="AT116" s="18">
        <v>1.1392248062015504E-7</v>
      </c>
      <c r="AU116" s="18">
        <v>1.0130232558139536E-7</v>
      </c>
      <c r="AV116" s="18">
        <v>-3.6837209302325585E-7</v>
      </c>
      <c r="AW116" s="18">
        <v>0</v>
      </c>
      <c r="AX116" s="18">
        <v>0</v>
      </c>
      <c r="AY116" s="18">
        <v>0</v>
      </c>
      <c r="AZ116" s="18">
        <v>2.180919689922481E-5</v>
      </c>
      <c r="BA116" s="18">
        <v>2.1761240310077522E-5</v>
      </c>
      <c r="BB116" s="18">
        <v>0</v>
      </c>
      <c r="BC116" s="18">
        <v>0</v>
      </c>
      <c r="BD116" s="18">
        <v>0</v>
      </c>
      <c r="BE116" s="18">
        <v>0</v>
      </c>
      <c r="BF116" s="18">
        <v>2.766201550387597E-8</v>
      </c>
      <c r="BG116" s="18">
        <v>2.0294573643410856E-8</v>
      </c>
      <c r="BH116" s="18">
        <v>-5.7302325581395349E-8</v>
      </c>
      <c r="BI116" s="18">
        <v>0</v>
      </c>
      <c r="BJ116" s="18">
        <v>0</v>
      </c>
      <c r="BK116" s="18">
        <v>0</v>
      </c>
      <c r="BL116" s="18">
        <v>3.4434604651162797E-10</v>
      </c>
      <c r="BM116" s="18">
        <v>3.4108527131782949E-10</v>
      </c>
      <c r="BN116" s="18">
        <v>0</v>
      </c>
      <c r="BO116" s="18">
        <v>0</v>
      </c>
      <c r="BP116" s="18">
        <v>0</v>
      </c>
      <c r="BQ116" s="18">
        <v>0</v>
      </c>
      <c r="BR116" s="18">
        <v>1.1358139534883721E-12</v>
      </c>
      <c r="BS116" s="18">
        <v>2.1249612403100777E-12</v>
      </c>
      <c r="BT116" s="18">
        <v>-2.1693023255813956E-11</v>
      </c>
      <c r="BU116" s="18">
        <v>0</v>
      </c>
      <c r="BV116" s="18">
        <v>0</v>
      </c>
      <c r="BW116" s="18">
        <v>0</v>
      </c>
      <c r="BX116" s="18">
        <v>4.4915813953488377E-2</v>
      </c>
      <c r="BY116" s="18">
        <v>4.4341085271317832E-2</v>
      </c>
      <c r="BZ116" s="18">
        <v>0</v>
      </c>
      <c r="CA116" s="18">
        <v>0</v>
      </c>
      <c r="CB116" s="18">
        <v>0</v>
      </c>
      <c r="CC116" s="18">
        <v>0</v>
      </c>
      <c r="CD116" s="18">
        <v>2.1658914728682171E-4</v>
      </c>
      <c r="CE116" s="18">
        <v>3.5813953488372097E-4</v>
      </c>
      <c r="CF116" s="18">
        <v>-1.7293023255813954E-3</v>
      </c>
      <c r="CG116" s="18">
        <v>0</v>
      </c>
      <c r="CH116" s="18">
        <v>0</v>
      </c>
      <c r="CI116" s="18">
        <v>0</v>
      </c>
      <c r="CJ116" s="18">
        <v>4.5602077519379842E-2</v>
      </c>
      <c r="CK116" s="18">
        <v>4.5023255813953486E-2</v>
      </c>
      <c r="CL116" s="18">
        <v>0</v>
      </c>
      <c r="CM116" s="18">
        <v>0</v>
      </c>
      <c r="CN116" s="18">
        <v>0</v>
      </c>
      <c r="CO116" s="18">
        <v>0</v>
      </c>
      <c r="CP116" s="18">
        <v>2.1727131782945739E-4</v>
      </c>
      <c r="CQ116" s="18">
        <v>3.6155038759689916E-4</v>
      </c>
      <c r="CR116" s="18">
        <v>-1.8623255813953489E-3</v>
      </c>
      <c r="CS116" s="18">
        <v>0</v>
      </c>
      <c r="CT116" s="18">
        <v>0</v>
      </c>
      <c r="CU116" s="18">
        <v>0</v>
      </c>
      <c r="CV116" s="18">
        <v>2.8076775193798453E-3</v>
      </c>
      <c r="CW116" s="18">
        <v>2.7627906976744189E-3</v>
      </c>
      <c r="CX116" s="18">
        <v>0</v>
      </c>
      <c r="CY116" s="18">
        <v>0</v>
      </c>
      <c r="CZ116" s="18">
        <v>0</v>
      </c>
      <c r="DA116" s="18">
        <v>0</v>
      </c>
      <c r="DB116" s="18">
        <v>1.2620155038759689E-5</v>
      </c>
      <c r="DC116" s="18">
        <v>3.2266666666666667E-5</v>
      </c>
      <c r="DD116" s="18">
        <v>-9.95968992248062E-4</v>
      </c>
      <c r="DE116" s="18">
        <v>0</v>
      </c>
      <c r="DF116" s="18">
        <v>0</v>
      </c>
      <c r="DG116" s="18">
        <v>0</v>
      </c>
      <c r="DH116" s="18">
        <v>6.0031007751937988E-3</v>
      </c>
      <c r="DI116" s="18">
        <v>6.0031007751937988E-3</v>
      </c>
      <c r="DJ116" s="18">
        <v>0</v>
      </c>
      <c r="DK116" s="18">
        <v>0</v>
      </c>
      <c r="DL116" s="18">
        <v>0</v>
      </c>
      <c r="DM116" s="18">
        <v>0</v>
      </c>
      <c r="DN116" s="18">
        <v>0</v>
      </c>
      <c r="DO116" s="18">
        <v>0</v>
      </c>
      <c r="DP116" s="18">
        <v>0</v>
      </c>
      <c r="DQ116" s="18">
        <v>0</v>
      </c>
      <c r="DR116" s="18">
        <v>0</v>
      </c>
      <c r="DS116" s="18">
        <v>0</v>
      </c>
      <c r="DT116" s="18">
        <v>1.4189147286821707E-3</v>
      </c>
      <c r="DU116" s="18">
        <v>1.4189147286821707E-3</v>
      </c>
      <c r="DV116" s="18">
        <v>0</v>
      </c>
      <c r="DW116" s="18">
        <v>0</v>
      </c>
      <c r="DX116" s="18">
        <v>0</v>
      </c>
      <c r="DY116" s="18">
        <v>0</v>
      </c>
      <c r="DZ116" s="18">
        <v>0</v>
      </c>
      <c r="EA116" s="18">
        <v>0</v>
      </c>
      <c r="EB116" s="18">
        <v>0</v>
      </c>
      <c r="EC116" s="18">
        <v>0</v>
      </c>
      <c r="ED116" s="18">
        <v>0</v>
      </c>
      <c r="EE116" s="18">
        <v>0</v>
      </c>
    </row>
    <row r="117" spans="1:135" ht="20.149999999999999" customHeight="1" outlineLevel="5" x14ac:dyDescent="0.35">
      <c r="A117" s="17" t="s">
        <v>53</v>
      </c>
      <c r="B117" s="17" t="s">
        <v>322</v>
      </c>
      <c r="D117" s="18">
        <v>3.3562790697674413E-2</v>
      </c>
      <c r="E117" s="18">
        <v>1.5728903654485048E-2</v>
      </c>
      <c r="F117" s="18">
        <v>0</v>
      </c>
      <c r="G117" s="18">
        <v>0</v>
      </c>
      <c r="H117" s="18">
        <v>0</v>
      </c>
      <c r="I117" s="18">
        <v>0</v>
      </c>
      <c r="J117" s="18">
        <v>0</v>
      </c>
      <c r="K117" s="18">
        <v>1.7833887043189368E-2</v>
      </c>
      <c r="L117" s="18">
        <v>-9.3847176079734206E-3</v>
      </c>
      <c r="M117" s="18">
        <v>0</v>
      </c>
      <c r="N117" s="18">
        <v>0</v>
      </c>
      <c r="O117" s="18">
        <v>0</v>
      </c>
      <c r="P117" s="18">
        <v>8.4538179401993365E-11</v>
      </c>
      <c r="Q117" s="18">
        <v>8.4491694352159472E-11</v>
      </c>
      <c r="R117" s="18">
        <v>0</v>
      </c>
      <c r="S117" s="18">
        <v>0</v>
      </c>
      <c r="T117" s="18">
        <v>0</v>
      </c>
      <c r="U117" s="18">
        <v>0</v>
      </c>
      <c r="V117" s="18">
        <v>0</v>
      </c>
      <c r="W117" s="18">
        <v>4.6485049833887042E-14</v>
      </c>
      <c r="X117" s="18">
        <v>-2.8475747508305645E-12</v>
      </c>
      <c r="Y117" s="18">
        <v>0</v>
      </c>
      <c r="Z117" s="18">
        <v>0</v>
      </c>
      <c r="AA117" s="18">
        <v>0</v>
      </c>
      <c r="AB117" s="18">
        <v>1.3899936212624585E-4</v>
      </c>
      <c r="AC117" s="18">
        <v>1.388704318936877E-4</v>
      </c>
      <c r="AD117" s="18">
        <v>0</v>
      </c>
      <c r="AE117" s="18">
        <v>0</v>
      </c>
      <c r="AF117" s="18">
        <v>0</v>
      </c>
      <c r="AG117" s="18">
        <v>0</v>
      </c>
      <c r="AH117" s="18">
        <v>0</v>
      </c>
      <c r="AI117" s="18">
        <v>1.2893023255813952E-7</v>
      </c>
      <c r="AJ117" s="18">
        <v>-1.1899003322259134E-6</v>
      </c>
      <c r="AK117" s="18">
        <v>0</v>
      </c>
      <c r="AL117" s="18">
        <v>0</v>
      </c>
      <c r="AM117" s="18">
        <v>0</v>
      </c>
      <c r="AN117" s="18">
        <v>3.6761196013289031E-5</v>
      </c>
      <c r="AO117" s="18">
        <v>3.5667774086378732E-5</v>
      </c>
      <c r="AP117" s="18">
        <v>0</v>
      </c>
      <c r="AQ117" s="18">
        <v>0</v>
      </c>
      <c r="AR117" s="18">
        <v>0</v>
      </c>
      <c r="AS117" s="18">
        <v>0</v>
      </c>
      <c r="AT117" s="18">
        <v>0</v>
      </c>
      <c r="AU117" s="18">
        <v>1.0934219269102988E-6</v>
      </c>
      <c r="AV117" s="18">
        <v>-1.3009966777408636E-5</v>
      </c>
      <c r="AW117" s="18">
        <v>0</v>
      </c>
      <c r="AX117" s="18">
        <v>0</v>
      </c>
      <c r="AY117" s="18">
        <v>0</v>
      </c>
      <c r="AZ117" s="18">
        <v>3.4907641196013287E-6</v>
      </c>
      <c r="BA117" s="18">
        <v>3.2744186046511626E-6</v>
      </c>
      <c r="BB117" s="18">
        <v>0</v>
      </c>
      <c r="BC117" s="18">
        <v>0</v>
      </c>
      <c r="BD117" s="18">
        <v>0</v>
      </c>
      <c r="BE117" s="18">
        <v>0</v>
      </c>
      <c r="BF117" s="18">
        <v>0</v>
      </c>
      <c r="BG117" s="18">
        <v>2.163455149501661E-7</v>
      </c>
      <c r="BH117" s="18">
        <v>-1.461794019933555E-6</v>
      </c>
      <c r="BI117" s="18">
        <v>0</v>
      </c>
      <c r="BJ117" s="18">
        <v>0</v>
      </c>
      <c r="BK117" s="18">
        <v>0</v>
      </c>
      <c r="BL117" s="18">
        <v>5.9980332225913622E-9</v>
      </c>
      <c r="BM117" s="18">
        <v>5.7594684385382058E-9</v>
      </c>
      <c r="BN117" s="18">
        <v>0</v>
      </c>
      <c r="BO117" s="18">
        <v>0</v>
      </c>
      <c r="BP117" s="18">
        <v>0</v>
      </c>
      <c r="BQ117" s="18">
        <v>0</v>
      </c>
      <c r="BR117" s="18">
        <v>0</v>
      </c>
      <c r="BS117" s="18">
        <v>2.3856478405315615E-10</v>
      </c>
      <c r="BT117" s="18">
        <v>-9.7063122923588042E-10</v>
      </c>
      <c r="BU117" s="18">
        <v>0</v>
      </c>
      <c r="BV117" s="18">
        <v>0</v>
      </c>
      <c r="BW117" s="18">
        <v>0</v>
      </c>
      <c r="BX117" s="18">
        <v>0.45510910299003321</v>
      </c>
      <c r="BY117" s="18">
        <v>0.45315614617940198</v>
      </c>
      <c r="BZ117" s="18">
        <v>0</v>
      </c>
      <c r="CA117" s="18">
        <v>0</v>
      </c>
      <c r="CB117" s="18">
        <v>0</v>
      </c>
      <c r="CC117" s="18">
        <v>0</v>
      </c>
      <c r="CD117" s="18">
        <v>0</v>
      </c>
      <c r="CE117" s="18">
        <v>1.9529568106312289E-3</v>
      </c>
      <c r="CF117" s="18">
        <v>-0.12337541528239201</v>
      </c>
      <c r="CG117" s="18">
        <v>0</v>
      </c>
      <c r="CH117" s="18">
        <v>0</v>
      </c>
      <c r="CI117" s="18">
        <v>0</v>
      </c>
      <c r="CJ117" s="18">
        <v>0.46712504983388703</v>
      </c>
      <c r="CK117" s="18">
        <v>0.46485049833887043</v>
      </c>
      <c r="CL117" s="18">
        <v>0</v>
      </c>
      <c r="CM117" s="18">
        <v>0</v>
      </c>
      <c r="CN117" s="18">
        <v>0</v>
      </c>
      <c r="CO117" s="18">
        <v>0</v>
      </c>
      <c r="CP117" s="18">
        <v>0</v>
      </c>
      <c r="CQ117" s="18">
        <v>2.2745514950166111E-3</v>
      </c>
      <c r="CR117" s="18">
        <v>-0.14325581395348838</v>
      </c>
      <c r="CS117" s="18">
        <v>0</v>
      </c>
      <c r="CT117" s="18">
        <v>0</v>
      </c>
      <c r="CU117" s="18">
        <v>0</v>
      </c>
      <c r="CV117" s="18">
        <v>6.8610764119601325E-3</v>
      </c>
      <c r="CW117" s="18">
        <v>6.6365448504983387E-3</v>
      </c>
      <c r="CX117" s="18">
        <v>0</v>
      </c>
      <c r="CY117" s="18">
        <v>0</v>
      </c>
      <c r="CZ117" s="18">
        <v>0</v>
      </c>
      <c r="DA117" s="18">
        <v>0</v>
      </c>
      <c r="DB117" s="18">
        <v>0</v>
      </c>
      <c r="DC117" s="18">
        <v>2.24531561461794E-4</v>
      </c>
      <c r="DD117" s="18">
        <v>-1.3682392026578071E-2</v>
      </c>
      <c r="DE117" s="18">
        <v>0</v>
      </c>
      <c r="DF117" s="18">
        <v>0</v>
      </c>
      <c r="DG117" s="18">
        <v>0</v>
      </c>
      <c r="DH117" s="18">
        <v>0</v>
      </c>
      <c r="DI117" s="18">
        <v>0</v>
      </c>
      <c r="DJ117" s="18">
        <v>0</v>
      </c>
      <c r="DK117" s="18">
        <v>0</v>
      </c>
      <c r="DL117" s="18">
        <v>0</v>
      </c>
      <c r="DM117" s="18">
        <v>0</v>
      </c>
      <c r="DN117" s="18">
        <v>0</v>
      </c>
      <c r="DO117" s="18">
        <v>0</v>
      </c>
      <c r="DP117" s="18">
        <v>0</v>
      </c>
      <c r="DQ117" s="18">
        <v>0</v>
      </c>
      <c r="DR117" s="18">
        <v>0</v>
      </c>
      <c r="DS117" s="18">
        <v>0</v>
      </c>
      <c r="DT117" s="18">
        <v>0</v>
      </c>
      <c r="DU117" s="18">
        <v>0</v>
      </c>
      <c r="DV117" s="18">
        <v>0</v>
      </c>
      <c r="DW117" s="18">
        <v>0</v>
      </c>
      <c r="DX117" s="18">
        <v>0</v>
      </c>
      <c r="DY117" s="18">
        <v>0</v>
      </c>
      <c r="DZ117" s="18">
        <v>0</v>
      </c>
      <c r="EA117" s="18">
        <v>0</v>
      </c>
      <c r="EB117" s="18">
        <v>0</v>
      </c>
      <c r="EC117" s="18">
        <v>0</v>
      </c>
      <c r="ED117" s="18">
        <v>0</v>
      </c>
      <c r="EE117" s="18">
        <v>0</v>
      </c>
    </row>
    <row r="118" spans="1:135" ht="20.149999999999999" customHeight="1" outlineLevel="6" x14ac:dyDescent="0.35">
      <c r="A118" s="17" t="s">
        <v>54</v>
      </c>
      <c r="B118" s="17" t="s">
        <v>64</v>
      </c>
      <c r="C118">
        <v>0</v>
      </c>
      <c r="D118" s="18">
        <v>3.3562790697674413E-2</v>
      </c>
      <c r="E118" s="18">
        <v>1.5728903654485048E-2</v>
      </c>
      <c r="F118" s="18">
        <v>0</v>
      </c>
      <c r="G118" s="18">
        <v>0</v>
      </c>
      <c r="H118" s="18">
        <v>0</v>
      </c>
      <c r="I118" s="18">
        <v>0</v>
      </c>
      <c r="J118" s="18">
        <v>0</v>
      </c>
      <c r="K118" s="18">
        <v>1.7833887043189368E-2</v>
      </c>
      <c r="L118" s="18">
        <v>-9.3847176079734206E-3</v>
      </c>
      <c r="M118" s="18">
        <v>0</v>
      </c>
      <c r="N118" s="18">
        <v>0</v>
      </c>
      <c r="O118" s="18">
        <v>0</v>
      </c>
      <c r="P118" s="18">
        <v>8.4538179401993365E-11</v>
      </c>
      <c r="Q118" s="18">
        <v>8.4491694352159472E-11</v>
      </c>
      <c r="R118" s="18">
        <v>0</v>
      </c>
      <c r="S118" s="18">
        <v>0</v>
      </c>
      <c r="T118" s="18">
        <v>0</v>
      </c>
      <c r="U118" s="18">
        <v>0</v>
      </c>
      <c r="V118" s="18">
        <v>0</v>
      </c>
      <c r="W118" s="18">
        <v>4.6485049833887042E-14</v>
      </c>
      <c r="X118" s="18">
        <v>-2.8475747508305645E-12</v>
      </c>
      <c r="Y118" s="18">
        <v>0</v>
      </c>
      <c r="Z118" s="18">
        <v>0</v>
      </c>
      <c r="AA118" s="18">
        <v>0</v>
      </c>
      <c r="AB118" s="18">
        <v>1.3899936212624585E-4</v>
      </c>
      <c r="AC118" s="18">
        <v>1.388704318936877E-4</v>
      </c>
      <c r="AD118" s="18">
        <v>0</v>
      </c>
      <c r="AE118" s="18">
        <v>0</v>
      </c>
      <c r="AF118" s="18">
        <v>0</v>
      </c>
      <c r="AG118" s="18">
        <v>0</v>
      </c>
      <c r="AH118" s="18">
        <v>0</v>
      </c>
      <c r="AI118" s="18">
        <v>1.2893023255813952E-7</v>
      </c>
      <c r="AJ118" s="18">
        <v>-1.1899003322259134E-6</v>
      </c>
      <c r="AK118" s="18">
        <v>0</v>
      </c>
      <c r="AL118" s="18">
        <v>0</v>
      </c>
      <c r="AM118" s="18">
        <v>0</v>
      </c>
      <c r="AN118" s="18">
        <v>3.6761196013289031E-5</v>
      </c>
      <c r="AO118" s="18">
        <v>3.5667774086378732E-5</v>
      </c>
      <c r="AP118" s="18">
        <v>0</v>
      </c>
      <c r="AQ118" s="18">
        <v>0</v>
      </c>
      <c r="AR118" s="18">
        <v>0</v>
      </c>
      <c r="AS118" s="18">
        <v>0</v>
      </c>
      <c r="AT118" s="18">
        <v>0</v>
      </c>
      <c r="AU118" s="18">
        <v>1.0934219269102988E-6</v>
      </c>
      <c r="AV118" s="18">
        <v>-1.3009966777408636E-5</v>
      </c>
      <c r="AW118" s="18">
        <v>0</v>
      </c>
      <c r="AX118" s="18">
        <v>0</v>
      </c>
      <c r="AY118" s="18">
        <v>0</v>
      </c>
      <c r="AZ118" s="18">
        <v>3.4907641196013287E-6</v>
      </c>
      <c r="BA118" s="18">
        <v>3.2744186046511626E-6</v>
      </c>
      <c r="BB118" s="18">
        <v>0</v>
      </c>
      <c r="BC118" s="18">
        <v>0</v>
      </c>
      <c r="BD118" s="18">
        <v>0</v>
      </c>
      <c r="BE118" s="18">
        <v>0</v>
      </c>
      <c r="BF118" s="18">
        <v>0</v>
      </c>
      <c r="BG118" s="18">
        <v>2.163455149501661E-7</v>
      </c>
      <c r="BH118" s="18">
        <v>-1.461794019933555E-6</v>
      </c>
      <c r="BI118" s="18">
        <v>0</v>
      </c>
      <c r="BJ118" s="18">
        <v>0</v>
      </c>
      <c r="BK118" s="18">
        <v>0</v>
      </c>
      <c r="BL118" s="18">
        <v>5.9980332225913622E-9</v>
      </c>
      <c r="BM118" s="18">
        <v>5.7594684385382058E-9</v>
      </c>
      <c r="BN118" s="18">
        <v>0</v>
      </c>
      <c r="BO118" s="18">
        <v>0</v>
      </c>
      <c r="BP118" s="18">
        <v>0</v>
      </c>
      <c r="BQ118" s="18">
        <v>0</v>
      </c>
      <c r="BR118" s="18">
        <v>0</v>
      </c>
      <c r="BS118" s="18">
        <v>2.3856478405315615E-10</v>
      </c>
      <c r="BT118" s="18">
        <v>-9.7063122923588042E-10</v>
      </c>
      <c r="BU118" s="18">
        <v>0</v>
      </c>
      <c r="BV118" s="18">
        <v>0</v>
      </c>
      <c r="BW118" s="18">
        <v>0</v>
      </c>
      <c r="BX118" s="18">
        <v>0.45510910299003321</v>
      </c>
      <c r="BY118" s="18">
        <v>0.45315614617940198</v>
      </c>
      <c r="BZ118" s="18">
        <v>0</v>
      </c>
      <c r="CA118" s="18">
        <v>0</v>
      </c>
      <c r="CB118" s="18">
        <v>0</v>
      </c>
      <c r="CC118" s="18">
        <v>0</v>
      </c>
      <c r="CD118" s="18">
        <v>0</v>
      </c>
      <c r="CE118" s="18">
        <v>1.9529568106312289E-3</v>
      </c>
      <c r="CF118" s="18">
        <v>-0.12337541528239201</v>
      </c>
      <c r="CG118" s="18">
        <v>0</v>
      </c>
      <c r="CH118" s="18">
        <v>0</v>
      </c>
      <c r="CI118" s="18">
        <v>0</v>
      </c>
      <c r="CJ118" s="18">
        <v>0.46712504983388703</v>
      </c>
      <c r="CK118" s="18">
        <v>0.46485049833887043</v>
      </c>
      <c r="CL118" s="18">
        <v>0</v>
      </c>
      <c r="CM118" s="18">
        <v>0</v>
      </c>
      <c r="CN118" s="18">
        <v>0</v>
      </c>
      <c r="CO118" s="18">
        <v>0</v>
      </c>
      <c r="CP118" s="18">
        <v>0</v>
      </c>
      <c r="CQ118" s="18">
        <v>2.2745514950166111E-3</v>
      </c>
      <c r="CR118" s="18">
        <v>-0.14325581395348838</v>
      </c>
      <c r="CS118" s="18">
        <v>0</v>
      </c>
      <c r="CT118" s="18">
        <v>0</v>
      </c>
      <c r="CU118" s="18">
        <v>0</v>
      </c>
      <c r="CV118" s="18">
        <v>6.8610764119601325E-3</v>
      </c>
      <c r="CW118" s="18">
        <v>6.6365448504983387E-3</v>
      </c>
      <c r="CX118" s="18">
        <v>0</v>
      </c>
      <c r="CY118" s="18">
        <v>0</v>
      </c>
      <c r="CZ118" s="18">
        <v>0</v>
      </c>
      <c r="DA118" s="18">
        <v>0</v>
      </c>
      <c r="DB118" s="18">
        <v>0</v>
      </c>
      <c r="DC118" s="18">
        <v>2.24531561461794E-4</v>
      </c>
      <c r="DD118" s="18">
        <v>-1.3682392026578071E-2</v>
      </c>
      <c r="DE118" s="18">
        <v>0</v>
      </c>
      <c r="DF118" s="18">
        <v>0</v>
      </c>
      <c r="DG118" s="18">
        <v>0</v>
      </c>
      <c r="DH118" s="18">
        <v>0</v>
      </c>
      <c r="DI118" s="18">
        <v>0</v>
      </c>
      <c r="DJ118" s="18">
        <v>0</v>
      </c>
      <c r="DK118" s="18">
        <v>0</v>
      </c>
      <c r="DL118" s="18">
        <v>0</v>
      </c>
      <c r="DM118" s="18">
        <v>0</v>
      </c>
      <c r="DN118" s="18">
        <v>0</v>
      </c>
      <c r="DO118" s="18">
        <v>0</v>
      </c>
      <c r="DP118" s="18">
        <v>0</v>
      </c>
      <c r="DQ118" s="18">
        <v>0</v>
      </c>
      <c r="DR118" s="18">
        <v>0</v>
      </c>
      <c r="DS118" s="18">
        <v>0</v>
      </c>
      <c r="DT118" s="18">
        <v>0</v>
      </c>
      <c r="DU118" s="18">
        <v>0</v>
      </c>
      <c r="DV118" s="18">
        <v>0</v>
      </c>
      <c r="DW118" s="18">
        <v>0</v>
      </c>
      <c r="DX118" s="18">
        <v>0</v>
      </c>
      <c r="DY118" s="18">
        <v>0</v>
      </c>
      <c r="DZ118" s="18">
        <v>0</v>
      </c>
      <c r="EA118" s="18">
        <v>0</v>
      </c>
      <c r="EB118" s="18">
        <v>0</v>
      </c>
      <c r="EC118" s="18">
        <v>0</v>
      </c>
      <c r="ED118" s="18">
        <v>0</v>
      </c>
      <c r="EE118" s="18">
        <v>0</v>
      </c>
    </row>
    <row r="119" spans="1:135" ht="20.149999999999999" customHeight="1" outlineLevel="2" x14ac:dyDescent="0.35">
      <c r="A119" s="17" t="s">
        <v>49</v>
      </c>
      <c r="B119" s="17" t="s">
        <v>84</v>
      </c>
      <c r="D119" s="18">
        <v>0.69350634619000673</v>
      </c>
      <c r="E119" s="18">
        <v>0.65451654631229239</v>
      </c>
      <c r="F119" s="18">
        <v>0</v>
      </c>
      <c r="G119" s="18">
        <v>0</v>
      </c>
      <c r="H119" s="18">
        <v>2.045644526511628E-2</v>
      </c>
      <c r="I119" s="18">
        <v>0</v>
      </c>
      <c r="J119" s="18">
        <v>1.1154887860660023E-2</v>
      </c>
      <c r="K119" s="18">
        <v>7.3784667519379852E-3</v>
      </c>
      <c r="L119" s="18">
        <v>-7.9283431446290145E-3</v>
      </c>
      <c r="M119" s="18">
        <v>0</v>
      </c>
      <c r="N119" s="18">
        <v>0</v>
      </c>
      <c r="O119" s="18">
        <v>0</v>
      </c>
      <c r="P119" s="18">
        <v>4.8216616526696797E-9</v>
      </c>
      <c r="Q119" s="18">
        <v>4.8166631919990438E-9</v>
      </c>
      <c r="R119" s="18">
        <v>0</v>
      </c>
      <c r="S119" s="18">
        <v>0</v>
      </c>
      <c r="T119" s="18">
        <v>4.9984269300990309E-12</v>
      </c>
      <c r="U119" s="18">
        <v>0</v>
      </c>
      <c r="V119" s="18">
        <v>1.9389070790697679E-17</v>
      </c>
      <c r="W119" s="18">
        <v>1.435146662236988E-17</v>
      </c>
      <c r="X119" s="18">
        <v>1.1128479999928572E-12</v>
      </c>
      <c r="Y119" s="18">
        <v>0</v>
      </c>
      <c r="Z119" s="18">
        <v>0</v>
      </c>
      <c r="AA119" s="18">
        <v>0</v>
      </c>
      <c r="AB119" s="18">
        <v>1.0629367290084517E-4</v>
      </c>
      <c r="AC119" s="18">
        <v>5.0497242381173862E-5</v>
      </c>
      <c r="AD119" s="18">
        <v>0</v>
      </c>
      <c r="AE119" s="18">
        <v>0</v>
      </c>
      <c r="AF119" s="18">
        <v>5.4298124729701002E-5</v>
      </c>
      <c r="AG119" s="18">
        <v>0</v>
      </c>
      <c r="AH119" s="18">
        <v>4.2744925697045408E-6</v>
      </c>
      <c r="AI119" s="18">
        <v>-2.7761867797342198E-6</v>
      </c>
      <c r="AJ119" s="18">
        <v>-3.1710011353045403E-6</v>
      </c>
      <c r="AK119" s="18">
        <v>0</v>
      </c>
      <c r="AL119" s="18">
        <v>0</v>
      </c>
      <c r="AM119" s="18">
        <v>0</v>
      </c>
      <c r="AN119" s="18">
        <v>9.1529278828922269E-4</v>
      </c>
      <c r="AO119" s="18">
        <v>8.3613279892137335E-4</v>
      </c>
      <c r="AP119" s="18">
        <v>0</v>
      </c>
      <c r="AQ119" s="18">
        <v>0</v>
      </c>
      <c r="AR119" s="18">
        <v>6.8721914487707648E-6</v>
      </c>
      <c r="AS119" s="18">
        <v>0</v>
      </c>
      <c r="AT119" s="18">
        <v>4.6090352304460691E-5</v>
      </c>
      <c r="AU119" s="18">
        <v>2.6197445614617939E-5</v>
      </c>
      <c r="AV119" s="18">
        <v>-3.6554933532558137E-5</v>
      </c>
      <c r="AW119" s="18">
        <v>0</v>
      </c>
      <c r="AX119" s="18">
        <v>0</v>
      </c>
      <c r="AY119" s="18">
        <v>0</v>
      </c>
      <c r="AZ119" s="18">
        <v>2.6058213270878052E-4</v>
      </c>
      <c r="BA119" s="18">
        <v>2.3342550648283502E-4</v>
      </c>
      <c r="BB119" s="18">
        <v>0</v>
      </c>
      <c r="BC119" s="18">
        <v>0</v>
      </c>
      <c r="BD119" s="18">
        <v>1.2652903400292359E-5</v>
      </c>
      <c r="BE119" s="18">
        <v>0</v>
      </c>
      <c r="BF119" s="18">
        <v>1.0055623758100555E-5</v>
      </c>
      <c r="BG119" s="18">
        <v>4.4480990675526017E-6</v>
      </c>
      <c r="BH119" s="18">
        <v>-6.5238866443632337E-6</v>
      </c>
      <c r="BI119" s="18">
        <v>0</v>
      </c>
      <c r="BJ119" s="18">
        <v>0</v>
      </c>
      <c r="BK119" s="18">
        <v>0</v>
      </c>
      <c r="BL119" s="18">
        <v>2.8680960296668005E-7</v>
      </c>
      <c r="BM119" s="18">
        <v>2.7564789218139537E-7</v>
      </c>
      <c r="BN119" s="18">
        <v>0</v>
      </c>
      <c r="BO119" s="18">
        <v>0</v>
      </c>
      <c r="BP119" s="18">
        <v>8.929452831308972E-9</v>
      </c>
      <c r="BQ119" s="18">
        <v>0</v>
      </c>
      <c r="BR119" s="18">
        <v>1.6387568370321155E-9</v>
      </c>
      <c r="BS119" s="18">
        <v>5.9350111694352151E-10</v>
      </c>
      <c r="BT119" s="18">
        <v>-1.8925510892912515E-9</v>
      </c>
      <c r="BU119" s="18">
        <v>0</v>
      </c>
      <c r="BV119" s="18">
        <v>0</v>
      </c>
      <c r="BW119" s="18">
        <v>0</v>
      </c>
      <c r="BX119" s="18">
        <v>4.8845132502070436</v>
      </c>
      <c r="BY119" s="18">
        <v>4.1486597889258032</v>
      </c>
      <c r="BZ119" s="18">
        <v>0</v>
      </c>
      <c r="CA119" s="18">
        <v>0</v>
      </c>
      <c r="CB119" s="18">
        <v>0.53723637192797347</v>
      </c>
      <c r="CC119" s="18">
        <v>0</v>
      </c>
      <c r="CD119" s="18">
        <v>9.7321619663344405E-2</v>
      </c>
      <c r="CE119" s="18">
        <v>0.10129546968992248</v>
      </c>
      <c r="CF119" s="18">
        <v>-9.4271527854928025E-2</v>
      </c>
      <c r="CG119" s="18">
        <v>0</v>
      </c>
      <c r="CH119" s="18">
        <v>0</v>
      </c>
      <c r="CI119" s="18">
        <v>0</v>
      </c>
      <c r="CJ119" s="18">
        <v>4.6055925947023697</v>
      </c>
      <c r="CK119" s="18">
        <v>4.2450906077297903</v>
      </c>
      <c r="CL119" s="18">
        <v>0</v>
      </c>
      <c r="CM119" s="18">
        <v>0</v>
      </c>
      <c r="CN119" s="18">
        <v>0.15952726992398661</v>
      </c>
      <c r="CO119" s="18">
        <v>0</v>
      </c>
      <c r="CP119" s="18">
        <v>9.8525194811605765E-2</v>
      </c>
      <c r="CQ119" s="18">
        <v>0.10244952223698782</v>
      </c>
      <c r="CR119" s="18">
        <v>-0.11144921630343302</v>
      </c>
      <c r="CS119" s="18">
        <v>0</v>
      </c>
      <c r="CT119" s="18">
        <v>0</v>
      </c>
      <c r="CU119" s="18">
        <v>0</v>
      </c>
      <c r="CV119" s="18">
        <v>0.91792092776697243</v>
      </c>
      <c r="CW119" s="18">
        <v>0.89289863765670008</v>
      </c>
      <c r="CX119" s="18">
        <v>0</v>
      </c>
      <c r="CY119" s="18">
        <v>0</v>
      </c>
      <c r="CZ119" s="18">
        <v>8.8795830831361923E-3</v>
      </c>
      <c r="DA119" s="18">
        <v>0</v>
      </c>
      <c r="DB119" s="18">
        <v>7.7573196428615734E-3</v>
      </c>
      <c r="DC119" s="18">
        <v>8.385387384274641E-3</v>
      </c>
      <c r="DD119" s="18">
        <v>-2.3157657296788484E-2</v>
      </c>
      <c r="DE119" s="18">
        <v>0</v>
      </c>
      <c r="DF119" s="18">
        <v>0</v>
      </c>
      <c r="DG119" s="18">
        <v>0</v>
      </c>
      <c r="DH119" s="18">
        <v>0.34641924199335544</v>
      </c>
      <c r="DI119" s="18">
        <v>0.34641924199335544</v>
      </c>
      <c r="DJ119" s="18">
        <v>0</v>
      </c>
      <c r="DK119" s="18">
        <v>0</v>
      </c>
      <c r="DL119" s="18">
        <v>0</v>
      </c>
      <c r="DM119" s="18">
        <v>0</v>
      </c>
      <c r="DN119" s="18">
        <v>0</v>
      </c>
      <c r="DO119" s="18">
        <v>0</v>
      </c>
      <c r="DP119" s="18">
        <v>0</v>
      </c>
      <c r="DQ119" s="18">
        <v>0</v>
      </c>
      <c r="DR119" s="18">
        <v>0</v>
      </c>
      <c r="DS119" s="18">
        <v>0</v>
      </c>
      <c r="DT119" s="18">
        <v>0.2654419315083057</v>
      </c>
      <c r="DU119" s="18">
        <v>0.2654419315083057</v>
      </c>
      <c r="DV119" s="18">
        <v>0</v>
      </c>
      <c r="DW119" s="18">
        <v>0</v>
      </c>
      <c r="DX119" s="18">
        <v>0</v>
      </c>
      <c r="DY119" s="18">
        <v>0</v>
      </c>
      <c r="DZ119" s="18">
        <v>0</v>
      </c>
      <c r="EA119" s="18">
        <v>0</v>
      </c>
      <c r="EB119" s="18">
        <v>0</v>
      </c>
      <c r="EC119" s="18">
        <v>0</v>
      </c>
      <c r="ED119" s="18">
        <v>0</v>
      </c>
      <c r="EE119" s="18">
        <v>0</v>
      </c>
    </row>
    <row r="120" spans="1:135" ht="20.149999999999999" customHeight="1" outlineLevel="3" x14ac:dyDescent="0.35">
      <c r="A120" s="17" t="s">
        <v>51</v>
      </c>
      <c r="B120" s="17" t="s">
        <v>85</v>
      </c>
      <c r="D120" s="18">
        <v>0.47286124031007754</v>
      </c>
      <c r="E120" s="18">
        <v>0.45786046511627909</v>
      </c>
      <c r="F120" s="18">
        <v>0</v>
      </c>
      <c r="G120" s="18">
        <v>0</v>
      </c>
      <c r="H120" s="18">
        <v>0</v>
      </c>
      <c r="I120" s="18">
        <v>0</v>
      </c>
      <c r="J120" s="18">
        <v>8.6891472868217048E-3</v>
      </c>
      <c r="K120" s="18">
        <v>6.3116279069767448E-3</v>
      </c>
      <c r="L120" s="18">
        <v>-6.8919379844961243E-3</v>
      </c>
      <c r="M120" s="18">
        <v>0</v>
      </c>
      <c r="N120" s="18">
        <v>0</v>
      </c>
      <c r="O120" s="18">
        <v>0</v>
      </c>
      <c r="P120" s="18">
        <v>4.773333342457411E-9</v>
      </c>
      <c r="Q120" s="18">
        <v>4.7733333333333334E-9</v>
      </c>
      <c r="R120" s="18">
        <v>0</v>
      </c>
      <c r="S120" s="18">
        <v>0</v>
      </c>
      <c r="T120" s="18">
        <v>0</v>
      </c>
      <c r="U120" s="18">
        <v>0</v>
      </c>
      <c r="V120" s="18">
        <v>6.9927131782945737E-19</v>
      </c>
      <c r="W120" s="18">
        <v>8.4248062015503885E-18</v>
      </c>
      <c r="X120" s="18">
        <v>-6.3223255813953499E-17</v>
      </c>
      <c r="Y120" s="18">
        <v>0</v>
      </c>
      <c r="Z120" s="18">
        <v>0</v>
      </c>
      <c r="AA120" s="18">
        <v>0</v>
      </c>
      <c r="AB120" s="18">
        <v>2.3078604651162786E-5</v>
      </c>
      <c r="AC120" s="18">
        <v>2.3544186046511625E-5</v>
      </c>
      <c r="AD120" s="18">
        <v>0</v>
      </c>
      <c r="AE120" s="18">
        <v>0</v>
      </c>
      <c r="AF120" s="18">
        <v>0</v>
      </c>
      <c r="AG120" s="18">
        <v>0</v>
      </c>
      <c r="AH120" s="18">
        <v>2.8244961240310079E-6</v>
      </c>
      <c r="AI120" s="18">
        <v>-3.2900775193798451E-6</v>
      </c>
      <c r="AJ120" s="18">
        <v>-3.2083720930232557E-6</v>
      </c>
      <c r="AK120" s="18">
        <v>0</v>
      </c>
      <c r="AL120" s="18">
        <v>0</v>
      </c>
      <c r="AM120" s="18">
        <v>0</v>
      </c>
      <c r="AN120" s="18">
        <v>7.1964186046511629E-4</v>
      </c>
      <c r="AO120" s="18">
        <v>6.7007751937984495E-4</v>
      </c>
      <c r="AP120" s="18">
        <v>0</v>
      </c>
      <c r="AQ120" s="18">
        <v>0</v>
      </c>
      <c r="AR120" s="18">
        <v>0</v>
      </c>
      <c r="AS120" s="18">
        <v>0</v>
      </c>
      <c r="AT120" s="18">
        <v>3.014418604651163E-5</v>
      </c>
      <c r="AU120" s="18">
        <v>1.942015503875969E-5</v>
      </c>
      <c r="AV120" s="18">
        <v>-3.4240310077519377E-5</v>
      </c>
      <c r="AW120" s="18">
        <v>0</v>
      </c>
      <c r="AX120" s="18">
        <v>0</v>
      </c>
      <c r="AY120" s="18">
        <v>0</v>
      </c>
      <c r="AZ120" s="18">
        <v>2.1188496124031011E-4</v>
      </c>
      <c r="BA120" s="18">
        <v>2.0086821705426358E-4</v>
      </c>
      <c r="BB120" s="18">
        <v>0</v>
      </c>
      <c r="BC120" s="18">
        <v>0</v>
      </c>
      <c r="BD120" s="18">
        <v>0</v>
      </c>
      <c r="BE120" s="18">
        <v>0</v>
      </c>
      <c r="BF120" s="18">
        <v>7.3311627906976749E-6</v>
      </c>
      <c r="BG120" s="18">
        <v>3.6855813953488373E-6</v>
      </c>
      <c r="BH120" s="18">
        <v>-6.135813953488372E-6</v>
      </c>
      <c r="BI120" s="18">
        <v>0</v>
      </c>
      <c r="BJ120" s="18">
        <v>0</v>
      </c>
      <c r="BK120" s="18">
        <v>0</v>
      </c>
      <c r="BL120" s="18">
        <v>1.4785528682170547E-7</v>
      </c>
      <c r="BM120" s="18">
        <v>1.4706976744186049E-7</v>
      </c>
      <c r="BN120" s="18">
        <v>0</v>
      </c>
      <c r="BO120" s="18">
        <v>0</v>
      </c>
      <c r="BP120" s="18">
        <v>0</v>
      </c>
      <c r="BQ120" s="18">
        <v>0</v>
      </c>
      <c r="BR120" s="18">
        <v>3.0015503875968988E-10</v>
      </c>
      <c r="BS120" s="18">
        <v>4.8536434108527127E-10</v>
      </c>
      <c r="BT120" s="18">
        <v>-1.1111627906976745E-9</v>
      </c>
      <c r="BU120" s="18">
        <v>0</v>
      </c>
      <c r="BV120" s="18">
        <v>0</v>
      </c>
      <c r="BW120" s="18">
        <v>0</v>
      </c>
      <c r="BX120" s="18">
        <v>2.8031720930232558</v>
      </c>
      <c r="BY120" s="18">
        <v>2.6596899224806201</v>
      </c>
      <c r="BZ120" s="18">
        <v>0</v>
      </c>
      <c r="CA120" s="18">
        <v>0</v>
      </c>
      <c r="CB120" s="18">
        <v>0</v>
      </c>
      <c r="CC120" s="18">
        <v>0</v>
      </c>
      <c r="CD120" s="18">
        <v>5.7317829457364342E-2</v>
      </c>
      <c r="CE120" s="18">
        <v>8.6164341085271309E-2</v>
      </c>
      <c r="CF120" s="18">
        <v>-8.2457364341085262E-2</v>
      </c>
      <c r="CG120" s="18">
        <v>0</v>
      </c>
      <c r="CH120" s="18">
        <v>0</v>
      </c>
      <c r="CI120" s="18">
        <v>0</v>
      </c>
      <c r="CJ120" s="18">
        <v>2.9496666666666664</v>
      </c>
      <c r="CK120" s="18">
        <v>2.8052713178294573</v>
      </c>
      <c r="CL120" s="18">
        <v>0</v>
      </c>
      <c r="CM120" s="18">
        <v>0</v>
      </c>
      <c r="CN120" s="18">
        <v>0</v>
      </c>
      <c r="CO120" s="18">
        <v>0</v>
      </c>
      <c r="CP120" s="18">
        <v>5.751782945736434E-2</v>
      </c>
      <c r="CQ120" s="18">
        <v>8.6877519379844975E-2</v>
      </c>
      <c r="CR120" s="18">
        <v>-9.8666666666666666E-2</v>
      </c>
      <c r="CS120" s="18">
        <v>0</v>
      </c>
      <c r="CT120" s="18">
        <v>0</v>
      </c>
      <c r="CU120" s="18">
        <v>0</v>
      </c>
      <c r="CV120" s="18">
        <v>0.57128821705426358</v>
      </c>
      <c r="CW120" s="18">
        <v>0.5616124031007752</v>
      </c>
      <c r="CX120" s="18">
        <v>0</v>
      </c>
      <c r="CY120" s="18">
        <v>0</v>
      </c>
      <c r="CZ120" s="18">
        <v>0</v>
      </c>
      <c r="DA120" s="18">
        <v>0</v>
      </c>
      <c r="DB120" s="18">
        <v>3.3342635658914731E-3</v>
      </c>
      <c r="DC120" s="18">
        <v>6.3415503875968995E-3</v>
      </c>
      <c r="DD120" s="18">
        <v>-2.0306976744186047E-2</v>
      </c>
      <c r="DE120" s="18">
        <v>0</v>
      </c>
      <c r="DF120" s="18">
        <v>0</v>
      </c>
      <c r="DG120" s="18">
        <v>0</v>
      </c>
      <c r="DH120" s="18">
        <v>0.34641860465116275</v>
      </c>
      <c r="DI120" s="18">
        <v>0.34641860465116275</v>
      </c>
      <c r="DJ120" s="18">
        <v>0</v>
      </c>
      <c r="DK120" s="18">
        <v>0</v>
      </c>
      <c r="DL120" s="18">
        <v>0</v>
      </c>
      <c r="DM120" s="18">
        <v>0</v>
      </c>
      <c r="DN120" s="18">
        <v>0</v>
      </c>
      <c r="DO120" s="18">
        <v>0</v>
      </c>
      <c r="DP120" s="18">
        <v>0</v>
      </c>
      <c r="DQ120" s="18">
        <v>0</v>
      </c>
      <c r="DR120" s="18">
        <v>0</v>
      </c>
      <c r="DS120" s="18">
        <v>0</v>
      </c>
      <c r="DT120" s="18">
        <v>0.26544186046511631</v>
      </c>
      <c r="DU120" s="18">
        <v>0.26544186046511631</v>
      </c>
      <c r="DV120" s="18">
        <v>0</v>
      </c>
      <c r="DW120" s="18">
        <v>0</v>
      </c>
      <c r="DX120" s="18">
        <v>0</v>
      </c>
      <c r="DY120" s="18">
        <v>0</v>
      </c>
      <c r="DZ120" s="18">
        <v>0</v>
      </c>
      <c r="EA120" s="18">
        <v>0</v>
      </c>
      <c r="EB120" s="18">
        <v>0</v>
      </c>
      <c r="EC120" s="18">
        <v>0</v>
      </c>
      <c r="ED120" s="18">
        <v>0</v>
      </c>
      <c r="EE120" s="18">
        <v>0</v>
      </c>
    </row>
    <row r="121" spans="1:135" ht="20.149999999999999" customHeight="1" outlineLevel="4" x14ac:dyDescent="0.35">
      <c r="A121" s="17" t="s">
        <v>48</v>
      </c>
      <c r="B121" s="17" t="s">
        <v>323</v>
      </c>
      <c r="D121" s="18">
        <v>0.47286124031007754</v>
      </c>
      <c r="E121" s="18">
        <v>0.45786046511627909</v>
      </c>
      <c r="F121" s="18">
        <v>0</v>
      </c>
      <c r="G121" s="18">
        <v>0</v>
      </c>
      <c r="H121" s="18">
        <v>0</v>
      </c>
      <c r="I121" s="18">
        <v>0</v>
      </c>
      <c r="J121" s="18">
        <v>8.6891472868217048E-3</v>
      </c>
      <c r="K121" s="18">
        <v>6.3116279069767448E-3</v>
      </c>
      <c r="L121" s="18">
        <v>-6.8919379844961243E-3</v>
      </c>
      <c r="M121" s="18">
        <v>0</v>
      </c>
      <c r="N121" s="18">
        <v>0</v>
      </c>
      <c r="O121" s="18">
        <v>0</v>
      </c>
      <c r="P121" s="18">
        <v>4.773333342457411E-9</v>
      </c>
      <c r="Q121" s="18">
        <v>4.7733333333333334E-9</v>
      </c>
      <c r="R121" s="18">
        <v>0</v>
      </c>
      <c r="S121" s="18">
        <v>0</v>
      </c>
      <c r="T121" s="18">
        <v>0</v>
      </c>
      <c r="U121" s="18">
        <v>0</v>
      </c>
      <c r="V121" s="18">
        <v>6.9927131782945737E-19</v>
      </c>
      <c r="W121" s="18">
        <v>8.4248062015503885E-18</v>
      </c>
      <c r="X121" s="18">
        <v>-6.3223255813953499E-17</v>
      </c>
      <c r="Y121" s="18">
        <v>0</v>
      </c>
      <c r="Z121" s="18">
        <v>0</v>
      </c>
      <c r="AA121" s="18">
        <v>0</v>
      </c>
      <c r="AB121" s="18">
        <v>2.3078604651162786E-5</v>
      </c>
      <c r="AC121" s="18">
        <v>2.3544186046511625E-5</v>
      </c>
      <c r="AD121" s="18">
        <v>0</v>
      </c>
      <c r="AE121" s="18">
        <v>0</v>
      </c>
      <c r="AF121" s="18">
        <v>0</v>
      </c>
      <c r="AG121" s="18">
        <v>0</v>
      </c>
      <c r="AH121" s="18">
        <v>2.8244961240310079E-6</v>
      </c>
      <c r="AI121" s="18">
        <v>-3.2900775193798451E-6</v>
      </c>
      <c r="AJ121" s="18">
        <v>-3.2083720930232557E-6</v>
      </c>
      <c r="AK121" s="18">
        <v>0</v>
      </c>
      <c r="AL121" s="18">
        <v>0</v>
      </c>
      <c r="AM121" s="18">
        <v>0</v>
      </c>
      <c r="AN121" s="18">
        <v>7.1964186046511629E-4</v>
      </c>
      <c r="AO121" s="18">
        <v>6.7007751937984495E-4</v>
      </c>
      <c r="AP121" s="18">
        <v>0</v>
      </c>
      <c r="AQ121" s="18">
        <v>0</v>
      </c>
      <c r="AR121" s="18">
        <v>0</v>
      </c>
      <c r="AS121" s="18">
        <v>0</v>
      </c>
      <c r="AT121" s="18">
        <v>3.014418604651163E-5</v>
      </c>
      <c r="AU121" s="18">
        <v>1.942015503875969E-5</v>
      </c>
      <c r="AV121" s="18">
        <v>-3.4240310077519377E-5</v>
      </c>
      <c r="AW121" s="18">
        <v>0</v>
      </c>
      <c r="AX121" s="18">
        <v>0</v>
      </c>
      <c r="AY121" s="18">
        <v>0</v>
      </c>
      <c r="AZ121" s="18">
        <v>2.1188496124031011E-4</v>
      </c>
      <c r="BA121" s="18">
        <v>2.0086821705426358E-4</v>
      </c>
      <c r="BB121" s="18">
        <v>0</v>
      </c>
      <c r="BC121" s="18">
        <v>0</v>
      </c>
      <c r="BD121" s="18">
        <v>0</v>
      </c>
      <c r="BE121" s="18">
        <v>0</v>
      </c>
      <c r="BF121" s="18">
        <v>7.3311627906976749E-6</v>
      </c>
      <c r="BG121" s="18">
        <v>3.6855813953488373E-6</v>
      </c>
      <c r="BH121" s="18">
        <v>-6.135813953488372E-6</v>
      </c>
      <c r="BI121" s="18">
        <v>0</v>
      </c>
      <c r="BJ121" s="18">
        <v>0</v>
      </c>
      <c r="BK121" s="18">
        <v>0</v>
      </c>
      <c r="BL121" s="18">
        <v>1.4785528682170547E-7</v>
      </c>
      <c r="BM121" s="18">
        <v>1.4706976744186049E-7</v>
      </c>
      <c r="BN121" s="18">
        <v>0</v>
      </c>
      <c r="BO121" s="18">
        <v>0</v>
      </c>
      <c r="BP121" s="18">
        <v>0</v>
      </c>
      <c r="BQ121" s="18">
        <v>0</v>
      </c>
      <c r="BR121" s="18">
        <v>3.0015503875968988E-10</v>
      </c>
      <c r="BS121" s="18">
        <v>4.8536434108527127E-10</v>
      </c>
      <c r="BT121" s="18">
        <v>-1.1111627906976745E-9</v>
      </c>
      <c r="BU121" s="18">
        <v>0</v>
      </c>
      <c r="BV121" s="18">
        <v>0</v>
      </c>
      <c r="BW121" s="18">
        <v>0</v>
      </c>
      <c r="BX121" s="18">
        <v>2.8031720930232558</v>
      </c>
      <c r="BY121" s="18">
        <v>2.6596899224806201</v>
      </c>
      <c r="BZ121" s="18">
        <v>0</v>
      </c>
      <c r="CA121" s="18">
        <v>0</v>
      </c>
      <c r="CB121" s="18">
        <v>0</v>
      </c>
      <c r="CC121" s="18">
        <v>0</v>
      </c>
      <c r="CD121" s="18">
        <v>5.7317829457364342E-2</v>
      </c>
      <c r="CE121" s="18">
        <v>8.6164341085271309E-2</v>
      </c>
      <c r="CF121" s="18">
        <v>-8.2457364341085262E-2</v>
      </c>
      <c r="CG121" s="18">
        <v>0</v>
      </c>
      <c r="CH121" s="18">
        <v>0</v>
      </c>
      <c r="CI121" s="18">
        <v>0</v>
      </c>
      <c r="CJ121" s="18">
        <v>2.9496666666666664</v>
      </c>
      <c r="CK121" s="18">
        <v>2.8052713178294573</v>
      </c>
      <c r="CL121" s="18">
        <v>0</v>
      </c>
      <c r="CM121" s="18">
        <v>0</v>
      </c>
      <c r="CN121" s="18">
        <v>0</v>
      </c>
      <c r="CO121" s="18">
        <v>0</v>
      </c>
      <c r="CP121" s="18">
        <v>5.751782945736434E-2</v>
      </c>
      <c r="CQ121" s="18">
        <v>8.6877519379844975E-2</v>
      </c>
      <c r="CR121" s="18">
        <v>-9.8666666666666666E-2</v>
      </c>
      <c r="CS121" s="18">
        <v>0</v>
      </c>
      <c r="CT121" s="18">
        <v>0</v>
      </c>
      <c r="CU121" s="18">
        <v>0</v>
      </c>
      <c r="CV121" s="18">
        <v>0.57128821705426358</v>
      </c>
      <c r="CW121" s="18">
        <v>0.5616124031007752</v>
      </c>
      <c r="CX121" s="18">
        <v>0</v>
      </c>
      <c r="CY121" s="18">
        <v>0</v>
      </c>
      <c r="CZ121" s="18">
        <v>0</v>
      </c>
      <c r="DA121" s="18">
        <v>0</v>
      </c>
      <c r="DB121" s="18">
        <v>3.3342635658914731E-3</v>
      </c>
      <c r="DC121" s="18">
        <v>6.3415503875968995E-3</v>
      </c>
      <c r="DD121" s="18">
        <v>-2.0306976744186047E-2</v>
      </c>
      <c r="DE121" s="18">
        <v>0</v>
      </c>
      <c r="DF121" s="18">
        <v>0</v>
      </c>
      <c r="DG121" s="18">
        <v>0</v>
      </c>
      <c r="DH121" s="18">
        <v>0.34641860465116275</v>
      </c>
      <c r="DI121" s="18">
        <v>0.34641860465116275</v>
      </c>
      <c r="DJ121" s="18">
        <v>0</v>
      </c>
      <c r="DK121" s="18">
        <v>0</v>
      </c>
      <c r="DL121" s="18">
        <v>0</v>
      </c>
      <c r="DM121" s="18">
        <v>0</v>
      </c>
      <c r="DN121" s="18">
        <v>0</v>
      </c>
      <c r="DO121" s="18">
        <v>0</v>
      </c>
      <c r="DP121" s="18">
        <v>0</v>
      </c>
      <c r="DQ121" s="18">
        <v>0</v>
      </c>
      <c r="DR121" s="18">
        <v>0</v>
      </c>
      <c r="DS121" s="18">
        <v>0</v>
      </c>
      <c r="DT121" s="18">
        <v>0.26544186046511631</v>
      </c>
      <c r="DU121" s="18">
        <v>0.26544186046511631</v>
      </c>
      <c r="DV121" s="18">
        <v>0</v>
      </c>
      <c r="DW121" s="18">
        <v>0</v>
      </c>
      <c r="DX121" s="18">
        <v>0</v>
      </c>
      <c r="DY121" s="18">
        <v>0</v>
      </c>
      <c r="DZ121" s="18">
        <v>0</v>
      </c>
      <c r="EA121" s="18">
        <v>0</v>
      </c>
      <c r="EB121" s="18">
        <v>0</v>
      </c>
      <c r="EC121" s="18">
        <v>0</v>
      </c>
      <c r="ED121" s="18">
        <v>0</v>
      </c>
      <c r="EE121" s="18">
        <v>0</v>
      </c>
    </row>
    <row r="122" spans="1:135" ht="20.149999999999999" customHeight="1" outlineLevel="5" x14ac:dyDescent="0.35">
      <c r="A122" s="17" t="s">
        <v>53</v>
      </c>
      <c r="B122" s="17" t="s">
        <v>324</v>
      </c>
      <c r="D122" s="18">
        <v>7.6416279069767445E-2</v>
      </c>
      <c r="E122" s="18">
        <v>7.4093023255813961E-2</v>
      </c>
      <c r="F122" s="18">
        <v>0</v>
      </c>
      <c r="G122" s="18">
        <v>0</v>
      </c>
      <c r="H122" s="18">
        <v>0</v>
      </c>
      <c r="I122" s="18">
        <v>0</v>
      </c>
      <c r="J122" s="18">
        <v>1.3465116279069765E-3</v>
      </c>
      <c r="K122" s="18">
        <v>9.7674418604651141E-4</v>
      </c>
      <c r="L122" s="18">
        <v>-1.0981395348837208E-3</v>
      </c>
      <c r="M122" s="18">
        <v>0</v>
      </c>
      <c r="N122" s="18">
        <v>0</v>
      </c>
      <c r="O122" s="18">
        <v>0</v>
      </c>
      <c r="P122" s="18">
        <v>8.037209316526045E-10</v>
      </c>
      <c r="Q122" s="18">
        <v>8.03720930232558E-10</v>
      </c>
      <c r="R122" s="18">
        <v>0</v>
      </c>
      <c r="S122" s="18">
        <v>0</v>
      </c>
      <c r="T122" s="18">
        <v>0</v>
      </c>
      <c r="U122" s="18">
        <v>0</v>
      </c>
      <c r="V122" s="18">
        <v>1.0841860465116278E-19</v>
      </c>
      <c r="W122" s="18">
        <v>1.3116279069767442E-18</v>
      </c>
      <c r="X122" s="18">
        <v>-9.5302325581395347E-18</v>
      </c>
      <c r="Y122" s="18">
        <v>0</v>
      </c>
      <c r="Z122" s="18">
        <v>0</v>
      </c>
      <c r="AA122" s="18">
        <v>0</v>
      </c>
      <c r="AB122" s="18">
        <v>3.6837209302325583E-6</v>
      </c>
      <c r="AC122" s="18">
        <v>3.7534883720930236E-6</v>
      </c>
      <c r="AD122" s="18">
        <v>0</v>
      </c>
      <c r="AE122" s="18">
        <v>0</v>
      </c>
      <c r="AF122" s="18">
        <v>0</v>
      </c>
      <c r="AG122" s="18">
        <v>0</v>
      </c>
      <c r="AH122" s="18">
        <v>4.3813953488372089E-7</v>
      </c>
      <c r="AI122" s="18">
        <v>-5.0790697674418604E-7</v>
      </c>
      <c r="AJ122" s="18">
        <v>-5.065116279069767E-7</v>
      </c>
      <c r="AK122" s="18">
        <v>0</v>
      </c>
      <c r="AL122" s="18">
        <v>0</v>
      </c>
      <c r="AM122" s="18">
        <v>0</v>
      </c>
      <c r="AN122" s="18">
        <v>1.1903720930232559E-4</v>
      </c>
      <c r="AO122" s="18">
        <v>1.1134883720930232E-4</v>
      </c>
      <c r="AP122" s="18">
        <v>0</v>
      </c>
      <c r="AQ122" s="18">
        <v>0</v>
      </c>
      <c r="AR122" s="18">
        <v>0</v>
      </c>
      <c r="AS122" s="18">
        <v>0</v>
      </c>
      <c r="AT122" s="18">
        <v>4.6744186046511623E-6</v>
      </c>
      <c r="AU122" s="18">
        <v>3.0139534883720924E-6</v>
      </c>
      <c r="AV122" s="18">
        <v>-5.3860465116279068E-6</v>
      </c>
      <c r="AW122" s="18">
        <v>0</v>
      </c>
      <c r="AX122" s="18">
        <v>0</v>
      </c>
      <c r="AY122" s="18">
        <v>0</v>
      </c>
      <c r="AZ122" s="18">
        <v>3.4497209302325585E-5</v>
      </c>
      <c r="BA122" s="18">
        <v>3.2790697674418606E-5</v>
      </c>
      <c r="BB122" s="18">
        <v>0</v>
      </c>
      <c r="BC122" s="18">
        <v>0</v>
      </c>
      <c r="BD122" s="18">
        <v>0</v>
      </c>
      <c r="BE122" s="18">
        <v>0</v>
      </c>
      <c r="BF122" s="18">
        <v>1.135813953488372E-6</v>
      </c>
      <c r="BG122" s="18">
        <v>5.7069767441860466E-7</v>
      </c>
      <c r="BH122" s="18">
        <v>-9.5581395348837201E-7</v>
      </c>
      <c r="BI122" s="18">
        <v>0</v>
      </c>
      <c r="BJ122" s="18">
        <v>0</v>
      </c>
      <c r="BK122" s="18">
        <v>0</v>
      </c>
      <c r="BL122" s="18">
        <v>2.3284604651162788E-8</v>
      </c>
      <c r="BM122" s="18">
        <v>2.3162790697674416E-8</v>
      </c>
      <c r="BN122" s="18">
        <v>0</v>
      </c>
      <c r="BO122" s="18">
        <v>0</v>
      </c>
      <c r="BP122" s="18">
        <v>0</v>
      </c>
      <c r="BQ122" s="18">
        <v>0</v>
      </c>
      <c r="BR122" s="18">
        <v>4.6604651162790691E-11</v>
      </c>
      <c r="BS122" s="18">
        <v>7.520930232558138E-11</v>
      </c>
      <c r="BT122" s="18">
        <v>-1.6465116279069764E-10</v>
      </c>
      <c r="BU122" s="18">
        <v>0</v>
      </c>
      <c r="BV122" s="18">
        <v>0</v>
      </c>
      <c r="BW122" s="18">
        <v>0</v>
      </c>
      <c r="BX122" s="18">
        <v>0.45616744186046515</v>
      </c>
      <c r="BY122" s="18">
        <v>0.43395348837209302</v>
      </c>
      <c r="BZ122" s="18">
        <v>0</v>
      </c>
      <c r="CA122" s="18">
        <v>0</v>
      </c>
      <c r="CB122" s="18">
        <v>0</v>
      </c>
      <c r="CC122" s="18">
        <v>0</v>
      </c>
      <c r="CD122" s="18">
        <v>8.9023255813953477E-3</v>
      </c>
      <c r="CE122" s="18">
        <v>1.3311627906976741E-2</v>
      </c>
      <c r="CF122" s="18">
        <v>-1.3046511627906975E-2</v>
      </c>
      <c r="CG122" s="18">
        <v>0</v>
      </c>
      <c r="CH122" s="18">
        <v>0</v>
      </c>
      <c r="CI122" s="18">
        <v>0</v>
      </c>
      <c r="CJ122" s="18">
        <v>0.48145116279069766</v>
      </c>
      <c r="CK122" s="18">
        <v>0.45906976744186045</v>
      </c>
      <c r="CL122" s="18">
        <v>0</v>
      </c>
      <c r="CM122" s="18">
        <v>0</v>
      </c>
      <c r="CN122" s="18">
        <v>0</v>
      </c>
      <c r="CO122" s="18">
        <v>0</v>
      </c>
      <c r="CP122" s="18">
        <v>8.9302325581395343E-3</v>
      </c>
      <c r="CQ122" s="18">
        <v>1.3451162790697673E-2</v>
      </c>
      <c r="CR122" s="18">
        <v>-1.5488372093023254E-2</v>
      </c>
      <c r="CS122" s="18">
        <v>0</v>
      </c>
      <c r="CT122" s="18">
        <v>0</v>
      </c>
      <c r="CU122" s="18">
        <v>0</v>
      </c>
      <c r="CV122" s="18">
        <v>9.3873488372093014E-2</v>
      </c>
      <c r="CW122" s="18">
        <v>9.2372093023255816E-2</v>
      </c>
      <c r="CX122" s="18">
        <v>0</v>
      </c>
      <c r="CY122" s="18">
        <v>0</v>
      </c>
      <c r="CZ122" s="18">
        <v>0</v>
      </c>
      <c r="DA122" s="18">
        <v>0</v>
      </c>
      <c r="DB122" s="18">
        <v>5.1767441860465114E-4</v>
      </c>
      <c r="DC122" s="18">
        <v>9.8372093023255786E-4</v>
      </c>
      <c r="DD122" s="18">
        <v>-3.0976744186046509E-3</v>
      </c>
      <c r="DE122" s="18">
        <v>0</v>
      </c>
      <c r="DF122" s="18">
        <v>0</v>
      </c>
      <c r="DG122" s="18">
        <v>0</v>
      </c>
      <c r="DH122" s="18">
        <v>5.3860465116279073E-2</v>
      </c>
      <c r="DI122" s="18">
        <v>5.3860465116279073E-2</v>
      </c>
      <c r="DJ122" s="18">
        <v>0</v>
      </c>
      <c r="DK122" s="18">
        <v>0</v>
      </c>
      <c r="DL122" s="18">
        <v>0</v>
      </c>
      <c r="DM122" s="18">
        <v>0</v>
      </c>
      <c r="DN122" s="18">
        <v>0</v>
      </c>
      <c r="DO122" s="18">
        <v>0</v>
      </c>
      <c r="DP122" s="18">
        <v>0</v>
      </c>
      <c r="DQ122" s="18">
        <v>0</v>
      </c>
      <c r="DR122" s="18">
        <v>0</v>
      </c>
      <c r="DS122" s="18">
        <v>0</v>
      </c>
      <c r="DT122" s="18">
        <v>4.1720930232558136E-2</v>
      </c>
      <c r="DU122" s="18">
        <v>4.1720930232558136E-2</v>
      </c>
      <c r="DV122" s="18">
        <v>0</v>
      </c>
      <c r="DW122" s="18">
        <v>0</v>
      </c>
      <c r="DX122" s="18">
        <v>0</v>
      </c>
      <c r="DY122" s="18">
        <v>0</v>
      </c>
      <c r="DZ122" s="18">
        <v>0</v>
      </c>
      <c r="EA122" s="18">
        <v>0</v>
      </c>
      <c r="EB122" s="18">
        <v>0</v>
      </c>
      <c r="EC122" s="18">
        <v>0</v>
      </c>
      <c r="ED122" s="18">
        <v>0</v>
      </c>
      <c r="EE122" s="18">
        <v>0</v>
      </c>
    </row>
    <row r="123" spans="1:135" ht="20.149999999999999" customHeight="1" outlineLevel="6" x14ac:dyDescent="0.35">
      <c r="A123" s="17" t="s">
        <v>54</v>
      </c>
      <c r="B123" s="17" t="s">
        <v>325</v>
      </c>
      <c r="C123">
        <v>0</v>
      </c>
      <c r="D123" s="18">
        <v>7.6416279069767445E-2</v>
      </c>
      <c r="E123" s="18">
        <v>7.4093023255813961E-2</v>
      </c>
      <c r="F123" s="18">
        <v>0</v>
      </c>
      <c r="G123" s="18">
        <v>0</v>
      </c>
      <c r="H123" s="18">
        <v>0</v>
      </c>
      <c r="I123" s="18">
        <v>0</v>
      </c>
      <c r="J123" s="18">
        <v>1.3465116279069765E-3</v>
      </c>
      <c r="K123" s="18">
        <v>9.7674418604651141E-4</v>
      </c>
      <c r="L123" s="18">
        <v>-1.0981395348837208E-3</v>
      </c>
      <c r="M123" s="18">
        <v>0</v>
      </c>
      <c r="N123" s="18">
        <v>0</v>
      </c>
      <c r="O123" s="18">
        <v>0</v>
      </c>
      <c r="P123" s="18">
        <v>8.037209316526045E-10</v>
      </c>
      <c r="Q123" s="18">
        <v>8.03720930232558E-10</v>
      </c>
      <c r="R123" s="18">
        <v>0</v>
      </c>
      <c r="S123" s="18">
        <v>0</v>
      </c>
      <c r="T123" s="18">
        <v>0</v>
      </c>
      <c r="U123" s="18">
        <v>0</v>
      </c>
      <c r="V123" s="18">
        <v>1.0841860465116278E-19</v>
      </c>
      <c r="W123" s="18">
        <v>1.3116279069767442E-18</v>
      </c>
      <c r="X123" s="18">
        <v>-9.5302325581395347E-18</v>
      </c>
      <c r="Y123" s="18">
        <v>0</v>
      </c>
      <c r="Z123" s="18">
        <v>0</v>
      </c>
      <c r="AA123" s="18">
        <v>0</v>
      </c>
      <c r="AB123" s="18">
        <v>3.6837209302325583E-6</v>
      </c>
      <c r="AC123" s="18">
        <v>3.7534883720930236E-6</v>
      </c>
      <c r="AD123" s="18">
        <v>0</v>
      </c>
      <c r="AE123" s="18">
        <v>0</v>
      </c>
      <c r="AF123" s="18">
        <v>0</v>
      </c>
      <c r="AG123" s="18">
        <v>0</v>
      </c>
      <c r="AH123" s="18">
        <v>4.3813953488372089E-7</v>
      </c>
      <c r="AI123" s="18">
        <v>-5.0790697674418604E-7</v>
      </c>
      <c r="AJ123" s="18">
        <v>-5.065116279069767E-7</v>
      </c>
      <c r="AK123" s="18">
        <v>0</v>
      </c>
      <c r="AL123" s="18">
        <v>0</v>
      </c>
      <c r="AM123" s="18">
        <v>0</v>
      </c>
      <c r="AN123" s="18">
        <v>1.1903720930232559E-4</v>
      </c>
      <c r="AO123" s="18">
        <v>1.1134883720930232E-4</v>
      </c>
      <c r="AP123" s="18">
        <v>0</v>
      </c>
      <c r="AQ123" s="18">
        <v>0</v>
      </c>
      <c r="AR123" s="18">
        <v>0</v>
      </c>
      <c r="AS123" s="18">
        <v>0</v>
      </c>
      <c r="AT123" s="18">
        <v>4.6744186046511623E-6</v>
      </c>
      <c r="AU123" s="18">
        <v>3.0139534883720924E-6</v>
      </c>
      <c r="AV123" s="18">
        <v>-5.3860465116279068E-6</v>
      </c>
      <c r="AW123" s="18">
        <v>0</v>
      </c>
      <c r="AX123" s="18">
        <v>0</v>
      </c>
      <c r="AY123" s="18">
        <v>0</v>
      </c>
      <c r="AZ123" s="18">
        <v>3.4497209302325585E-5</v>
      </c>
      <c r="BA123" s="18">
        <v>3.2790697674418606E-5</v>
      </c>
      <c r="BB123" s="18">
        <v>0</v>
      </c>
      <c r="BC123" s="18">
        <v>0</v>
      </c>
      <c r="BD123" s="18">
        <v>0</v>
      </c>
      <c r="BE123" s="18">
        <v>0</v>
      </c>
      <c r="BF123" s="18">
        <v>1.135813953488372E-6</v>
      </c>
      <c r="BG123" s="18">
        <v>5.7069767441860466E-7</v>
      </c>
      <c r="BH123" s="18">
        <v>-9.5581395348837201E-7</v>
      </c>
      <c r="BI123" s="18">
        <v>0</v>
      </c>
      <c r="BJ123" s="18">
        <v>0</v>
      </c>
      <c r="BK123" s="18">
        <v>0</v>
      </c>
      <c r="BL123" s="18">
        <v>2.3284604651162788E-8</v>
      </c>
      <c r="BM123" s="18">
        <v>2.3162790697674416E-8</v>
      </c>
      <c r="BN123" s="18">
        <v>0</v>
      </c>
      <c r="BO123" s="18">
        <v>0</v>
      </c>
      <c r="BP123" s="18">
        <v>0</v>
      </c>
      <c r="BQ123" s="18">
        <v>0</v>
      </c>
      <c r="BR123" s="18">
        <v>4.6604651162790691E-11</v>
      </c>
      <c r="BS123" s="18">
        <v>7.520930232558138E-11</v>
      </c>
      <c r="BT123" s="18">
        <v>-1.6465116279069764E-10</v>
      </c>
      <c r="BU123" s="18">
        <v>0</v>
      </c>
      <c r="BV123" s="18">
        <v>0</v>
      </c>
      <c r="BW123" s="18">
        <v>0</v>
      </c>
      <c r="BX123" s="18">
        <v>0.45616744186046515</v>
      </c>
      <c r="BY123" s="18">
        <v>0.43395348837209302</v>
      </c>
      <c r="BZ123" s="18">
        <v>0</v>
      </c>
      <c r="CA123" s="18">
        <v>0</v>
      </c>
      <c r="CB123" s="18">
        <v>0</v>
      </c>
      <c r="CC123" s="18">
        <v>0</v>
      </c>
      <c r="CD123" s="18">
        <v>8.9023255813953477E-3</v>
      </c>
      <c r="CE123" s="18">
        <v>1.3311627906976741E-2</v>
      </c>
      <c r="CF123" s="18">
        <v>-1.3046511627906975E-2</v>
      </c>
      <c r="CG123" s="18">
        <v>0</v>
      </c>
      <c r="CH123" s="18">
        <v>0</v>
      </c>
      <c r="CI123" s="18">
        <v>0</v>
      </c>
      <c r="CJ123" s="18">
        <v>0.48145116279069766</v>
      </c>
      <c r="CK123" s="18">
        <v>0.45906976744186045</v>
      </c>
      <c r="CL123" s="18">
        <v>0</v>
      </c>
      <c r="CM123" s="18">
        <v>0</v>
      </c>
      <c r="CN123" s="18">
        <v>0</v>
      </c>
      <c r="CO123" s="18">
        <v>0</v>
      </c>
      <c r="CP123" s="18">
        <v>8.9302325581395343E-3</v>
      </c>
      <c r="CQ123" s="18">
        <v>1.3451162790697673E-2</v>
      </c>
      <c r="CR123" s="18">
        <v>-1.5488372093023254E-2</v>
      </c>
      <c r="CS123" s="18">
        <v>0</v>
      </c>
      <c r="CT123" s="18">
        <v>0</v>
      </c>
      <c r="CU123" s="18">
        <v>0</v>
      </c>
      <c r="CV123" s="18">
        <v>9.3873488372093014E-2</v>
      </c>
      <c r="CW123" s="18">
        <v>9.2372093023255816E-2</v>
      </c>
      <c r="CX123" s="18">
        <v>0</v>
      </c>
      <c r="CY123" s="18">
        <v>0</v>
      </c>
      <c r="CZ123" s="18">
        <v>0</v>
      </c>
      <c r="DA123" s="18">
        <v>0</v>
      </c>
      <c r="DB123" s="18">
        <v>5.1767441860465114E-4</v>
      </c>
      <c r="DC123" s="18">
        <v>9.8372093023255786E-4</v>
      </c>
      <c r="DD123" s="18">
        <v>-3.0976744186046509E-3</v>
      </c>
      <c r="DE123" s="18">
        <v>0</v>
      </c>
      <c r="DF123" s="18">
        <v>0</v>
      </c>
      <c r="DG123" s="18">
        <v>0</v>
      </c>
      <c r="DH123" s="18">
        <v>5.3860465116279073E-2</v>
      </c>
      <c r="DI123" s="18">
        <v>5.3860465116279073E-2</v>
      </c>
      <c r="DJ123" s="18">
        <v>0</v>
      </c>
      <c r="DK123" s="18">
        <v>0</v>
      </c>
      <c r="DL123" s="18">
        <v>0</v>
      </c>
      <c r="DM123" s="18">
        <v>0</v>
      </c>
      <c r="DN123" s="18">
        <v>0</v>
      </c>
      <c r="DO123" s="18">
        <v>0</v>
      </c>
      <c r="DP123" s="18">
        <v>0</v>
      </c>
      <c r="DQ123" s="18">
        <v>0</v>
      </c>
      <c r="DR123" s="18">
        <v>0</v>
      </c>
      <c r="DS123" s="18">
        <v>0</v>
      </c>
      <c r="DT123" s="18">
        <v>4.1720930232558136E-2</v>
      </c>
      <c r="DU123" s="18">
        <v>4.1720930232558136E-2</v>
      </c>
      <c r="DV123" s="18">
        <v>0</v>
      </c>
      <c r="DW123" s="18">
        <v>0</v>
      </c>
      <c r="DX123" s="18">
        <v>0</v>
      </c>
      <c r="DY123" s="18">
        <v>0</v>
      </c>
      <c r="DZ123" s="18">
        <v>0</v>
      </c>
      <c r="EA123" s="18">
        <v>0</v>
      </c>
      <c r="EB123" s="18">
        <v>0</v>
      </c>
      <c r="EC123" s="18">
        <v>0</v>
      </c>
      <c r="ED123" s="18">
        <v>0</v>
      </c>
      <c r="EE123" s="18">
        <v>0</v>
      </c>
    </row>
    <row r="124" spans="1:135" ht="20.149999999999999" customHeight="1" outlineLevel="5" x14ac:dyDescent="0.35">
      <c r="A124" s="17" t="s">
        <v>53</v>
      </c>
      <c r="B124" s="17" t="s">
        <v>326</v>
      </c>
      <c r="D124" s="18">
        <v>0.39644496124031015</v>
      </c>
      <c r="E124" s="18">
        <v>0.38376744186046519</v>
      </c>
      <c r="F124" s="18">
        <v>0</v>
      </c>
      <c r="G124" s="18">
        <v>0</v>
      </c>
      <c r="H124" s="18">
        <v>0</v>
      </c>
      <c r="I124" s="18">
        <v>0</v>
      </c>
      <c r="J124" s="18">
        <v>7.3426356589147285E-3</v>
      </c>
      <c r="K124" s="18">
        <v>5.3348837209302325E-3</v>
      </c>
      <c r="L124" s="18">
        <v>-5.7937984496124022E-3</v>
      </c>
      <c r="M124" s="18">
        <v>0</v>
      </c>
      <c r="N124" s="18">
        <v>0</v>
      </c>
      <c r="O124" s="18">
        <v>0</v>
      </c>
      <c r="P124" s="18">
        <v>3.9696124108048059E-9</v>
      </c>
      <c r="Q124" s="18">
        <v>3.9696124031007749E-9</v>
      </c>
      <c r="R124" s="18">
        <v>0</v>
      </c>
      <c r="S124" s="18">
        <v>0</v>
      </c>
      <c r="T124" s="18">
        <v>0</v>
      </c>
      <c r="U124" s="18">
        <v>0</v>
      </c>
      <c r="V124" s="18">
        <v>5.9085271317829458E-19</v>
      </c>
      <c r="W124" s="18">
        <v>7.1131782945736443E-18</v>
      </c>
      <c r="X124" s="18">
        <v>-5.3693023255813958E-17</v>
      </c>
      <c r="Y124" s="18">
        <v>0</v>
      </c>
      <c r="Z124" s="18">
        <v>0</v>
      </c>
      <c r="AA124" s="18">
        <v>0</v>
      </c>
      <c r="AB124" s="18">
        <v>1.9394883720930233E-5</v>
      </c>
      <c r="AC124" s="18">
        <v>1.9790697674418605E-5</v>
      </c>
      <c r="AD124" s="18">
        <v>0</v>
      </c>
      <c r="AE124" s="18">
        <v>0</v>
      </c>
      <c r="AF124" s="18">
        <v>0</v>
      </c>
      <c r="AG124" s="18">
        <v>0</v>
      </c>
      <c r="AH124" s="18">
        <v>2.3863565891472869E-6</v>
      </c>
      <c r="AI124" s="18">
        <v>-2.7821705426356591E-6</v>
      </c>
      <c r="AJ124" s="18">
        <v>-2.701860465116279E-6</v>
      </c>
      <c r="AK124" s="18">
        <v>0</v>
      </c>
      <c r="AL124" s="18">
        <v>0</v>
      </c>
      <c r="AM124" s="18">
        <v>0</v>
      </c>
      <c r="AN124" s="18">
        <v>6.0060465116279071E-4</v>
      </c>
      <c r="AO124" s="18">
        <v>5.5872868217054269E-4</v>
      </c>
      <c r="AP124" s="18">
        <v>0</v>
      </c>
      <c r="AQ124" s="18">
        <v>0</v>
      </c>
      <c r="AR124" s="18">
        <v>0</v>
      </c>
      <c r="AS124" s="18">
        <v>0</v>
      </c>
      <c r="AT124" s="18">
        <v>2.5469767441860467E-5</v>
      </c>
      <c r="AU124" s="18">
        <v>1.6406201550387598E-5</v>
      </c>
      <c r="AV124" s="18">
        <v>-2.8854263565891472E-5</v>
      </c>
      <c r="AW124" s="18">
        <v>0</v>
      </c>
      <c r="AX124" s="18">
        <v>0</v>
      </c>
      <c r="AY124" s="18">
        <v>0</v>
      </c>
      <c r="AZ124" s="18">
        <v>1.7738775193798449E-4</v>
      </c>
      <c r="BA124" s="18">
        <v>1.6807751937984497E-4</v>
      </c>
      <c r="BB124" s="18">
        <v>0</v>
      </c>
      <c r="BC124" s="18">
        <v>0</v>
      </c>
      <c r="BD124" s="18">
        <v>0</v>
      </c>
      <c r="BE124" s="18">
        <v>0</v>
      </c>
      <c r="BF124" s="18">
        <v>6.1953488372093025E-6</v>
      </c>
      <c r="BG124" s="18">
        <v>3.1148837209302322E-6</v>
      </c>
      <c r="BH124" s="18">
        <v>-5.1800000000000004E-6</v>
      </c>
      <c r="BI124" s="18">
        <v>0</v>
      </c>
      <c r="BJ124" s="18">
        <v>0</v>
      </c>
      <c r="BK124" s="18">
        <v>0</v>
      </c>
      <c r="BL124" s="18">
        <v>1.2457068217054264E-7</v>
      </c>
      <c r="BM124" s="18">
        <v>1.2390697674418604E-7</v>
      </c>
      <c r="BN124" s="18">
        <v>0</v>
      </c>
      <c r="BO124" s="18">
        <v>0</v>
      </c>
      <c r="BP124" s="18">
        <v>0</v>
      </c>
      <c r="BQ124" s="18">
        <v>0</v>
      </c>
      <c r="BR124" s="18">
        <v>2.5355038759689918E-10</v>
      </c>
      <c r="BS124" s="18">
        <v>4.1015503875968991E-10</v>
      </c>
      <c r="BT124" s="18">
        <v>-9.4651162790697672E-10</v>
      </c>
      <c r="BU124" s="18">
        <v>0</v>
      </c>
      <c r="BV124" s="18">
        <v>0</v>
      </c>
      <c r="BW124" s="18">
        <v>0</v>
      </c>
      <c r="BX124" s="18">
        <v>2.3470046511627909</v>
      </c>
      <c r="BY124" s="18">
        <v>2.2257364341085273</v>
      </c>
      <c r="BZ124" s="18">
        <v>0</v>
      </c>
      <c r="CA124" s="18">
        <v>0</v>
      </c>
      <c r="CB124" s="18">
        <v>0</v>
      </c>
      <c r="CC124" s="18">
        <v>0</v>
      </c>
      <c r="CD124" s="18">
        <v>4.841550387596899E-2</v>
      </c>
      <c r="CE124" s="18">
        <v>7.2852713178294573E-2</v>
      </c>
      <c r="CF124" s="18">
        <v>-6.9410852713178303E-2</v>
      </c>
      <c r="CG124" s="18">
        <v>0</v>
      </c>
      <c r="CH124" s="18">
        <v>0</v>
      </c>
      <c r="CI124" s="18">
        <v>0</v>
      </c>
      <c r="CJ124" s="18">
        <v>2.4682155038759688</v>
      </c>
      <c r="CK124" s="18">
        <v>2.346201550387597</v>
      </c>
      <c r="CL124" s="18">
        <v>0</v>
      </c>
      <c r="CM124" s="18">
        <v>0</v>
      </c>
      <c r="CN124" s="18">
        <v>0</v>
      </c>
      <c r="CO124" s="18">
        <v>0</v>
      </c>
      <c r="CP124" s="18">
        <v>4.8587596899224809E-2</v>
      </c>
      <c r="CQ124" s="18">
        <v>7.3426356589147299E-2</v>
      </c>
      <c r="CR124" s="18">
        <v>-8.317829457364341E-2</v>
      </c>
      <c r="CS124" s="18">
        <v>0</v>
      </c>
      <c r="CT124" s="18">
        <v>0</v>
      </c>
      <c r="CU124" s="18">
        <v>0</v>
      </c>
      <c r="CV124" s="18">
        <v>0.47741472868217055</v>
      </c>
      <c r="CW124" s="18">
        <v>0.46924031007751937</v>
      </c>
      <c r="CX124" s="18">
        <v>0</v>
      </c>
      <c r="CY124" s="18">
        <v>0</v>
      </c>
      <c r="CZ124" s="18">
        <v>0</v>
      </c>
      <c r="DA124" s="18">
        <v>0</v>
      </c>
      <c r="DB124" s="18">
        <v>2.8165891472868216E-3</v>
      </c>
      <c r="DC124" s="18">
        <v>5.3578294573643414E-3</v>
      </c>
      <c r="DD124" s="18">
        <v>-1.7209302325581394E-2</v>
      </c>
      <c r="DE124" s="18">
        <v>0</v>
      </c>
      <c r="DF124" s="18">
        <v>0</v>
      </c>
      <c r="DG124" s="18">
        <v>0</v>
      </c>
      <c r="DH124" s="18">
        <v>0.29255813953488374</v>
      </c>
      <c r="DI124" s="18">
        <v>0.29255813953488374</v>
      </c>
      <c r="DJ124" s="18">
        <v>0</v>
      </c>
      <c r="DK124" s="18">
        <v>0</v>
      </c>
      <c r="DL124" s="18">
        <v>0</v>
      </c>
      <c r="DM124" s="18">
        <v>0</v>
      </c>
      <c r="DN124" s="18">
        <v>0</v>
      </c>
      <c r="DO124" s="18">
        <v>0</v>
      </c>
      <c r="DP124" s="18">
        <v>0</v>
      </c>
      <c r="DQ124" s="18">
        <v>0</v>
      </c>
      <c r="DR124" s="18">
        <v>0</v>
      </c>
      <c r="DS124" s="18">
        <v>0</v>
      </c>
      <c r="DT124" s="18">
        <v>0.22372093023255815</v>
      </c>
      <c r="DU124" s="18">
        <v>0.22372093023255815</v>
      </c>
      <c r="DV124" s="18">
        <v>0</v>
      </c>
      <c r="DW124" s="18">
        <v>0</v>
      </c>
      <c r="DX124" s="18">
        <v>0</v>
      </c>
      <c r="DY124" s="18">
        <v>0</v>
      </c>
      <c r="DZ124" s="18">
        <v>0</v>
      </c>
      <c r="EA124" s="18">
        <v>0</v>
      </c>
      <c r="EB124" s="18">
        <v>0</v>
      </c>
      <c r="EC124" s="18">
        <v>0</v>
      </c>
      <c r="ED124" s="18">
        <v>0</v>
      </c>
      <c r="EE124" s="18">
        <v>0</v>
      </c>
    </row>
    <row r="125" spans="1:135" ht="20.149999999999999" customHeight="1" outlineLevel="6" x14ac:dyDescent="0.35">
      <c r="A125" s="17" t="s">
        <v>54</v>
      </c>
      <c r="B125" s="17" t="s">
        <v>86</v>
      </c>
      <c r="C125">
        <v>0</v>
      </c>
      <c r="D125" s="18">
        <v>0.39644496124031015</v>
      </c>
      <c r="E125" s="18">
        <v>0.38376744186046519</v>
      </c>
      <c r="F125" s="18">
        <v>0</v>
      </c>
      <c r="G125" s="18">
        <v>0</v>
      </c>
      <c r="H125" s="18">
        <v>0</v>
      </c>
      <c r="I125" s="18">
        <v>0</v>
      </c>
      <c r="J125" s="18">
        <v>7.3426356589147285E-3</v>
      </c>
      <c r="K125" s="18">
        <v>5.3348837209302325E-3</v>
      </c>
      <c r="L125" s="18">
        <v>-5.7937984496124022E-3</v>
      </c>
      <c r="M125" s="18">
        <v>0</v>
      </c>
      <c r="N125" s="18">
        <v>0</v>
      </c>
      <c r="O125" s="18">
        <v>0</v>
      </c>
      <c r="P125" s="18">
        <v>3.9696124108048059E-9</v>
      </c>
      <c r="Q125" s="18">
        <v>3.9696124031007749E-9</v>
      </c>
      <c r="R125" s="18">
        <v>0</v>
      </c>
      <c r="S125" s="18">
        <v>0</v>
      </c>
      <c r="T125" s="18">
        <v>0</v>
      </c>
      <c r="U125" s="18">
        <v>0</v>
      </c>
      <c r="V125" s="18">
        <v>5.9085271317829458E-19</v>
      </c>
      <c r="W125" s="18">
        <v>7.1131782945736443E-18</v>
      </c>
      <c r="X125" s="18">
        <v>-5.3693023255813958E-17</v>
      </c>
      <c r="Y125" s="18">
        <v>0</v>
      </c>
      <c r="Z125" s="18">
        <v>0</v>
      </c>
      <c r="AA125" s="18">
        <v>0</v>
      </c>
      <c r="AB125" s="18">
        <v>1.9394883720930233E-5</v>
      </c>
      <c r="AC125" s="18">
        <v>1.9790697674418605E-5</v>
      </c>
      <c r="AD125" s="18">
        <v>0</v>
      </c>
      <c r="AE125" s="18">
        <v>0</v>
      </c>
      <c r="AF125" s="18">
        <v>0</v>
      </c>
      <c r="AG125" s="18">
        <v>0</v>
      </c>
      <c r="AH125" s="18">
        <v>2.3863565891472869E-6</v>
      </c>
      <c r="AI125" s="18">
        <v>-2.7821705426356591E-6</v>
      </c>
      <c r="AJ125" s="18">
        <v>-2.701860465116279E-6</v>
      </c>
      <c r="AK125" s="18">
        <v>0</v>
      </c>
      <c r="AL125" s="18">
        <v>0</v>
      </c>
      <c r="AM125" s="18">
        <v>0</v>
      </c>
      <c r="AN125" s="18">
        <v>6.0060465116279071E-4</v>
      </c>
      <c r="AO125" s="18">
        <v>5.5872868217054269E-4</v>
      </c>
      <c r="AP125" s="18">
        <v>0</v>
      </c>
      <c r="AQ125" s="18">
        <v>0</v>
      </c>
      <c r="AR125" s="18">
        <v>0</v>
      </c>
      <c r="AS125" s="18">
        <v>0</v>
      </c>
      <c r="AT125" s="18">
        <v>2.5469767441860467E-5</v>
      </c>
      <c r="AU125" s="18">
        <v>1.6406201550387598E-5</v>
      </c>
      <c r="AV125" s="18">
        <v>-2.8854263565891472E-5</v>
      </c>
      <c r="AW125" s="18">
        <v>0</v>
      </c>
      <c r="AX125" s="18">
        <v>0</v>
      </c>
      <c r="AY125" s="18">
        <v>0</v>
      </c>
      <c r="AZ125" s="18">
        <v>1.7738775193798449E-4</v>
      </c>
      <c r="BA125" s="18">
        <v>1.6807751937984497E-4</v>
      </c>
      <c r="BB125" s="18">
        <v>0</v>
      </c>
      <c r="BC125" s="18">
        <v>0</v>
      </c>
      <c r="BD125" s="18">
        <v>0</v>
      </c>
      <c r="BE125" s="18">
        <v>0</v>
      </c>
      <c r="BF125" s="18">
        <v>6.1953488372093025E-6</v>
      </c>
      <c r="BG125" s="18">
        <v>3.1148837209302322E-6</v>
      </c>
      <c r="BH125" s="18">
        <v>-5.1800000000000004E-6</v>
      </c>
      <c r="BI125" s="18">
        <v>0</v>
      </c>
      <c r="BJ125" s="18">
        <v>0</v>
      </c>
      <c r="BK125" s="18">
        <v>0</v>
      </c>
      <c r="BL125" s="18">
        <v>1.2457068217054264E-7</v>
      </c>
      <c r="BM125" s="18">
        <v>1.2390697674418604E-7</v>
      </c>
      <c r="BN125" s="18">
        <v>0</v>
      </c>
      <c r="BO125" s="18">
        <v>0</v>
      </c>
      <c r="BP125" s="18">
        <v>0</v>
      </c>
      <c r="BQ125" s="18">
        <v>0</v>
      </c>
      <c r="BR125" s="18">
        <v>2.5355038759689918E-10</v>
      </c>
      <c r="BS125" s="18">
        <v>4.1015503875968991E-10</v>
      </c>
      <c r="BT125" s="18">
        <v>-9.4651162790697672E-10</v>
      </c>
      <c r="BU125" s="18">
        <v>0</v>
      </c>
      <c r="BV125" s="18">
        <v>0</v>
      </c>
      <c r="BW125" s="18">
        <v>0</v>
      </c>
      <c r="BX125" s="18">
        <v>2.3470046511627909</v>
      </c>
      <c r="BY125" s="18">
        <v>2.2257364341085273</v>
      </c>
      <c r="BZ125" s="18">
        <v>0</v>
      </c>
      <c r="CA125" s="18">
        <v>0</v>
      </c>
      <c r="CB125" s="18">
        <v>0</v>
      </c>
      <c r="CC125" s="18">
        <v>0</v>
      </c>
      <c r="CD125" s="18">
        <v>4.841550387596899E-2</v>
      </c>
      <c r="CE125" s="18">
        <v>7.2852713178294573E-2</v>
      </c>
      <c r="CF125" s="18">
        <v>-6.9410852713178303E-2</v>
      </c>
      <c r="CG125" s="18">
        <v>0</v>
      </c>
      <c r="CH125" s="18">
        <v>0</v>
      </c>
      <c r="CI125" s="18">
        <v>0</v>
      </c>
      <c r="CJ125" s="18">
        <v>2.4682155038759688</v>
      </c>
      <c r="CK125" s="18">
        <v>2.346201550387597</v>
      </c>
      <c r="CL125" s="18">
        <v>0</v>
      </c>
      <c r="CM125" s="18">
        <v>0</v>
      </c>
      <c r="CN125" s="18">
        <v>0</v>
      </c>
      <c r="CO125" s="18">
        <v>0</v>
      </c>
      <c r="CP125" s="18">
        <v>4.8587596899224809E-2</v>
      </c>
      <c r="CQ125" s="18">
        <v>7.3426356589147299E-2</v>
      </c>
      <c r="CR125" s="18">
        <v>-8.317829457364341E-2</v>
      </c>
      <c r="CS125" s="18">
        <v>0</v>
      </c>
      <c r="CT125" s="18">
        <v>0</v>
      </c>
      <c r="CU125" s="18">
        <v>0</v>
      </c>
      <c r="CV125" s="18">
        <v>0.47741472868217055</v>
      </c>
      <c r="CW125" s="18">
        <v>0.46924031007751937</v>
      </c>
      <c r="CX125" s="18">
        <v>0</v>
      </c>
      <c r="CY125" s="18">
        <v>0</v>
      </c>
      <c r="CZ125" s="18">
        <v>0</v>
      </c>
      <c r="DA125" s="18">
        <v>0</v>
      </c>
      <c r="DB125" s="18">
        <v>2.8165891472868216E-3</v>
      </c>
      <c r="DC125" s="18">
        <v>5.3578294573643414E-3</v>
      </c>
      <c r="DD125" s="18">
        <v>-1.7209302325581394E-2</v>
      </c>
      <c r="DE125" s="18">
        <v>0</v>
      </c>
      <c r="DF125" s="18">
        <v>0</v>
      </c>
      <c r="DG125" s="18">
        <v>0</v>
      </c>
      <c r="DH125" s="18">
        <v>0.29255813953488374</v>
      </c>
      <c r="DI125" s="18">
        <v>0.29255813953488374</v>
      </c>
      <c r="DJ125" s="18">
        <v>0</v>
      </c>
      <c r="DK125" s="18">
        <v>0</v>
      </c>
      <c r="DL125" s="18">
        <v>0</v>
      </c>
      <c r="DM125" s="18">
        <v>0</v>
      </c>
      <c r="DN125" s="18">
        <v>0</v>
      </c>
      <c r="DO125" s="18">
        <v>0</v>
      </c>
      <c r="DP125" s="18">
        <v>0</v>
      </c>
      <c r="DQ125" s="18">
        <v>0</v>
      </c>
      <c r="DR125" s="18">
        <v>0</v>
      </c>
      <c r="DS125" s="18">
        <v>0</v>
      </c>
      <c r="DT125" s="18">
        <v>0.22372093023255815</v>
      </c>
      <c r="DU125" s="18">
        <v>0.22372093023255815</v>
      </c>
      <c r="DV125" s="18">
        <v>0</v>
      </c>
      <c r="DW125" s="18">
        <v>0</v>
      </c>
      <c r="DX125" s="18">
        <v>0</v>
      </c>
      <c r="DY125" s="18">
        <v>0</v>
      </c>
      <c r="DZ125" s="18">
        <v>0</v>
      </c>
      <c r="EA125" s="18">
        <v>0</v>
      </c>
      <c r="EB125" s="18">
        <v>0</v>
      </c>
      <c r="EC125" s="18">
        <v>0</v>
      </c>
      <c r="ED125" s="18">
        <v>0</v>
      </c>
      <c r="EE125" s="18">
        <v>0</v>
      </c>
    </row>
    <row r="126" spans="1:135" ht="20.149999999999999" customHeight="1" outlineLevel="3" x14ac:dyDescent="0.35">
      <c r="A126" s="17" t="s">
        <v>51</v>
      </c>
      <c r="B126" s="17" t="s">
        <v>87</v>
      </c>
      <c r="D126" s="18">
        <v>0.22064510587992908</v>
      </c>
      <c r="E126" s="18">
        <v>0.19665608119601327</v>
      </c>
      <c r="F126" s="18">
        <v>0</v>
      </c>
      <c r="G126" s="18">
        <v>0</v>
      </c>
      <c r="H126" s="18">
        <v>2.045644526511628E-2</v>
      </c>
      <c r="I126" s="18">
        <v>0</v>
      </c>
      <c r="J126" s="18">
        <v>2.4657405738383173E-3</v>
      </c>
      <c r="K126" s="18">
        <v>1.0668388449612402E-3</v>
      </c>
      <c r="L126" s="18">
        <v>-1.0364051601328905E-3</v>
      </c>
      <c r="M126" s="18">
        <v>0</v>
      </c>
      <c r="N126" s="18">
        <v>0</v>
      </c>
      <c r="O126" s="18">
        <v>0</v>
      </c>
      <c r="P126" s="18">
        <v>4.8328310212269327E-11</v>
      </c>
      <c r="Q126" s="18">
        <v>4.332985866571041E-11</v>
      </c>
      <c r="R126" s="18">
        <v>0</v>
      </c>
      <c r="S126" s="18">
        <v>0</v>
      </c>
      <c r="T126" s="18">
        <v>4.9984269300990309E-12</v>
      </c>
      <c r="U126" s="18">
        <v>0</v>
      </c>
      <c r="V126" s="18">
        <v>1.868979947286822E-17</v>
      </c>
      <c r="W126" s="18">
        <v>5.9266604208194897E-18</v>
      </c>
      <c r="X126" s="18">
        <v>1.1129112232486711E-12</v>
      </c>
      <c r="Y126" s="18">
        <v>0</v>
      </c>
      <c r="Z126" s="18">
        <v>0</v>
      </c>
      <c r="AA126" s="18">
        <v>0</v>
      </c>
      <c r="AB126" s="18">
        <v>8.3215068249682404E-5</v>
      </c>
      <c r="AC126" s="18">
        <v>2.6953056334662237E-5</v>
      </c>
      <c r="AD126" s="18">
        <v>0</v>
      </c>
      <c r="AE126" s="18">
        <v>0</v>
      </c>
      <c r="AF126" s="18">
        <v>5.4298124729701002E-5</v>
      </c>
      <c r="AG126" s="18">
        <v>0</v>
      </c>
      <c r="AH126" s="18">
        <v>1.4499964456735329E-6</v>
      </c>
      <c r="AI126" s="18">
        <v>5.138907396456256E-7</v>
      </c>
      <c r="AJ126" s="18">
        <v>3.7370957718715404E-8</v>
      </c>
      <c r="AK126" s="18">
        <v>0</v>
      </c>
      <c r="AL126" s="18">
        <v>0</v>
      </c>
      <c r="AM126" s="18">
        <v>0</v>
      </c>
      <c r="AN126" s="18">
        <v>1.9565092782410635E-4</v>
      </c>
      <c r="AO126" s="18">
        <v>1.6605527954152827E-4</v>
      </c>
      <c r="AP126" s="18">
        <v>0</v>
      </c>
      <c r="AQ126" s="18">
        <v>0</v>
      </c>
      <c r="AR126" s="18">
        <v>6.8721914487707648E-6</v>
      </c>
      <c r="AS126" s="18">
        <v>0</v>
      </c>
      <c r="AT126" s="18">
        <v>1.5946166257949061E-5</v>
      </c>
      <c r="AU126" s="18">
        <v>6.7772905758582499E-6</v>
      </c>
      <c r="AV126" s="18">
        <v>-2.3146234550387597E-6</v>
      </c>
      <c r="AW126" s="18">
        <v>0</v>
      </c>
      <c r="AX126" s="18">
        <v>0</v>
      </c>
      <c r="AY126" s="18">
        <v>0</v>
      </c>
      <c r="AZ126" s="18">
        <v>4.8697171468470436E-5</v>
      </c>
      <c r="BA126" s="18">
        <v>3.2557289428571435E-5</v>
      </c>
      <c r="BB126" s="18">
        <v>0</v>
      </c>
      <c r="BC126" s="18">
        <v>0</v>
      </c>
      <c r="BD126" s="18">
        <v>1.2652903400292359E-5</v>
      </c>
      <c r="BE126" s="18">
        <v>0</v>
      </c>
      <c r="BF126" s="18">
        <v>2.7244609674028797E-6</v>
      </c>
      <c r="BG126" s="18">
        <v>7.6251767220376516E-7</v>
      </c>
      <c r="BH126" s="18">
        <v>-3.8807269087486166E-7</v>
      </c>
      <c r="BI126" s="18">
        <v>0</v>
      </c>
      <c r="BJ126" s="18">
        <v>0</v>
      </c>
      <c r="BK126" s="18">
        <v>0</v>
      </c>
      <c r="BL126" s="18">
        <v>1.3895431614497456E-7</v>
      </c>
      <c r="BM126" s="18">
        <v>1.2857812473953491E-7</v>
      </c>
      <c r="BN126" s="18">
        <v>0</v>
      </c>
      <c r="BO126" s="18">
        <v>0</v>
      </c>
      <c r="BP126" s="18">
        <v>8.929452831308972E-9</v>
      </c>
      <c r="BQ126" s="18">
        <v>0</v>
      </c>
      <c r="BR126" s="18">
        <v>1.3386017982724255E-9</v>
      </c>
      <c r="BS126" s="18">
        <v>1.0813677585825026E-10</v>
      </c>
      <c r="BT126" s="18">
        <v>-7.8138829859357686E-10</v>
      </c>
      <c r="BU126" s="18">
        <v>0</v>
      </c>
      <c r="BV126" s="18">
        <v>0</v>
      </c>
      <c r="BW126" s="18">
        <v>0</v>
      </c>
      <c r="BX126" s="18">
        <v>2.0813411571837874</v>
      </c>
      <c r="BY126" s="18">
        <v>1.4889698664451827</v>
      </c>
      <c r="BZ126" s="18">
        <v>0</v>
      </c>
      <c r="CA126" s="18">
        <v>0</v>
      </c>
      <c r="CB126" s="18">
        <v>0.53723637192797347</v>
      </c>
      <c r="CC126" s="18">
        <v>0</v>
      </c>
      <c r="CD126" s="18">
        <v>4.0003790205980071E-2</v>
      </c>
      <c r="CE126" s="18">
        <v>1.513112860465116E-2</v>
      </c>
      <c r="CF126" s="18">
        <v>-1.1814163513842749E-2</v>
      </c>
      <c r="CG126" s="18">
        <v>0</v>
      </c>
      <c r="CH126" s="18">
        <v>0</v>
      </c>
      <c r="CI126" s="18">
        <v>0</v>
      </c>
      <c r="CJ126" s="18">
        <v>1.6559259280357033</v>
      </c>
      <c r="CK126" s="18">
        <v>1.4398192899003324</v>
      </c>
      <c r="CL126" s="18">
        <v>0</v>
      </c>
      <c r="CM126" s="18">
        <v>0</v>
      </c>
      <c r="CN126" s="18">
        <v>0.15952726992398661</v>
      </c>
      <c r="CO126" s="18">
        <v>0</v>
      </c>
      <c r="CP126" s="18">
        <v>4.1007365354241418E-2</v>
      </c>
      <c r="CQ126" s="18">
        <v>1.5572002857142856E-2</v>
      </c>
      <c r="CR126" s="18">
        <v>-1.2782549636766337E-2</v>
      </c>
      <c r="CS126" s="18">
        <v>0</v>
      </c>
      <c r="CT126" s="18">
        <v>0</v>
      </c>
      <c r="CU126" s="18">
        <v>0</v>
      </c>
      <c r="CV126" s="18">
        <v>0.34663271071270879</v>
      </c>
      <c r="CW126" s="18">
        <v>0.33128623455592476</v>
      </c>
      <c r="CX126" s="18">
        <v>0</v>
      </c>
      <c r="CY126" s="18">
        <v>0</v>
      </c>
      <c r="CZ126" s="18">
        <v>8.8795830831361923E-3</v>
      </c>
      <c r="DA126" s="18">
        <v>0</v>
      </c>
      <c r="DB126" s="18">
        <v>4.4230560769701012E-3</v>
      </c>
      <c r="DC126" s="18">
        <v>2.0438369966777406E-3</v>
      </c>
      <c r="DD126" s="18">
        <v>-2.8506805526024364E-3</v>
      </c>
      <c r="DE126" s="18">
        <v>0</v>
      </c>
      <c r="DF126" s="18">
        <v>0</v>
      </c>
      <c r="DG126" s="18">
        <v>0</v>
      </c>
      <c r="DH126" s="18">
        <v>6.3734219269102999E-7</v>
      </c>
      <c r="DI126" s="18">
        <v>6.3734219269102999E-7</v>
      </c>
      <c r="DJ126" s="18">
        <v>0</v>
      </c>
      <c r="DK126" s="18">
        <v>0</v>
      </c>
      <c r="DL126" s="18">
        <v>0</v>
      </c>
      <c r="DM126" s="18">
        <v>0</v>
      </c>
      <c r="DN126" s="18">
        <v>0</v>
      </c>
      <c r="DO126" s="18">
        <v>0</v>
      </c>
      <c r="DP126" s="18">
        <v>0</v>
      </c>
      <c r="DQ126" s="18">
        <v>0</v>
      </c>
      <c r="DR126" s="18">
        <v>0</v>
      </c>
      <c r="DS126" s="18">
        <v>0</v>
      </c>
      <c r="DT126" s="18">
        <v>7.1043189368770769E-8</v>
      </c>
      <c r="DU126" s="18">
        <v>7.1043189368770769E-8</v>
      </c>
      <c r="DV126" s="18">
        <v>0</v>
      </c>
      <c r="DW126" s="18">
        <v>0</v>
      </c>
      <c r="DX126" s="18">
        <v>0</v>
      </c>
      <c r="DY126" s="18">
        <v>0</v>
      </c>
      <c r="DZ126" s="18">
        <v>0</v>
      </c>
      <c r="EA126" s="18">
        <v>0</v>
      </c>
      <c r="EB126" s="18">
        <v>0</v>
      </c>
      <c r="EC126" s="18">
        <v>0</v>
      </c>
      <c r="ED126" s="18">
        <v>0</v>
      </c>
      <c r="EE126" s="18">
        <v>0</v>
      </c>
    </row>
    <row r="127" spans="1:135" ht="20.149999999999999" customHeight="1" outlineLevel="4" x14ac:dyDescent="0.35">
      <c r="A127" s="17" t="s">
        <v>48</v>
      </c>
      <c r="B127" s="17" t="s">
        <v>327</v>
      </c>
      <c r="D127" s="18">
        <v>0.22064510587992908</v>
      </c>
      <c r="E127" s="18">
        <v>0.19665608119601327</v>
      </c>
      <c r="F127" s="18">
        <v>0</v>
      </c>
      <c r="G127" s="18">
        <v>0</v>
      </c>
      <c r="H127" s="18">
        <v>2.0456445265116273E-2</v>
      </c>
      <c r="I127" s="18">
        <v>0</v>
      </c>
      <c r="J127" s="18">
        <v>2.4657405738383173E-3</v>
      </c>
      <c r="K127" s="18">
        <v>1.0668388449612402E-3</v>
      </c>
      <c r="L127" s="18">
        <v>-1.0364051601328905E-3</v>
      </c>
      <c r="M127" s="18">
        <v>0</v>
      </c>
      <c r="N127" s="18">
        <v>0</v>
      </c>
      <c r="O127" s="18">
        <v>0</v>
      </c>
      <c r="P127" s="18">
        <v>4.8328310212269327E-11</v>
      </c>
      <c r="Q127" s="18">
        <v>4.332985866571041E-11</v>
      </c>
      <c r="R127" s="18">
        <v>0</v>
      </c>
      <c r="S127" s="18">
        <v>0</v>
      </c>
      <c r="T127" s="18">
        <v>4.9984269300990317E-12</v>
      </c>
      <c r="U127" s="18">
        <v>0</v>
      </c>
      <c r="V127" s="18">
        <v>1.868979947286822E-17</v>
      </c>
      <c r="W127" s="18">
        <v>5.9266604208194897E-18</v>
      </c>
      <c r="X127" s="18">
        <v>1.1129112232486711E-12</v>
      </c>
      <c r="Y127" s="18">
        <v>0</v>
      </c>
      <c r="Z127" s="18">
        <v>0</v>
      </c>
      <c r="AA127" s="18">
        <v>0</v>
      </c>
      <c r="AB127" s="18">
        <v>8.3215068249682404E-5</v>
      </c>
      <c r="AC127" s="18">
        <v>2.6953056334662237E-5</v>
      </c>
      <c r="AD127" s="18">
        <v>0</v>
      </c>
      <c r="AE127" s="18">
        <v>0</v>
      </c>
      <c r="AF127" s="18">
        <v>5.4298124729700988E-5</v>
      </c>
      <c r="AG127" s="18">
        <v>0</v>
      </c>
      <c r="AH127" s="18">
        <v>1.4499964456735329E-6</v>
      </c>
      <c r="AI127" s="18">
        <v>5.138907396456256E-7</v>
      </c>
      <c r="AJ127" s="18">
        <v>3.7370957718715404E-8</v>
      </c>
      <c r="AK127" s="18">
        <v>0</v>
      </c>
      <c r="AL127" s="18">
        <v>0</v>
      </c>
      <c r="AM127" s="18">
        <v>0</v>
      </c>
      <c r="AN127" s="18">
        <v>1.9565092782410635E-4</v>
      </c>
      <c r="AO127" s="18">
        <v>1.6605527954152827E-4</v>
      </c>
      <c r="AP127" s="18">
        <v>0</v>
      </c>
      <c r="AQ127" s="18">
        <v>0</v>
      </c>
      <c r="AR127" s="18">
        <v>6.8721914487707656E-6</v>
      </c>
      <c r="AS127" s="18">
        <v>0</v>
      </c>
      <c r="AT127" s="18">
        <v>1.5946166257949061E-5</v>
      </c>
      <c r="AU127" s="18">
        <v>6.7772905758582499E-6</v>
      </c>
      <c r="AV127" s="18">
        <v>-2.3146234550387597E-6</v>
      </c>
      <c r="AW127" s="18">
        <v>0</v>
      </c>
      <c r="AX127" s="18">
        <v>0</v>
      </c>
      <c r="AY127" s="18">
        <v>0</v>
      </c>
      <c r="AZ127" s="18">
        <v>4.8697171468470436E-5</v>
      </c>
      <c r="BA127" s="18">
        <v>3.2557289428571435E-5</v>
      </c>
      <c r="BB127" s="18">
        <v>0</v>
      </c>
      <c r="BC127" s="18">
        <v>0</v>
      </c>
      <c r="BD127" s="18">
        <v>1.2652903400292362E-5</v>
      </c>
      <c r="BE127" s="18">
        <v>0</v>
      </c>
      <c r="BF127" s="18">
        <v>2.7244609674028797E-6</v>
      </c>
      <c r="BG127" s="18">
        <v>7.6251767220376516E-7</v>
      </c>
      <c r="BH127" s="18">
        <v>-3.8807269087486166E-7</v>
      </c>
      <c r="BI127" s="18">
        <v>0</v>
      </c>
      <c r="BJ127" s="18">
        <v>0</v>
      </c>
      <c r="BK127" s="18">
        <v>0</v>
      </c>
      <c r="BL127" s="18">
        <v>1.3895431614497456E-7</v>
      </c>
      <c r="BM127" s="18">
        <v>1.2857812473953491E-7</v>
      </c>
      <c r="BN127" s="18">
        <v>0</v>
      </c>
      <c r="BO127" s="18">
        <v>0</v>
      </c>
      <c r="BP127" s="18">
        <v>8.9294528313089703E-9</v>
      </c>
      <c r="BQ127" s="18">
        <v>0</v>
      </c>
      <c r="BR127" s="18">
        <v>1.3386017982724255E-9</v>
      </c>
      <c r="BS127" s="18">
        <v>1.0813677585825026E-10</v>
      </c>
      <c r="BT127" s="18">
        <v>-7.8138829859357686E-10</v>
      </c>
      <c r="BU127" s="18">
        <v>0</v>
      </c>
      <c r="BV127" s="18">
        <v>0</v>
      </c>
      <c r="BW127" s="18">
        <v>0</v>
      </c>
      <c r="BX127" s="18">
        <v>2.0813411571837874</v>
      </c>
      <c r="BY127" s="18">
        <v>1.4889698664451827</v>
      </c>
      <c r="BZ127" s="18">
        <v>0</v>
      </c>
      <c r="CA127" s="18">
        <v>0</v>
      </c>
      <c r="CB127" s="18">
        <v>0.53723637192797347</v>
      </c>
      <c r="CC127" s="18">
        <v>0</v>
      </c>
      <c r="CD127" s="18">
        <v>4.0003790205980071E-2</v>
      </c>
      <c r="CE127" s="18">
        <v>1.513112860465116E-2</v>
      </c>
      <c r="CF127" s="18">
        <v>-1.1814163513842749E-2</v>
      </c>
      <c r="CG127" s="18">
        <v>0</v>
      </c>
      <c r="CH127" s="18">
        <v>0</v>
      </c>
      <c r="CI127" s="18">
        <v>0</v>
      </c>
      <c r="CJ127" s="18">
        <v>1.6559259280357033</v>
      </c>
      <c r="CK127" s="18">
        <v>1.4398192899003324</v>
      </c>
      <c r="CL127" s="18">
        <v>0</v>
      </c>
      <c r="CM127" s="18">
        <v>0</v>
      </c>
      <c r="CN127" s="18">
        <v>0.15952726992398655</v>
      </c>
      <c r="CO127" s="18">
        <v>0</v>
      </c>
      <c r="CP127" s="18">
        <v>4.1007365354241418E-2</v>
      </c>
      <c r="CQ127" s="18">
        <v>1.5572002857142856E-2</v>
      </c>
      <c r="CR127" s="18">
        <v>-1.2782549636766337E-2</v>
      </c>
      <c r="CS127" s="18">
        <v>0</v>
      </c>
      <c r="CT127" s="18">
        <v>0</v>
      </c>
      <c r="CU127" s="18">
        <v>0</v>
      </c>
      <c r="CV127" s="18">
        <v>0.34663271071270879</v>
      </c>
      <c r="CW127" s="18">
        <v>0.33128623455592476</v>
      </c>
      <c r="CX127" s="18">
        <v>0</v>
      </c>
      <c r="CY127" s="18">
        <v>0</v>
      </c>
      <c r="CZ127" s="18">
        <v>8.8795830831361888E-3</v>
      </c>
      <c r="DA127" s="18">
        <v>0</v>
      </c>
      <c r="DB127" s="18">
        <v>4.4230560769701012E-3</v>
      </c>
      <c r="DC127" s="18">
        <v>2.0438369966777406E-3</v>
      </c>
      <c r="DD127" s="18">
        <v>-2.8506805526024364E-3</v>
      </c>
      <c r="DE127" s="18">
        <v>0</v>
      </c>
      <c r="DF127" s="18">
        <v>0</v>
      </c>
      <c r="DG127" s="18">
        <v>0</v>
      </c>
      <c r="DH127" s="18">
        <v>6.3734219269102999E-7</v>
      </c>
      <c r="DI127" s="18">
        <v>6.3734219269102999E-7</v>
      </c>
      <c r="DJ127" s="18">
        <v>0</v>
      </c>
      <c r="DK127" s="18">
        <v>0</v>
      </c>
      <c r="DL127" s="18">
        <v>0</v>
      </c>
      <c r="DM127" s="18">
        <v>0</v>
      </c>
      <c r="DN127" s="18">
        <v>0</v>
      </c>
      <c r="DO127" s="18">
        <v>0</v>
      </c>
      <c r="DP127" s="18">
        <v>0</v>
      </c>
      <c r="DQ127" s="18">
        <v>0</v>
      </c>
      <c r="DR127" s="18">
        <v>0</v>
      </c>
      <c r="DS127" s="18">
        <v>0</v>
      </c>
      <c r="DT127" s="18">
        <v>7.1043189368770769E-8</v>
      </c>
      <c r="DU127" s="18">
        <v>7.1043189368770769E-8</v>
      </c>
      <c r="DV127" s="18">
        <v>0</v>
      </c>
      <c r="DW127" s="18">
        <v>0</v>
      </c>
      <c r="DX127" s="18">
        <v>0</v>
      </c>
      <c r="DY127" s="18">
        <v>0</v>
      </c>
      <c r="DZ127" s="18">
        <v>0</v>
      </c>
      <c r="EA127" s="18">
        <v>0</v>
      </c>
      <c r="EB127" s="18">
        <v>0</v>
      </c>
      <c r="EC127" s="18">
        <v>0</v>
      </c>
      <c r="ED127" s="18">
        <v>0</v>
      </c>
      <c r="EE127" s="18">
        <v>0</v>
      </c>
    </row>
    <row r="128" spans="1:135" ht="20.149999999999999" customHeight="1" outlineLevel="5" x14ac:dyDescent="0.35">
      <c r="A128" s="17" t="s">
        <v>53</v>
      </c>
      <c r="B128" s="17" t="s">
        <v>328</v>
      </c>
      <c r="D128" s="18">
        <v>9.9164368112690995E-3</v>
      </c>
      <c r="E128" s="18">
        <v>8.684938205980066E-3</v>
      </c>
      <c r="F128" s="18">
        <v>0</v>
      </c>
      <c r="G128" s="18">
        <v>0</v>
      </c>
      <c r="H128" s="18">
        <v>8.7048703255813943E-4</v>
      </c>
      <c r="I128" s="18">
        <v>0</v>
      </c>
      <c r="J128" s="18">
        <v>2.0760245581395347E-6</v>
      </c>
      <c r="K128" s="18">
        <v>3.5893554817275746E-4</v>
      </c>
      <c r="L128" s="18">
        <v>-2.845290737541528E-4</v>
      </c>
      <c r="M128" s="18">
        <v>0</v>
      </c>
      <c r="N128" s="18">
        <v>0</v>
      </c>
      <c r="O128" s="18">
        <v>0</v>
      </c>
      <c r="P128" s="18">
        <v>2.8502092740390703E-13</v>
      </c>
      <c r="Q128" s="18">
        <v>7.231519271760798E-14</v>
      </c>
      <c r="R128" s="18">
        <v>0</v>
      </c>
      <c r="S128" s="18">
        <v>0</v>
      </c>
      <c r="T128" s="18">
        <v>2.126990183020864E-13</v>
      </c>
      <c r="U128" s="18">
        <v>0</v>
      </c>
      <c r="V128" s="18">
        <v>4.7223669368770763E-18</v>
      </c>
      <c r="W128" s="18">
        <v>1.9940172757475082E-18</v>
      </c>
      <c r="X128" s="18">
        <v>1.1129257674418603E-12</v>
      </c>
      <c r="Y128" s="18">
        <v>0</v>
      </c>
      <c r="Z128" s="18">
        <v>0</v>
      </c>
      <c r="AA128" s="18">
        <v>0</v>
      </c>
      <c r="AB128" s="18">
        <v>4.1365815536691025E-6</v>
      </c>
      <c r="AC128" s="18">
        <v>1.6522578817275745E-6</v>
      </c>
      <c r="AD128" s="18">
        <v>0</v>
      </c>
      <c r="AE128" s="18">
        <v>0</v>
      </c>
      <c r="AF128" s="18">
        <v>2.3105584991362125E-6</v>
      </c>
      <c r="AG128" s="18">
        <v>0</v>
      </c>
      <c r="AH128" s="18">
        <v>8.673389182724252E-10</v>
      </c>
      <c r="AI128" s="18">
        <v>1.7289783388704318E-7</v>
      </c>
      <c r="AJ128" s="18">
        <v>-1.2258013554817277E-7</v>
      </c>
      <c r="AK128" s="18">
        <v>0</v>
      </c>
      <c r="AL128" s="18">
        <v>0</v>
      </c>
      <c r="AM128" s="18">
        <v>0</v>
      </c>
      <c r="AN128" s="18">
        <v>1.0696602573607972E-5</v>
      </c>
      <c r="AO128" s="18">
        <v>8.1145712691029899E-6</v>
      </c>
      <c r="AP128" s="18">
        <v>0</v>
      </c>
      <c r="AQ128" s="18">
        <v>0</v>
      </c>
      <c r="AR128" s="18">
        <v>2.9243367867109635E-7</v>
      </c>
      <c r="AS128" s="18">
        <v>0</v>
      </c>
      <c r="AT128" s="18">
        <v>9.3863301528239192E-9</v>
      </c>
      <c r="AU128" s="18">
        <v>2.280211295681063E-6</v>
      </c>
      <c r="AV128" s="18">
        <v>-5.5556813820598006E-7</v>
      </c>
      <c r="AW128" s="18">
        <v>0</v>
      </c>
      <c r="AX128" s="18">
        <v>0</v>
      </c>
      <c r="AY128" s="18">
        <v>0</v>
      </c>
      <c r="AZ128" s="18">
        <v>2.7958682145169432E-6</v>
      </c>
      <c r="BA128" s="18">
        <v>1.9991232956810632E-6</v>
      </c>
      <c r="BB128" s="18">
        <v>0</v>
      </c>
      <c r="BC128" s="18">
        <v>0</v>
      </c>
      <c r="BD128" s="18">
        <v>5.3842142128903654E-7</v>
      </c>
      <c r="BE128" s="18">
        <v>0</v>
      </c>
      <c r="BF128" s="18">
        <v>1.7762550219269104E-9</v>
      </c>
      <c r="BG128" s="18">
        <v>2.5654724252491696E-7</v>
      </c>
      <c r="BH128" s="18">
        <v>-4.5838500996677746E-8</v>
      </c>
      <c r="BI128" s="18">
        <v>0</v>
      </c>
      <c r="BJ128" s="18">
        <v>0</v>
      </c>
      <c r="BK128" s="18">
        <v>0</v>
      </c>
      <c r="BL128" s="18">
        <v>1.8616894019401995E-9</v>
      </c>
      <c r="BM128" s="18">
        <v>1.443798570099668E-9</v>
      </c>
      <c r="BN128" s="18">
        <v>0</v>
      </c>
      <c r="BO128" s="18">
        <v>0</v>
      </c>
      <c r="BP128" s="18">
        <v>3.7997671622591358E-10</v>
      </c>
      <c r="BQ128" s="18">
        <v>0</v>
      </c>
      <c r="BR128" s="18">
        <v>1.531630564784053E-12</v>
      </c>
      <c r="BS128" s="18">
        <v>3.6382485049833885E-11</v>
      </c>
      <c r="BT128" s="18">
        <v>-6.1407072956810633E-10</v>
      </c>
      <c r="BU128" s="18">
        <v>0</v>
      </c>
      <c r="BV128" s="18">
        <v>0</v>
      </c>
      <c r="BW128" s="18">
        <v>0</v>
      </c>
      <c r="BX128" s="18">
        <v>0.15605670947083053</v>
      </c>
      <c r="BY128" s="18">
        <v>0.12807535415282392</v>
      </c>
      <c r="BZ128" s="18">
        <v>0</v>
      </c>
      <c r="CA128" s="18">
        <v>0</v>
      </c>
      <c r="CB128" s="18">
        <v>2.2861122209700994E-2</v>
      </c>
      <c r="CC128" s="18">
        <v>0</v>
      </c>
      <c r="CD128" s="18">
        <v>2.9378623255813958E-5</v>
      </c>
      <c r="CE128" s="18">
        <v>5.0908544850498342E-3</v>
      </c>
      <c r="CF128" s="18">
        <v>-2.7090141129568106E-3</v>
      </c>
      <c r="CG128" s="18">
        <v>0</v>
      </c>
      <c r="CH128" s="18">
        <v>0</v>
      </c>
      <c r="CI128" s="18">
        <v>0</v>
      </c>
      <c r="CJ128" s="18">
        <v>0.13943872782883726</v>
      </c>
      <c r="CK128" s="18">
        <v>0.1273733719601329</v>
      </c>
      <c r="CL128" s="18">
        <v>0</v>
      </c>
      <c r="CM128" s="18">
        <v>0</v>
      </c>
      <c r="CN128" s="18">
        <v>6.788394464850492E-3</v>
      </c>
      <c r="CO128" s="18">
        <v>0</v>
      </c>
      <c r="CP128" s="18">
        <v>3.7777350697674413E-5</v>
      </c>
      <c r="CQ128" s="18">
        <v>5.2391840531561462E-3</v>
      </c>
      <c r="CR128" s="18">
        <v>-2.7344799468438539E-3</v>
      </c>
      <c r="CS128" s="18">
        <v>0</v>
      </c>
      <c r="CT128" s="18">
        <v>0</v>
      </c>
      <c r="CU128" s="18">
        <v>0</v>
      </c>
      <c r="CV128" s="18">
        <v>4.8206604280416392E-2</v>
      </c>
      <c r="CW128" s="18">
        <v>4.7132199406423034E-2</v>
      </c>
      <c r="CX128" s="18">
        <v>0</v>
      </c>
      <c r="CY128" s="18">
        <v>0</v>
      </c>
      <c r="CZ128" s="18">
        <v>3.7785459928239102E-4</v>
      </c>
      <c r="DA128" s="18">
        <v>0</v>
      </c>
      <c r="DB128" s="18">
        <v>8.9048262059800653E-6</v>
      </c>
      <c r="DC128" s="18">
        <v>6.8764544850498344E-4</v>
      </c>
      <c r="DD128" s="18">
        <v>1.3593249169435217E-5</v>
      </c>
      <c r="DE128" s="18">
        <v>0</v>
      </c>
      <c r="DF128" s="18">
        <v>0</v>
      </c>
      <c r="DG128" s="18">
        <v>0</v>
      </c>
      <c r="DH128" s="18">
        <v>0</v>
      </c>
      <c r="DI128" s="18">
        <v>0</v>
      </c>
      <c r="DJ128" s="18">
        <v>0</v>
      </c>
      <c r="DK128" s="18">
        <v>0</v>
      </c>
      <c r="DL128" s="18">
        <v>0</v>
      </c>
      <c r="DM128" s="18">
        <v>0</v>
      </c>
      <c r="DN128" s="18">
        <v>0</v>
      </c>
      <c r="DO128" s="18">
        <v>0</v>
      </c>
      <c r="DP128" s="18">
        <v>0</v>
      </c>
      <c r="DQ128" s="18">
        <v>0</v>
      </c>
      <c r="DR128" s="18">
        <v>0</v>
      </c>
      <c r="DS128" s="18">
        <v>0</v>
      </c>
      <c r="DT128" s="18">
        <v>0</v>
      </c>
      <c r="DU128" s="18">
        <v>0</v>
      </c>
      <c r="DV128" s="18">
        <v>0</v>
      </c>
      <c r="DW128" s="18">
        <v>0</v>
      </c>
      <c r="DX128" s="18">
        <v>0</v>
      </c>
      <c r="DY128" s="18">
        <v>0</v>
      </c>
      <c r="DZ128" s="18">
        <v>0</v>
      </c>
      <c r="EA128" s="18">
        <v>0</v>
      </c>
      <c r="EB128" s="18">
        <v>0</v>
      </c>
      <c r="EC128" s="18">
        <v>0</v>
      </c>
      <c r="ED128" s="18">
        <v>0</v>
      </c>
      <c r="EE128" s="18">
        <v>0</v>
      </c>
    </row>
    <row r="129" spans="1:135" ht="20.149999999999999" customHeight="1" outlineLevel="6" x14ac:dyDescent="0.35">
      <c r="A129" s="17" t="s">
        <v>54</v>
      </c>
      <c r="B129" s="17" t="s">
        <v>74</v>
      </c>
      <c r="C129">
        <v>0</v>
      </c>
      <c r="D129" s="18">
        <v>7.9802192691029901E-3</v>
      </c>
      <c r="E129" s="18">
        <v>7.6212837209302326E-3</v>
      </c>
      <c r="F129" s="18">
        <v>0</v>
      </c>
      <c r="G129" s="18">
        <v>0</v>
      </c>
      <c r="H129" s="18">
        <v>0</v>
      </c>
      <c r="I129" s="18">
        <v>0</v>
      </c>
      <c r="J129" s="18">
        <v>0</v>
      </c>
      <c r="K129" s="18">
        <v>3.5893554817275746E-4</v>
      </c>
      <c r="L129" s="18">
        <v>0</v>
      </c>
      <c r="M129" s="18">
        <v>0</v>
      </c>
      <c r="N129" s="18">
        <v>0</v>
      </c>
      <c r="O129" s="18">
        <v>0</v>
      </c>
      <c r="P129" s="18">
        <v>6.9894562126245843E-17</v>
      </c>
      <c r="Q129" s="18">
        <v>6.790054485049834E-17</v>
      </c>
      <c r="R129" s="18">
        <v>0</v>
      </c>
      <c r="S129" s="18">
        <v>0</v>
      </c>
      <c r="T129" s="18">
        <v>0</v>
      </c>
      <c r="U129" s="18">
        <v>0</v>
      </c>
      <c r="V129" s="18">
        <v>0</v>
      </c>
      <c r="W129" s="18">
        <v>1.9940172757475082E-18</v>
      </c>
      <c r="X129" s="18">
        <v>0</v>
      </c>
      <c r="Y129" s="18">
        <v>0</v>
      </c>
      <c r="Z129" s="18">
        <v>0</v>
      </c>
      <c r="AA129" s="18">
        <v>0</v>
      </c>
      <c r="AB129" s="18">
        <v>7.790158405315614E-7</v>
      </c>
      <c r="AC129" s="18">
        <v>6.0611800664451827E-7</v>
      </c>
      <c r="AD129" s="18">
        <v>0</v>
      </c>
      <c r="AE129" s="18">
        <v>0</v>
      </c>
      <c r="AF129" s="18">
        <v>0</v>
      </c>
      <c r="AG129" s="18">
        <v>0</v>
      </c>
      <c r="AH129" s="18">
        <v>0</v>
      </c>
      <c r="AI129" s="18">
        <v>1.7289783388704318E-7</v>
      </c>
      <c r="AJ129" s="18">
        <v>0</v>
      </c>
      <c r="AK129" s="18">
        <v>0</v>
      </c>
      <c r="AL129" s="18">
        <v>0</v>
      </c>
      <c r="AM129" s="18">
        <v>0</v>
      </c>
      <c r="AN129" s="18">
        <v>8.8132664451827254E-6</v>
      </c>
      <c r="AO129" s="18">
        <v>6.533055149501662E-6</v>
      </c>
      <c r="AP129" s="18">
        <v>0</v>
      </c>
      <c r="AQ129" s="18">
        <v>0</v>
      </c>
      <c r="AR129" s="18">
        <v>0</v>
      </c>
      <c r="AS129" s="18">
        <v>0</v>
      </c>
      <c r="AT129" s="18">
        <v>0</v>
      </c>
      <c r="AU129" s="18">
        <v>2.280211295681063E-6</v>
      </c>
      <c r="AV129" s="18">
        <v>0</v>
      </c>
      <c r="AW129" s="18">
        <v>0</v>
      </c>
      <c r="AX129" s="18">
        <v>0</v>
      </c>
      <c r="AY129" s="18">
        <v>0</v>
      </c>
      <c r="AZ129" s="18">
        <v>1.9267821926910299E-6</v>
      </c>
      <c r="BA129" s="18">
        <v>1.670234950166113E-6</v>
      </c>
      <c r="BB129" s="18">
        <v>0</v>
      </c>
      <c r="BC129" s="18">
        <v>0</v>
      </c>
      <c r="BD129" s="18">
        <v>0</v>
      </c>
      <c r="BE129" s="18">
        <v>0</v>
      </c>
      <c r="BF129" s="18">
        <v>0</v>
      </c>
      <c r="BG129" s="18">
        <v>2.5654724252491696E-7</v>
      </c>
      <c r="BH129" s="18">
        <v>0</v>
      </c>
      <c r="BI129" s="18">
        <v>0</v>
      </c>
      <c r="BJ129" s="18">
        <v>0</v>
      </c>
      <c r="BK129" s="18">
        <v>0</v>
      </c>
      <c r="BL129" s="18">
        <v>1.0156757740863789E-9</v>
      </c>
      <c r="BM129" s="18">
        <v>9.7929328903654491E-10</v>
      </c>
      <c r="BN129" s="18">
        <v>0</v>
      </c>
      <c r="BO129" s="18">
        <v>0</v>
      </c>
      <c r="BP129" s="18">
        <v>0</v>
      </c>
      <c r="BQ129" s="18">
        <v>0</v>
      </c>
      <c r="BR129" s="18">
        <v>0</v>
      </c>
      <c r="BS129" s="18">
        <v>3.6382485049833885E-11</v>
      </c>
      <c r="BT129" s="18">
        <v>0</v>
      </c>
      <c r="BU129" s="18">
        <v>0</v>
      </c>
      <c r="BV129" s="18">
        <v>0</v>
      </c>
      <c r="BW129" s="18">
        <v>0</v>
      </c>
      <c r="BX129" s="18">
        <v>0.11854084784053157</v>
      </c>
      <c r="BY129" s="18">
        <v>0.11344999335548173</v>
      </c>
      <c r="BZ129" s="18">
        <v>0</v>
      </c>
      <c r="CA129" s="18">
        <v>0</v>
      </c>
      <c r="CB129" s="18">
        <v>0</v>
      </c>
      <c r="CC129" s="18">
        <v>0</v>
      </c>
      <c r="CD129" s="18">
        <v>0</v>
      </c>
      <c r="CE129" s="18">
        <v>5.0908544850498342E-3</v>
      </c>
      <c r="CF129" s="18">
        <v>0</v>
      </c>
      <c r="CG129" s="18">
        <v>0</v>
      </c>
      <c r="CH129" s="18">
        <v>0</v>
      </c>
      <c r="CI129" s="18">
        <v>0</v>
      </c>
      <c r="CJ129" s="18">
        <v>0.12247097142857141</v>
      </c>
      <c r="CK129" s="18">
        <v>0.11723178737541527</v>
      </c>
      <c r="CL129" s="18">
        <v>0</v>
      </c>
      <c r="CM129" s="18">
        <v>0</v>
      </c>
      <c r="CN129" s="18">
        <v>0</v>
      </c>
      <c r="CO129" s="18">
        <v>0</v>
      </c>
      <c r="CP129" s="18">
        <v>0</v>
      </c>
      <c r="CQ129" s="18">
        <v>5.2391840531561462E-3</v>
      </c>
      <c r="CR129" s="18">
        <v>0</v>
      </c>
      <c r="CS129" s="18">
        <v>0</v>
      </c>
      <c r="CT129" s="18">
        <v>0</v>
      </c>
      <c r="CU129" s="18">
        <v>0</v>
      </c>
      <c r="CV129" s="18">
        <v>4.6651871362126243E-2</v>
      </c>
      <c r="CW129" s="18">
        <v>4.5964225913621259E-2</v>
      </c>
      <c r="CX129" s="18">
        <v>0</v>
      </c>
      <c r="CY129" s="18">
        <v>0</v>
      </c>
      <c r="CZ129" s="18">
        <v>0</v>
      </c>
      <c r="DA129" s="18">
        <v>0</v>
      </c>
      <c r="DB129" s="18">
        <v>0</v>
      </c>
      <c r="DC129" s="18">
        <v>6.8764544850498344E-4</v>
      </c>
      <c r="DD129" s="18">
        <v>0</v>
      </c>
      <c r="DE129" s="18">
        <v>0</v>
      </c>
      <c r="DF129" s="18">
        <v>0</v>
      </c>
      <c r="DG129" s="18">
        <v>0</v>
      </c>
      <c r="DH129" s="18">
        <v>0</v>
      </c>
      <c r="DI129" s="18">
        <v>0</v>
      </c>
      <c r="DJ129" s="18">
        <v>0</v>
      </c>
      <c r="DK129" s="18">
        <v>0</v>
      </c>
      <c r="DL129" s="18">
        <v>0</v>
      </c>
      <c r="DM129" s="18">
        <v>0</v>
      </c>
      <c r="DN129" s="18">
        <v>0</v>
      </c>
      <c r="DO129" s="18">
        <v>0</v>
      </c>
      <c r="DP129" s="18">
        <v>0</v>
      </c>
      <c r="DQ129" s="18">
        <v>0</v>
      </c>
      <c r="DR129" s="18">
        <v>0</v>
      </c>
      <c r="DS129" s="18">
        <v>0</v>
      </c>
      <c r="DT129" s="18">
        <v>0</v>
      </c>
      <c r="DU129" s="18">
        <v>0</v>
      </c>
      <c r="DV129" s="18">
        <v>0</v>
      </c>
      <c r="DW129" s="18">
        <v>0</v>
      </c>
      <c r="DX129" s="18">
        <v>0</v>
      </c>
      <c r="DY129" s="18">
        <v>0</v>
      </c>
      <c r="DZ129" s="18">
        <v>0</v>
      </c>
      <c r="EA129" s="18">
        <v>0</v>
      </c>
      <c r="EB129" s="18">
        <v>0</v>
      </c>
      <c r="EC129" s="18">
        <v>0</v>
      </c>
      <c r="ED129" s="18">
        <v>0</v>
      </c>
      <c r="EE129" s="18">
        <v>0</v>
      </c>
    </row>
    <row r="130" spans="1:135" ht="20.149999999999999" customHeight="1" outlineLevel="6" x14ac:dyDescent="0.35">
      <c r="A130" s="17" t="s">
        <v>54</v>
      </c>
      <c r="B130" s="17" t="s">
        <v>304</v>
      </c>
      <c r="C130">
        <v>3</v>
      </c>
      <c r="D130" s="18">
        <v>1.1606493767441859E-3</v>
      </c>
      <c r="E130" s="18">
        <v>2.8935548172757475E-4</v>
      </c>
      <c r="F130" s="18">
        <v>0</v>
      </c>
      <c r="G130" s="18">
        <v>0</v>
      </c>
      <c r="H130" s="18">
        <v>8.7048703255813921E-4</v>
      </c>
      <c r="I130" s="18">
        <v>0</v>
      </c>
      <c r="J130" s="18">
        <v>8.0686245847176075E-7</v>
      </c>
      <c r="K130" s="18">
        <v>0</v>
      </c>
      <c r="L130" s="18">
        <v>0</v>
      </c>
      <c r="M130" s="18">
        <v>0</v>
      </c>
      <c r="N130" s="18">
        <v>0</v>
      </c>
      <c r="O130" s="18">
        <v>0</v>
      </c>
      <c r="P130" s="18">
        <v>2.8359869106944855E-13</v>
      </c>
      <c r="Q130" s="18">
        <v>7.0899667774086383E-14</v>
      </c>
      <c r="R130" s="18">
        <v>0</v>
      </c>
      <c r="S130" s="18">
        <v>0</v>
      </c>
      <c r="T130" s="18">
        <v>2.126990183020864E-13</v>
      </c>
      <c r="U130" s="18">
        <v>0</v>
      </c>
      <c r="V130" s="18">
        <v>4.9932757475083043E-21</v>
      </c>
      <c r="W130" s="18">
        <v>0</v>
      </c>
      <c r="X130" s="18">
        <v>0</v>
      </c>
      <c r="Y130" s="18">
        <v>0</v>
      </c>
      <c r="Z130" s="18">
        <v>0</v>
      </c>
      <c r="AA130" s="18">
        <v>0</v>
      </c>
      <c r="AB130" s="18">
        <v>3.08074466551495E-6</v>
      </c>
      <c r="AC130" s="18">
        <v>7.6959468438538199E-7</v>
      </c>
      <c r="AD130" s="18">
        <v>0</v>
      </c>
      <c r="AE130" s="18">
        <v>0</v>
      </c>
      <c r="AF130" s="18">
        <v>2.3105584991362129E-6</v>
      </c>
      <c r="AG130" s="18">
        <v>0</v>
      </c>
      <c r="AH130" s="18">
        <v>5.9148199335548171E-10</v>
      </c>
      <c r="AI130" s="18">
        <v>0</v>
      </c>
      <c r="AJ130" s="18">
        <v>0</v>
      </c>
      <c r="AK130" s="18">
        <v>0</v>
      </c>
      <c r="AL130" s="18">
        <v>0</v>
      </c>
      <c r="AM130" s="18">
        <v>0</v>
      </c>
      <c r="AN130" s="18">
        <v>3.8991157156146178E-7</v>
      </c>
      <c r="AO130" s="18">
        <v>9.2108970099667778E-8</v>
      </c>
      <c r="AP130" s="18">
        <v>0</v>
      </c>
      <c r="AQ130" s="18">
        <v>0</v>
      </c>
      <c r="AR130" s="18">
        <v>2.924336786710964E-7</v>
      </c>
      <c r="AS130" s="18">
        <v>0</v>
      </c>
      <c r="AT130" s="18">
        <v>5.3689227906976742E-9</v>
      </c>
      <c r="AU130" s="18">
        <v>0</v>
      </c>
      <c r="AV130" s="18">
        <v>0</v>
      </c>
      <c r="AW130" s="18">
        <v>0</v>
      </c>
      <c r="AX130" s="18">
        <v>0</v>
      </c>
      <c r="AY130" s="18">
        <v>0</v>
      </c>
      <c r="AZ130" s="18">
        <v>7.1789522838538209E-7</v>
      </c>
      <c r="BA130" s="18">
        <v>1.7815813953488373E-7</v>
      </c>
      <c r="BB130" s="18">
        <v>0</v>
      </c>
      <c r="BC130" s="18">
        <v>0</v>
      </c>
      <c r="BD130" s="18">
        <v>5.3842142128903654E-7</v>
      </c>
      <c r="BE130" s="18">
        <v>0</v>
      </c>
      <c r="BF130" s="18">
        <v>1.3156675614617942E-9</v>
      </c>
      <c r="BG130" s="18">
        <v>0</v>
      </c>
      <c r="BH130" s="18">
        <v>0</v>
      </c>
      <c r="BI130" s="18">
        <v>0</v>
      </c>
      <c r="BJ130" s="18">
        <v>0</v>
      </c>
      <c r="BK130" s="18">
        <v>0</v>
      </c>
      <c r="BL130" s="18">
        <v>5.0663562163455144E-10</v>
      </c>
      <c r="BM130" s="18">
        <v>1.257408637873754E-10</v>
      </c>
      <c r="BN130" s="18">
        <v>0</v>
      </c>
      <c r="BO130" s="18">
        <v>0</v>
      </c>
      <c r="BP130" s="18">
        <v>3.7997671622591363E-10</v>
      </c>
      <c r="BQ130" s="18">
        <v>0</v>
      </c>
      <c r="BR130" s="18">
        <v>9.1804162126245844E-13</v>
      </c>
      <c r="BS130" s="18">
        <v>0</v>
      </c>
      <c r="BT130" s="18">
        <v>0</v>
      </c>
      <c r="BU130" s="18">
        <v>0</v>
      </c>
      <c r="BV130" s="18">
        <v>0</v>
      </c>
      <c r="BW130" s="18">
        <v>0</v>
      </c>
      <c r="BX130" s="18">
        <v>3.0481496279601332E-2</v>
      </c>
      <c r="BY130" s="18">
        <v>7.6050498338870428E-3</v>
      </c>
      <c r="BZ130" s="18">
        <v>0</v>
      </c>
      <c r="CA130" s="18">
        <v>0</v>
      </c>
      <c r="CB130" s="18">
        <v>2.2861122209700994E-2</v>
      </c>
      <c r="CC130" s="18">
        <v>0</v>
      </c>
      <c r="CD130" s="18">
        <v>1.5324236013289039E-5</v>
      </c>
      <c r="CE130" s="18">
        <v>0</v>
      </c>
      <c r="CF130" s="18">
        <v>0</v>
      </c>
      <c r="CG130" s="18">
        <v>0</v>
      </c>
      <c r="CH130" s="18">
        <v>0</v>
      </c>
      <c r="CI130" s="18">
        <v>0</v>
      </c>
      <c r="CJ130" s="18">
        <v>9.0511926198006548E-3</v>
      </c>
      <c r="CK130" s="18">
        <v>2.2471760797342171E-3</v>
      </c>
      <c r="CL130" s="18">
        <v>0</v>
      </c>
      <c r="CM130" s="18">
        <v>0</v>
      </c>
      <c r="CN130" s="18">
        <v>6.7883944648504928E-3</v>
      </c>
      <c r="CO130" s="18">
        <v>0</v>
      </c>
      <c r="CP130" s="18">
        <v>1.5622075215946841E-5</v>
      </c>
      <c r="CQ130" s="18">
        <v>0</v>
      </c>
      <c r="CR130" s="18">
        <v>0</v>
      </c>
      <c r="CS130" s="18">
        <v>0</v>
      </c>
      <c r="CT130" s="18">
        <v>0</v>
      </c>
      <c r="CU130" s="18">
        <v>0</v>
      </c>
      <c r="CV130" s="18">
        <v>5.038061323765214E-4</v>
      </c>
      <c r="CW130" s="18">
        <v>1.2456256921373167E-4</v>
      </c>
      <c r="CX130" s="18">
        <v>0</v>
      </c>
      <c r="CY130" s="18">
        <v>0</v>
      </c>
      <c r="CZ130" s="18">
        <v>3.7785459928239097E-4</v>
      </c>
      <c r="DA130" s="18">
        <v>0</v>
      </c>
      <c r="DB130" s="18">
        <v>1.3889638803986711E-6</v>
      </c>
      <c r="DC130" s="18">
        <v>0</v>
      </c>
      <c r="DD130" s="18">
        <v>0</v>
      </c>
      <c r="DE130" s="18">
        <v>0</v>
      </c>
      <c r="DF130" s="18">
        <v>0</v>
      </c>
      <c r="DG130" s="18">
        <v>0</v>
      </c>
      <c r="DH130" s="18">
        <v>0</v>
      </c>
      <c r="DI130" s="18">
        <v>0</v>
      </c>
      <c r="DJ130" s="18">
        <v>0</v>
      </c>
      <c r="DK130" s="18">
        <v>0</v>
      </c>
      <c r="DL130" s="18">
        <v>0</v>
      </c>
      <c r="DM130" s="18">
        <v>0</v>
      </c>
      <c r="DN130" s="18">
        <v>0</v>
      </c>
      <c r="DO130" s="18">
        <v>0</v>
      </c>
      <c r="DP130" s="18">
        <v>0</v>
      </c>
      <c r="DQ130" s="18">
        <v>0</v>
      </c>
      <c r="DR130" s="18">
        <v>0</v>
      </c>
      <c r="DS130" s="18">
        <v>0</v>
      </c>
      <c r="DT130" s="18">
        <v>0</v>
      </c>
      <c r="DU130" s="18">
        <v>0</v>
      </c>
      <c r="DV130" s="18">
        <v>0</v>
      </c>
      <c r="DW130" s="18">
        <v>0</v>
      </c>
      <c r="DX130" s="18">
        <v>0</v>
      </c>
      <c r="DY130" s="18">
        <v>0</v>
      </c>
      <c r="DZ130" s="18">
        <v>0</v>
      </c>
      <c r="EA130" s="18">
        <v>0</v>
      </c>
      <c r="EB130" s="18">
        <v>0</v>
      </c>
      <c r="EC130" s="18">
        <v>0</v>
      </c>
      <c r="ED130" s="18">
        <v>0</v>
      </c>
      <c r="EE130" s="18">
        <v>0</v>
      </c>
    </row>
    <row r="131" spans="1:135" ht="20.149999999999999" customHeight="1" outlineLevel="6" x14ac:dyDescent="0.35">
      <c r="A131" s="17" t="s">
        <v>54</v>
      </c>
      <c r="B131" s="17" t="s">
        <v>284</v>
      </c>
      <c r="C131">
        <v>0</v>
      </c>
      <c r="D131" s="18">
        <v>7.7556816542192694E-4</v>
      </c>
      <c r="E131" s="18">
        <v>7.7429900332225913E-4</v>
      </c>
      <c r="F131" s="18">
        <v>0</v>
      </c>
      <c r="G131" s="18">
        <v>0</v>
      </c>
      <c r="H131" s="18">
        <v>0</v>
      </c>
      <c r="I131" s="18">
        <v>0</v>
      </c>
      <c r="J131" s="18">
        <v>1.2691620996677742E-6</v>
      </c>
      <c r="K131" s="18">
        <v>0</v>
      </c>
      <c r="L131" s="18">
        <v>-2.845290737541528E-4</v>
      </c>
      <c r="M131" s="18">
        <v>0</v>
      </c>
      <c r="N131" s="18">
        <v>0</v>
      </c>
      <c r="O131" s="18">
        <v>0</v>
      </c>
      <c r="P131" s="18">
        <v>1.3523417723322257E-15</v>
      </c>
      <c r="Q131" s="18">
        <v>1.3476243986710962E-15</v>
      </c>
      <c r="R131" s="18">
        <v>0</v>
      </c>
      <c r="S131" s="18">
        <v>0</v>
      </c>
      <c r="T131" s="18">
        <v>0</v>
      </c>
      <c r="U131" s="18">
        <v>0</v>
      </c>
      <c r="V131" s="18">
        <v>4.7173736611295675E-18</v>
      </c>
      <c r="W131" s="18">
        <v>0</v>
      </c>
      <c r="X131" s="18">
        <v>1.1129257674418603E-12</v>
      </c>
      <c r="Y131" s="18">
        <v>0</v>
      </c>
      <c r="Z131" s="18">
        <v>0</v>
      </c>
      <c r="AA131" s="18">
        <v>0</v>
      </c>
      <c r="AB131" s="18">
        <v>2.7682104762259134E-7</v>
      </c>
      <c r="AC131" s="18">
        <v>2.765451906976744E-7</v>
      </c>
      <c r="AD131" s="18">
        <v>0</v>
      </c>
      <c r="AE131" s="18">
        <v>0</v>
      </c>
      <c r="AF131" s="18">
        <v>0</v>
      </c>
      <c r="AG131" s="18">
        <v>0</v>
      </c>
      <c r="AH131" s="18">
        <v>2.7585692491694354E-10</v>
      </c>
      <c r="AI131" s="18">
        <v>0</v>
      </c>
      <c r="AJ131" s="18">
        <v>-1.2258013554817277E-7</v>
      </c>
      <c r="AK131" s="18">
        <v>0</v>
      </c>
      <c r="AL131" s="18">
        <v>0</v>
      </c>
      <c r="AM131" s="18">
        <v>0</v>
      </c>
      <c r="AN131" s="18">
        <v>1.4934245568637874E-6</v>
      </c>
      <c r="AO131" s="18">
        <v>1.4894071495016611E-6</v>
      </c>
      <c r="AP131" s="18">
        <v>0</v>
      </c>
      <c r="AQ131" s="18">
        <v>0</v>
      </c>
      <c r="AR131" s="18">
        <v>0</v>
      </c>
      <c r="AS131" s="18">
        <v>0</v>
      </c>
      <c r="AT131" s="18">
        <v>4.0174073621262458E-9</v>
      </c>
      <c r="AU131" s="18">
        <v>0</v>
      </c>
      <c r="AV131" s="18">
        <v>-5.5556813820598006E-7</v>
      </c>
      <c r="AW131" s="18">
        <v>0</v>
      </c>
      <c r="AX131" s="18">
        <v>0</v>
      </c>
      <c r="AY131" s="18">
        <v>0</v>
      </c>
      <c r="AZ131" s="18">
        <v>1.5119079344053155E-7</v>
      </c>
      <c r="BA131" s="18">
        <v>1.5073020598006644E-7</v>
      </c>
      <c r="BB131" s="18">
        <v>0</v>
      </c>
      <c r="BC131" s="18">
        <v>0</v>
      </c>
      <c r="BD131" s="18">
        <v>0</v>
      </c>
      <c r="BE131" s="18">
        <v>0</v>
      </c>
      <c r="BF131" s="18">
        <v>4.6058746046511628E-10</v>
      </c>
      <c r="BG131" s="18">
        <v>0</v>
      </c>
      <c r="BH131" s="18">
        <v>-4.5838500996677746E-8</v>
      </c>
      <c r="BI131" s="18">
        <v>0</v>
      </c>
      <c r="BJ131" s="18">
        <v>0</v>
      </c>
      <c r="BK131" s="18">
        <v>0</v>
      </c>
      <c r="BL131" s="18">
        <v>3.3937800621926911E-10</v>
      </c>
      <c r="BM131" s="18">
        <v>3.3876441727574752E-10</v>
      </c>
      <c r="BN131" s="18">
        <v>0</v>
      </c>
      <c r="BO131" s="18">
        <v>0</v>
      </c>
      <c r="BP131" s="18">
        <v>0</v>
      </c>
      <c r="BQ131" s="18">
        <v>0</v>
      </c>
      <c r="BR131" s="18">
        <v>6.1358894352159466E-13</v>
      </c>
      <c r="BS131" s="18">
        <v>0</v>
      </c>
      <c r="BT131" s="18">
        <v>-6.1407072956810633E-10</v>
      </c>
      <c r="BU131" s="18">
        <v>0</v>
      </c>
      <c r="BV131" s="18">
        <v>0</v>
      </c>
      <c r="BW131" s="18">
        <v>0</v>
      </c>
      <c r="BX131" s="18">
        <v>7.034365350697673E-3</v>
      </c>
      <c r="BY131" s="18">
        <v>7.0203109634551482E-3</v>
      </c>
      <c r="BZ131" s="18">
        <v>0</v>
      </c>
      <c r="CA131" s="18">
        <v>0</v>
      </c>
      <c r="CB131" s="18">
        <v>0</v>
      </c>
      <c r="CC131" s="18">
        <v>0</v>
      </c>
      <c r="CD131" s="18">
        <v>1.4054387242524918E-5</v>
      </c>
      <c r="CE131" s="18">
        <v>0</v>
      </c>
      <c r="CF131" s="18">
        <v>-2.7090141129568106E-3</v>
      </c>
      <c r="CG131" s="18">
        <v>0</v>
      </c>
      <c r="CH131" s="18">
        <v>0</v>
      </c>
      <c r="CI131" s="18">
        <v>0</v>
      </c>
      <c r="CJ131" s="18">
        <v>7.9165637804651159E-3</v>
      </c>
      <c r="CK131" s="18">
        <v>7.8944085049833888E-3</v>
      </c>
      <c r="CL131" s="18">
        <v>0</v>
      </c>
      <c r="CM131" s="18">
        <v>0</v>
      </c>
      <c r="CN131" s="18">
        <v>0</v>
      </c>
      <c r="CO131" s="18">
        <v>0</v>
      </c>
      <c r="CP131" s="18">
        <v>2.2155275481727572E-5</v>
      </c>
      <c r="CQ131" s="18">
        <v>0</v>
      </c>
      <c r="CR131" s="18">
        <v>-2.7344799468438539E-3</v>
      </c>
      <c r="CS131" s="18">
        <v>0</v>
      </c>
      <c r="CT131" s="18">
        <v>0</v>
      </c>
      <c r="CU131" s="18">
        <v>0</v>
      </c>
      <c r="CV131" s="18">
        <v>1.0509267859136213E-3</v>
      </c>
      <c r="CW131" s="18">
        <v>1.0434109235880399E-3</v>
      </c>
      <c r="CX131" s="18">
        <v>0</v>
      </c>
      <c r="CY131" s="18">
        <v>0</v>
      </c>
      <c r="CZ131" s="18">
        <v>0</v>
      </c>
      <c r="DA131" s="18">
        <v>0</v>
      </c>
      <c r="DB131" s="18">
        <v>7.5158623255813949E-6</v>
      </c>
      <c r="DC131" s="18">
        <v>0</v>
      </c>
      <c r="DD131" s="18">
        <v>1.3593249169435217E-5</v>
      </c>
      <c r="DE131" s="18">
        <v>0</v>
      </c>
      <c r="DF131" s="18">
        <v>0</v>
      </c>
      <c r="DG131" s="18">
        <v>0</v>
      </c>
      <c r="DH131" s="18">
        <v>0</v>
      </c>
      <c r="DI131" s="18">
        <v>0</v>
      </c>
      <c r="DJ131" s="18">
        <v>0</v>
      </c>
      <c r="DK131" s="18">
        <v>0</v>
      </c>
      <c r="DL131" s="18">
        <v>0</v>
      </c>
      <c r="DM131" s="18">
        <v>0</v>
      </c>
      <c r="DN131" s="18">
        <v>0</v>
      </c>
      <c r="DO131" s="18">
        <v>0</v>
      </c>
      <c r="DP131" s="18">
        <v>0</v>
      </c>
      <c r="DQ131" s="18">
        <v>0</v>
      </c>
      <c r="DR131" s="18">
        <v>0</v>
      </c>
      <c r="DS131" s="18">
        <v>0</v>
      </c>
      <c r="DT131" s="18">
        <v>0</v>
      </c>
      <c r="DU131" s="18">
        <v>0</v>
      </c>
      <c r="DV131" s="18">
        <v>0</v>
      </c>
      <c r="DW131" s="18">
        <v>0</v>
      </c>
      <c r="DX131" s="18">
        <v>0</v>
      </c>
      <c r="DY131" s="18">
        <v>0</v>
      </c>
      <c r="DZ131" s="18">
        <v>0</v>
      </c>
      <c r="EA131" s="18">
        <v>0</v>
      </c>
      <c r="EB131" s="18">
        <v>0</v>
      </c>
      <c r="EC131" s="18">
        <v>0</v>
      </c>
      <c r="ED131" s="18">
        <v>0</v>
      </c>
      <c r="EE131" s="18">
        <v>0</v>
      </c>
    </row>
    <row r="132" spans="1:135" ht="20.149999999999999" customHeight="1" outlineLevel="5" x14ac:dyDescent="0.35">
      <c r="A132" s="17" t="s">
        <v>53</v>
      </c>
      <c r="B132" s="17" t="s">
        <v>329</v>
      </c>
      <c r="D132" s="18">
        <v>0.19169072070166113</v>
      </c>
      <c r="E132" s="18">
        <v>0.17031682834994463</v>
      </c>
      <c r="F132" s="18">
        <v>0</v>
      </c>
      <c r="G132" s="18">
        <v>0</v>
      </c>
      <c r="H132" s="18">
        <v>1.8570390027906974E-2</v>
      </c>
      <c r="I132" s="18">
        <v>0</v>
      </c>
      <c r="J132" s="18">
        <v>2.1909167202657813E-3</v>
      </c>
      <c r="K132" s="18">
        <v>6.12585603543743E-4</v>
      </c>
      <c r="L132" s="18">
        <v>-6.6382500996677745E-4</v>
      </c>
      <c r="M132" s="18">
        <v>0</v>
      </c>
      <c r="N132" s="18">
        <v>0</v>
      </c>
      <c r="O132" s="18">
        <v>0</v>
      </c>
      <c r="P132" s="18">
        <v>6.0511558117192318E-12</v>
      </c>
      <c r="Q132" s="18">
        <v>1.5135609316217058E-12</v>
      </c>
      <c r="R132" s="18">
        <v>0</v>
      </c>
      <c r="S132" s="18">
        <v>0</v>
      </c>
      <c r="T132" s="18">
        <v>4.5375790571111776E-12</v>
      </c>
      <c r="U132" s="18">
        <v>0</v>
      </c>
      <c r="V132" s="18">
        <v>1.2419868066445185E-17</v>
      </c>
      <c r="W132" s="18">
        <v>3.4031182812846061E-18</v>
      </c>
      <c r="X132" s="18">
        <v>-1.2811821926910301E-17</v>
      </c>
      <c r="Y132" s="18">
        <v>0</v>
      </c>
      <c r="Z132" s="18">
        <v>0</v>
      </c>
      <c r="AA132" s="18">
        <v>0</v>
      </c>
      <c r="AB132" s="18">
        <v>7.3832635245714301E-5</v>
      </c>
      <c r="AC132" s="18">
        <v>2.2957292892137322E-5</v>
      </c>
      <c r="AD132" s="18">
        <v>0</v>
      </c>
      <c r="AE132" s="18">
        <v>0</v>
      </c>
      <c r="AF132" s="18">
        <v>4.9291914648239207E-5</v>
      </c>
      <c r="AG132" s="18">
        <v>0</v>
      </c>
      <c r="AH132" s="18">
        <v>1.2883487808637876E-6</v>
      </c>
      <c r="AI132" s="18">
        <v>2.9507892447397553E-7</v>
      </c>
      <c r="AJ132" s="18">
        <v>1.4410078405315615E-7</v>
      </c>
      <c r="AK132" s="18">
        <v>0</v>
      </c>
      <c r="AL132" s="18">
        <v>0</v>
      </c>
      <c r="AM132" s="18">
        <v>0</v>
      </c>
      <c r="AN132" s="18">
        <v>1.635062445388262E-4</v>
      </c>
      <c r="AO132" s="18">
        <v>1.3920410223698784E-4</v>
      </c>
      <c r="AP132" s="18">
        <v>0</v>
      </c>
      <c r="AQ132" s="18">
        <v>0</v>
      </c>
      <c r="AR132" s="18">
        <v>6.2385851449833885E-6</v>
      </c>
      <c r="AS132" s="18">
        <v>0</v>
      </c>
      <c r="AT132" s="18">
        <v>1.4171998813554819E-5</v>
      </c>
      <c r="AU132" s="18">
        <v>3.89155834330011E-6</v>
      </c>
      <c r="AV132" s="18">
        <v>-1.5676045182724254E-6</v>
      </c>
      <c r="AW132" s="18">
        <v>0</v>
      </c>
      <c r="AX132" s="18">
        <v>0</v>
      </c>
      <c r="AY132" s="18">
        <v>0</v>
      </c>
      <c r="AZ132" s="18">
        <v>4.1559157010427466E-5</v>
      </c>
      <c r="BA132" s="18">
        <v>2.721499882170543E-5</v>
      </c>
      <c r="BB132" s="18">
        <v>0</v>
      </c>
      <c r="BC132" s="18">
        <v>0</v>
      </c>
      <c r="BD132" s="18">
        <v>1.1486323654166113E-5</v>
      </c>
      <c r="BE132" s="18">
        <v>0</v>
      </c>
      <c r="BF132" s="18">
        <v>2.4199920929169443E-6</v>
      </c>
      <c r="BG132" s="18">
        <v>4.3784244163898108E-7</v>
      </c>
      <c r="BH132" s="18">
        <v>-3.0503037873754157E-7</v>
      </c>
      <c r="BI132" s="18">
        <v>0</v>
      </c>
      <c r="BJ132" s="18">
        <v>0</v>
      </c>
      <c r="BK132" s="18">
        <v>0</v>
      </c>
      <c r="BL132" s="18">
        <v>1.2802833319774974E-7</v>
      </c>
      <c r="BM132" s="18">
        <v>1.186724622458472E-7</v>
      </c>
      <c r="BN132" s="18">
        <v>0</v>
      </c>
      <c r="BO132" s="18">
        <v>0</v>
      </c>
      <c r="BP132" s="18">
        <v>8.1061699461528263E-9</v>
      </c>
      <c r="BQ132" s="18">
        <v>0</v>
      </c>
      <c r="BR132" s="18">
        <v>1.1876082766245849E-9</v>
      </c>
      <c r="BS132" s="18">
        <v>6.2092729125138424E-11</v>
      </c>
      <c r="BT132" s="18">
        <v>-1.4753509634551497E-10</v>
      </c>
      <c r="BU132" s="18">
        <v>0</v>
      </c>
      <c r="BV132" s="18">
        <v>0</v>
      </c>
      <c r="BW132" s="18">
        <v>0</v>
      </c>
      <c r="BX132" s="18">
        <v>1.6848685005650497</v>
      </c>
      <c r="BY132" s="18">
        <v>1.1529339605758584</v>
      </c>
      <c r="BZ132" s="18">
        <v>0</v>
      </c>
      <c r="CA132" s="18">
        <v>0</v>
      </c>
      <c r="CB132" s="18">
        <v>0.48770394047362131</v>
      </c>
      <c r="CC132" s="18">
        <v>0</v>
      </c>
      <c r="CD132" s="18">
        <v>3.5542226005049839E-2</v>
      </c>
      <c r="CE132" s="18">
        <v>8.6883735105204862E-3</v>
      </c>
      <c r="CF132" s="18">
        <v>-8.0257530897009984E-3</v>
      </c>
      <c r="CG132" s="18">
        <v>0</v>
      </c>
      <c r="CH132" s="18">
        <v>0</v>
      </c>
      <c r="CI132" s="18">
        <v>0</v>
      </c>
      <c r="CJ132" s="18">
        <v>1.2916851057229681</v>
      </c>
      <c r="CK132" s="18">
        <v>1.1014971818383168</v>
      </c>
      <c r="CL132" s="18">
        <v>0</v>
      </c>
      <c r="CM132" s="18">
        <v>0</v>
      </c>
      <c r="CN132" s="18">
        <v>0.1448190819168105</v>
      </c>
      <c r="CO132" s="18">
        <v>0</v>
      </c>
      <c r="CP132" s="18">
        <v>3.6427314791760798E-2</v>
      </c>
      <c r="CQ132" s="18">
        <v>8.9415271760797319E-3</v>
      </c>
      <c r="CR132" s="18">
        <v>-8.8584504983388705E-3</v>
      </c>
      <c r="CS132" s="18">
        <v>0</v>
      </c>
      <c r="CT132" s="18">
        <v>0</v>
      </c>
      <c r="CU132" s="18">
        <v>0</v>
      </c>
      <c r="CV132" s="18">
        <v>0.27135927238770907</v>
      </c>
      <c r="CW132" s="18">
        <v>0.25819915434477669</v>
      </c>
      <c r="CX132" s="18">
        <v>0</v>
      </c>
      <c r="CY132" s="18">
        <v>0</v>
      </c>
      <c r="CZ132" s="18">
        <v>8.0608981180243424E-3</v>
      </c>
      <c r="DA132" s="18">
        <v>0</v>
      </c>
      <c r="DB132" s="18">
        <v>3.9256365450631237E-3</v>
      </c>
      <c r="DC132" s="18">
        <v>1.1735833798449608E-3</v>
      </c>
      <c r="DD132" s="18">
        <v>-2.5265754152823923E-3</v>
      </c>
      <c r="DE132" s="18">
        <v>0</v>
      </c>
      <c r="DF132" s="18">
        <v>0</v>
      </c>
      <c r="DG132" s="18">
        <v>0</v>
      </c>
      <c r="DH132" s="18">
        <v>0</v>
      </c>
      <c r="DI132" s="18">
        <v>0</v>
      </c>
      <c r="DJ132" s="18">
        <v>0</v>
      </c>
      <c r="DK132" s="18">
        <v>0</v>
      </c>
      <c r="DL132" s="18">
        <v>0</v>
      </c>
      <c r="DM132" s="18">
        <v>0</v>
      </c>
      <c r="DN132" s="18">
        <v>0</v>
      </c>
      <c r="DO132" s="18">
        <v>0</v>
      </c>
      <c r="DP132" s="18">
        <v>0</v>
      </c>
      <c r="DQ132" s="18">
        <v>0</v>
      </c>
      <c r="DR132" s="18">
        <v>0</v>
      </c>
      <c r="DS132" s="18">
        <v>0</v>
      </c>
      <c r="DT132" s="18">
        <v>0</v>
      </c>
      <c r="DU132" s="18">
        <v>0</v>
      </c>
      <c r="DV132" s="18">
        <v>0</v>
      </c>
      <c r="DW132" s="18">
        <v>0</v>
      </c>
      <c r="DX132" s="18">
        <v>0</v>
      </c>
      <c r="DY132" s="18">
        <v>0</v>
      </c>
      <c r="DZ132" s="18">
        <v>0</v>
      </c>
      <c r="EA132" s="18">
        <v>0</v>
      </c>
      <c r="EB132" s="18">
        <v>0</v>
      </c>
      <c r="EC132" s="18">
        <v>0</v>
      </c>
      <c r="ED132" s="18">
        <v>0</v>
      </c>
      <c r="EE132" s="18">
        <v>0</v>
      </c>
    </row>
    <row r="133" spans="1:135" ht="20.149999999999999" customHeight="1" outlineLevel="6" x14ac:dyDescent="0.35">
      <c r="A133" s="17" t="s">
        <v>54</v>
      </c>
      <c r="B133" s="17" t="s">
        <v>330</v>
      </c>
      <c r="C133">
        <v>0</v>
      </c>
      <c r="D133" s="18">
        <v>0.15729779667774088</v>
      </c>
      <c r="E133" s="18">
        <v>0.15512409302325583</v>
      </c>
      <c r="F133" s="18">
        <v>0</v>
      </c>
      <c r="G133" s="18">
        <v>0</v>
      </c>
      <c r="H133" s="18">
        <v>0</v>
      </c>
      <c r="I133" s="18">
        <v>0</v>
      </c>
      <c r="J133" s="18">
        <v>2.1737036544850503E-3</v>
      </c>
      <c r="K133" s="18">
        <v>0</v>
      </c>
      <c r="L133" s="18">
        <v>-6.6382500996677745E-4</v>
      </c>
      <c r="M133" s="18">
        <v>0</v>
      </c>
      <c r="N133" s="18">
        <v>0</v>
      </c>
      <c r="O133" s="18">
        <v>0</v>
      </c>
      <c r="P133" s="18">
        <v>9.8852384318936901E-16</v>
      </c>
      <c r="Q133" s="18">
        <v>9.7621049833887059E-16</v>
      </c>
      <c r="R133" s="18">
        <v>0</v>
      </c>
      <c r="S133" s="18">
        <v>0</v>
      </c>
      <c r="T133" s="18">
        <v>0</v>
      </c>
      <c r="U133" s="18">
        <v>0</v>
      </c>
      <c r="V133" s="18">
        <v>1.2313344850498342E-17</v>
      </c>
      <c r="W133" s="18">
        <v>0</v>
      </c>
      <c r="X133" s="18">
        <v>-1.2811821926910301E-17</v>
      </c>
      <c r="Y133" s="18">
        <v>0</v>
      </c>
      <c r="Z133" s="18">
        <v>0</v>
      </c>
      <c r="AA133" s="18">
        <v>0</v>
      </c>
      <c r="AB133" s="18">
        <v>8.0942182059800665E-6</v>
      </c>
      <c r="AC133" s="18">
        <v>6.8184877076411967E-6</v>
      </c>
      <c r="AD133" s="18">
        <v>0</v>
      </c>
      <c r="AE133" s="18">
        <v>0</v>
      </c>
      <c r="AF133" s="18">
        <v>0</v>
      </c>
      <c r="AG133" s="18">
        <v>0</v>
      </c>
      <c r="AH133" s="18">
        <v>1.2757304983388706E-6</v>
      </c>
      <c r="AI133" s="18">
        <v>0</v>
      </c>
      <c r="AJ133" s="18">
        <v>1.4410078405315615E-7</v>
      </c>
      <c r="AK133" s="18">
        <v>0</v>
      </c>
      <c r="AL133" s="18">
        <v>0</v>
      </c>
      <c r="AM133" s="18">
        <v>0</v>
      </c>
      <c r="AN133" s="18">
        <v>1.4365129568106314E-4</v>
      </c>
      <c r="AO133" s="18">
        <v>1.2959383388704322E-4</v>
      </c>
      <c r="AP133" s="18">
        <v>0</v>
      </c>
      <c r="AQ133" s="18">
        <v>0</v>
      </c>
      <c r="AR133" s="18">
        <v>0</v>
      </c>
      <c r="AS133" s="18">
        <v>0</v>
      </c>
      <c r="AT133" s="18">
        <v>1.4057461794019936E-5</v>
      </c>
      <c r="AU133" s="18">
        <v>0</v>
      </c>
      <c r="AV133" s="18">
        <v>-1.5676045182724254E-6</v>
      </c>
      <c r="AW133" s="18">
        <v>0</v>
      </c>
      <c r="AX133" s="18">
        <v>0</v>
      </c>
      <c r="AY133" s="18">
        <v>0</v>
      </c>
      <c r="AZ133" s="18">
        <v>2.3987438139534886E-5</v>
      </c>
      <c r="BA133" s="18">
        <v>2.159551362126246E-5</v>
      </c>
      <c r="BB133" s="18">
        <v>0</v>
      </c>
      <c r="BC133" s="18">
        <v>0</v>
      </c>
      <c r="BD133" s="18">
        <v>0</v>
      </c>
      <c r="BE133" s="18">
        <v>0</v>
      </c>
      <c r="BF133" s="18">
        <v>2.3919245182724258E-6</v>
      </c>
      <c r="BG133" s="18">
        <v>0</v>
      </c>
      <c r="BH133" s="18">
        <v>-3.0503037873754157E-7</v>
      </c>
      <c r="BI133" s="18">
        <v>0</v>
      </c>
      <c r="BJ133" s="18">
        <v>0</v>
      </c>
      <c r="BK133" s="18">
        <v>0</v>
      </c>
      <c r="BL133" s="18">
        <v>1.1639438883720933E-7</v>
      </c>
      <c r="BM133" s="18">
        <v>1.1522636544850501E-7</v>
      </c>
      <c r="BN133" s="18">
        <v>0</v>
      </c>
      <c r="BO133" s="18">
        <v>0</v>
      </c>
      <c r="BP133" s="18">
        <v>0</v>
      </c>
      <c r="BQ133" s="18">
        <v>0</v>
      </c>
      <c r="BR133" s="18">
        <v>1.1680233887043193E-9</v>
      </c>
      <c r="BS133" s="18">
        <v>0</v>
      </c>
      <c r="BT133" s="18">
        <v>-1.4753509634551497E-10</v>
      </c>
      <c r="BU133" s="18">
        <v>0</v>
      </c>
      <c r="BV133" s="18">
        <v>0</v>
      </c>
      <c r="BW133" s="18">
        <v>0</v>
      </c>
      <c r="BX133" s="18">
        <v>0.94924587375415315</v>
      </c>
      <c r="BY133" s="18">
        <v>0.91403056478405342</v>
      </c>
      <c r="BZ133" s="18">
        <v>0</v>
      </c>
      <c r="CA133" s="18">
        <v>0</v>
      </c>
      <c r="CB133" s="18">
        <v>0</v>
      </c>
      <c r="CC133" s="18">
        <v>0</v>
      </c>
      <c r="CD133" s="18">
        <v>3.5215308970099675E-2</v>
      </c>
      <c r="CE133" s="18">
        <v>0</v>
      </c>
      <c r="CF133" s="18">
        <v>-8.0257530897009984E-3</v>
      </c>
      <c r="CG133" s="18">
        <v>0</v>
      </c>
      <c r="CH133" s="18">
        <v>0</v>
      </c>
      <c r="CI133" s="18">
        <v>0</v>
      </c>
      <c r="CJ133" s="18">
        <v>1.0094383627906978</v>
      </c>
      <c r="CK133" s="18">
        <v>0.97334431893687723</v>
      </c>
      <c r="CL133" s="18">
        <v>0</v>
      </c>
      <c r="CM133" s="18">
        <v>0</v>
      </c>
      <c r="CN133" s="18">
        <v>0</v>
      </c>
      <c r="CO133" s="18">
        <v>0</v>
      </c>
      <c r="CP133" s="18">
        <v>3.6094043853820604E-2</v>
      </c>
      <c r="CQ133" s="18">
        <v>0</v>
      </c>
      <c r="CR133" s="18">
        <v>-8.8584504983388705E-3</v>
      </c>
      <c r="CS133" s="18">
        <v>0</v>
      </c>
      <c r="CT133" s="18">
        <v>0</v>
      </c>
      <c r="CU133" s="18">
        <v>0</v>
      </c>
      <c r="CV133" s="18">
        <v>0.24543072956810638</v>
      </c>
      <c r="CW133" s="18">
        <v>0.24153472425249176</v>
      </c>
      <c r="CX133" s="18">
        <v>0</v>
      </c>
      <c r="CY133" s="18">
        <v>0</v>
      </c>
      <c r="CZ133" s="18">
        <v>0</v>
      </c>
      <c r="DA133" s="18">
        <v>0</v>
      </c>
      <c r="DB133" s="18">
        <v>3.8960053156146188E-3</v>
      </c>
      <c r="DC133" s="18">
        <v>0</v>
      </c>
      <c r="DD133" s="18">
        <v>-2.5265754152823923E-3</v>
      </c>
      <c r="DE133" s="18">
        <v>0</v>
      </c>
      <c r="DF133" s="18">
        <v>0</v>
      </c>
      <c r="DG133" s="18">
        <v>0</v>
      </c>
      <c r="DH133" s="18">
        <v>0</v>
      </c>
      <c r="DI133" s="18">
        <v>0</v>
      </c>
      <c r="DJ133" s="18">
        <v>0</v>
      </c>
      <c r="DK133" s="18">
        <v>0</v>
      </c>
      <c r="DL133" s="18">
        <v>0</v>
      </c>
      <c r="DM133" s="18">
        <v>0</v>
      </c>
      <c r="DN133" s="18">
        <v>0</v>
      </c>
      <c r="DO133" s="18">
        <v>0</v>
      </c>
      <c r="DP133" s="18">
        <v>0</v>
      </c>
      <c r="DQ133" s="18">
        <v>0</v>
      </c>
      <c r="DR133" s="18">
        <v>0</v>
      </c>
      <c r="DS133" s="18">
        <v>0</v>
      </c>
      <c r="DT133" s="18">
        <v>0</v>
      </c>
      <c r="DU133" s="18">
        <v>0</v>
      </c>
      <c r="DV133" s="18">
        <v>0</v>
      </c>
      <c r="DW133" s="18">
        <v>0</v>
      </c>
      <c r="DX133" s="18">
        <v>0</v>
      </c>
      <c r="DY133" s="18">
        <v>0</v>
      </c>
      <c r="DZ133" s="18">
        <v>0</v>
      </c>
      <c r="EA133" s="18">
        <v>0</v>
      </c>
      <c r="EB133" s="18">
        <v>0</v>
      </c>
      <c r="EC133" s="18">
        <v>0</v>
      </c>
      <c r="ED133" s="18">
        <v>0</v>
      </c>
      <c r="EE133" s="18">
        <v>0</v>
      </c>
    </row>
    <row r="134" spans="1:135" ht="20.149999999999999" customHeight="1" outlineLevel="6" x14ac:dyDescent="0.35">
      <c r="A134" s="17" t="s">
        <v>54</v>
      </c>
      <c r="B134" s="17" t="s">
        <v>331</v>
      </c>
      <c r="C134">
        <v>0</v>
      </c>
      <c r="D134" s="18">
        <v>9.6324039867109607E-3</v>
      </c>
      <c r="E134" s="18">
        <v>9.0198183831672173E-3</v>
      </c>
      <c r="F134" s="18">
        <v>0</v>
      </c>
      <c r="G134" s="18">
        <v>0</v>
      </c>
      <c r="H134" s="18">
        <v>0</v>
      </c>
      <c r="I134" s="18">
        <v>0</v>
      </c>
      <c r="J134" s="18">
        <v>0</v>
      </c>
      <c r="K134" s="18">
        <v>6.12585603543743E-4</v>
      </c>
      <c r="L134" s="18">
        <v>0</v>
      </c>
      <c r="M134" s="18">
        <v>0</v>
      </c>
      <c r="N134" s="18">
        <v>0</v>
      </c>
      <c r="O134" s="18">
        <v>0</v>
      </c>
      <c r="P134" s="18">
        <v>6.1878394471760791E-17</v>
      </c>
      <c r="Q134" s="18">
        <v>5.8475276190476183E-17</v>
      </c>
      <c r="R134" s="18">
        <v>0</v>
      </c>
      <c r="S134" s="18">
        <v>0</v>
      </c>
      <c r="T134" s="18">
        <v>0</v>
      </c>
      <c r="U134" s="18">
        <v>0</v>
      </c>
      <c r="V134" s="18">
        <v>0</v>
      </c>
      <c r="W134" s="18">
        <v>3.4031182812846061E-18</v>
      </c>
      <c r="X134" s="18">
        <v>0</v>
      </c>
      <c r="Y134" s="18">
        <v>0</v>
      </c>
      <c r="Z134" s="18">
        <v>0</v>
      </c>
      <c r="AA134" s="18">
        <v>0</v>
      </c>
      <c r="AB134" s="18">
        <v>1.5864175415282349E-8</v>
      </c>
      <c r="AC134" s="18">
        <v>-2.7921474905869318E-7</v>
      </c>
      <c r="AD134" s="18">
        <v>0</v>
      </c>
      <c r="AE134" s="18">
        <v>0</v>
      </c>
      <c r="AF134" s="18">
        <v>0</v>
      </c>
      <c r="AG134" s="18">
        <v>0</v>
      </c>
      <c r="AH134" s="18">
        <v>0</v>
      </c>
      <c r="AI134" s="18">
        <v>2.9507892447397553E-7</v>
      </c>
      <c r="AJ134" s="18">
        <v>0</v>
      </c>
      <c r="AK134" s="18">
        <v>0</v>
      </c>
      <c r="AL134" s="18">
        <v>0</v>
      </c>
      <c r="AM134" s="18">
        <v>0</v>
      </c>
      <c r="AN134" s="18">
        <v>1.1536835331118491E-5</v>
      </c>
      <c r="AO134" s="18">
        <v>7.645276987818382E-6</v>
      </c>
      <c r="AP134" s="18">
        <v>0</v>
      </c>
      <c r="AQ134" s="18">
        <v>0</v>
      </c>
      <c r="AR134" s="18">
        <v>0</v>
      </c>
      <c r="AS134" s="18">
        <v>0</v>
      </c>
      <c r="AT134" s="18">
        <v>0</v>
      </c>
      <c r="AU134" s="18">
        <v>3.89155834330011E-6</v>
      </c>
      <c r="AV134" s="18">
        <v>0</v>
      </c>
      <c r="AW134" s="18">
        <v>0</v>
      </c>
      <c r="AX134" s="18">
        <v>0</v>
      </c>
      <c r="AY134" s="18">
        <v>0</v>
      </c>
      <c r="AZ134" s="18">
        <v>2.2566206653377629E-6</v>
      </c>
      <c r="BA134" s="18">
        <v>1.8187782236987818E-6</v>
      </c>
      <c r="BB134" s="18">
        <v>0</v>
      </c>
      <c r="BC134" s="18">
        <v>0</v>
      </c>
      <c r="BD134" s="18">
        <v>0</v>
      </c>
      <c r="BE134" s="18">
        <v>0</v>
      </c>
      <c r="BF134" s="18">
        <v>0</v>
      </c>
      <c r="BG134" s="18">
        <v>4.3784244163898108E-7</v>
      </c>
      <c r="BH134" s="18">
        <v>0</v>
      </c>
      <c r="BI134" s="18">
        <v>0</v>
      </c>
      <c r="BJ134" s="18">
        <v>0</v>
      </c>
      <c r="BK134" s="18">
        <v>0</v>
      </c>
      <c r="BL134" s="18">
        <v>8.2571776566998878E-10</v>
      </c>
      <c r="BM134" s="18">
        <v>7.6362503654485036E-10</v>
      </c>
      <c r="BN134" s="18">
        <v>0</v>
      </c>
      <c r="BO134" s="18">
        <v>0</v>
      </c>
      <c r="BP134" s="18">
        <v>0</v>
      </c>
      <c r="BQ134" s="18">
        <v>0</v>
      </c>
      <c r="BR134" s="18">
        <v>0</v>
      </c>
      <c r="BS134" s="18">
        <v>6.2092729125138424E-11</v>
      </c>
      <c r="BT134" s="18">
        <v>0</v>
      </c>
      <c r="BU134" s="18">
        <v>0</v>
      </c>
      <c r="BV134" s="18">
        <v>0</v>
      </c>
      <c r="BW134" s="18">
        <v>0</v>
      </c>
      <c r="BX134" s="18">
        <v>8.5350706179401978E-2</v>
      </c>
      <c r="BY134" s="18">
        <v>7.6662332668881492E-2</v>
      </c>
      <c r="BZ134" s="18">
        <v>0</v>
      </c>
      <c r="CA134" s="18">
        <v>0</v>
      </c>
      <c r="CB134" s="18">
        <v>0</v>
      </c>
      <c r="CC134" s="18">
        <v>0</v>
      </c>
      <c r="CD134" s="18">
        <v>0</v>
      </c>
      <c r="CE134" s="18">
        <v>8.6883735105204862E-3</v>
      </c>
      <c r="CF134" s="18">
        <v>0</v>
      </c>
      <c r="CG134" s="18">
        <v>0</v>
      </c>
      <c r="CH134" s="18">
        <v>0</v>
      </c>
      <c r="CI134" s="18">
        <v>0</v>
      </c>
      <c r="CJ134" s="18">
        <v>8.9154633709856018E-2</v>
      </c>
      <c r="CK134" s="18">
        <v>8.0213106533776279E-2</v>
      </c>
      <c r="CL134" s="18">
        <v>0</v>
      </c>
      <c r="CM134" s="18">
        <v>0</v>
      </c>
      <c r="CN134" s="18">
        <v>0</v>
      </c>
      <c r="CO134" s="18">
        <v>0</v>
      </c>
      <c r="CP134" s="18">
        <v>0</v>
      </c>
      <c r="CQ134" s="18">
        <v>8.9415271760797319E-3</v>
      </c>
      <c r="CR134" s="18">
        <v>0</v>
      </c>
      <c r="CS134" s="18">
        <v>0</v>
      </c>
      <c r="CT134" s="18">
        <v>0</v>
      </c>
      <c r="CU134" s="18">
        <v>0</v>
      </c>
      <c r="CV134" s="18">
        <v>1.5180678662236984E-2</v>
      </c>
      <c r="CW134" s="18">
        <v>1.4007095282392024E-2</v>
      </c>
      <c r="CX134" s="18">
        <v>0</v>
      </c>
      <c r="CY134" s="18">
        <v>0</v>
      </c>
      <c r="CZ134" s="18">
        <v>0</v>
      </c>
      <c r="DA134" s="18">
        <v>0</v>
      </c>
      <c r="DB134" s="18">
        <v>0</v>
      </c>
      <c r="DC134" s="18">
        <v>1.1735833798449608E-3</v>
      </c>
      <c r="DD134" s="18">
        <v>0</v>
      </c>
      <c r="DE134" s="18">
        <v>0</v>
      </c>
      <c r="DF134" s="18">
        <v>0</v>
      </c>
      <c r="DG134" s="18">
        <v>0</v>
      </c>
      <c r="DH134" s="18">
        <v>0</v>
      </c>
      <c r="DI134" s="18">
        <v>0</v>
      </c>
      <c r="DJ134" s="18">
        <v>0</v>
      </c>
      <c r="DK134" s="18">
        <v>0</v>
      </c>
      <c r="DL134" s="18">
        <v>0</v>
      </c>
      <c r="DM134" s="18">
        <v>0</v>
      </c>
      <c r="DN134" s="18">
        <v>0</v>
      </c>
      <c r="DO134" s="18">
        <v>0</v>
      </c>
      <c r="DP134" s="18">
        <v>0</v>
      </c>
      <c r="DQ134" s="18">
        <v>0</v>
      </c>
      <c r="DR134" s="18">
        <v>0</v>
      </c>
      <c r="DS134" s="18">
        <v>0</v>
      </c>
      <c r="DT134" s="18">
        <v>0</v>
      </c>
      <c r="DU134" s="18">
        <v>0</v>
      </c>
      <c r="DV134" s="18">
        <v>0</v>
      </c>
      <c r="DW134" s="18">
        <v>0</v>
      </c>
      <c r="DX134" s="18">
        <v>0</v>
      </c>
      <c r="DY134" s="18">
        <v>0</v>
      </c>
      <c r="DZ134" s="18">
        <v>0</v>
      </c>
      <c r="EA134" s="18">
        <v>0</v>
      </c>
      <c r="EB134" s="18">
        <v>0</v>
      </c>
      <c r="EC134" s="18">
        <v>0</v>
      </c>
      <c r="ED134" s="18">
        <v>0</v>
      </c>
      <c r="EE134" s="18">
        <v>0</v>
      </c>
    </row>
    <row r="135" spans="1:135" ht="20.149999999999999" customHeight="1" outlineLevel="6" x14ac:dyDescent="0.35">
      <c r="A135" s="17" t="s">
        <v>54</v>
      </c>
      <c r="B135" s="17" t="s">
        <v>304</v>
      </c>
      <c r="C135">
        <v>3</v>
      </c>
      <c r="D135" s="18">
        <v>2.4760520037209299E-2</v>
      </c>
      <c r="E135" s="18">
        <v>6.1729169435215947E-3</v>
      </c>
      <c r="F135" s="18">
        <v>0</v>
      </c>
      <c r="G135" s="18">
        <v>0</v>
      </c>
      <c r="H135" s="18">
        <v>1.8570390027906974E-2</v>
      </c>
      <c r="I135" s="18">
        <v>0</v>
      </c>
      <c r="J135" s="18">
        <v>1.7213065780730898E-5</v>
      </c>
      <c r="K135" s="18">
        <v>0</v>
      </c>
      <c r="L135" s="18">
        <v>0</v>
      </c>
      <c r="M135" s="18">
        <v>0</v>
      </c>
      <c r="N135" s="18">
        <v>0</v>
      </c>
      <c r="O135" s="18">
        <v>0</v>
      </c>
      <c r="P135" s="18">
        <v>6.0501054094815704E-12</v>
      </c>
      <c r="Q135" s="18">
        <v>1.5125262458471766E-12</v>
      </c>
      <c r="R135" s="18">
        <v>0</v>
      </c>
      <c r="S135" s="18">
        <v>0</v>
      </c>
      <c r="T135" s="18">
        <v>4.5375790571111768E-12</v>
      </c>
      <c r="U135" s="18">
        <v>0</v>
      </c>
      <c r="V135" s="18">
        <v>1.0652321594684386E-19</v>
      </c>
      <c r="W135" s="18">
        <v>0</v>
      </c>
      <c r="X135" s="18">
        <v>0</v>
      </c>
      <c r="Y135" s="18">
        <v>0</v>
      </c>
      <c r="Z135" s="18">
        <v>0</v>
      </c>
      <c r="AA135" s="18">
        <v>0</v>
      </c>
      <c r="AB135" s="18">
        <v>6.5722552864318947E-5</v>
      </c>
      <c r="AC135" s="18">
        <v>1.6418019933554818E-5</v>
      </c>
      <c r="AD135" s="18">
        <v>0</v>
      </c>
      <c r="AE135" s="18">
        <v>0</v>
      </c>
      <c r="AF135" s="18">
        <v>4.92919146482392E-5</v>
      </c>
      <c r="AG135" s="18">
        <v>0</v>
      </c>
      <c r="AH135" s="18">
        <v>1.2618282524916945E-8</v>
      </c>
      <c r="AI135" s="18">
        <v>0</v>
      </c>
      <c r="AJ135" s="18">
        <v>0</v>
      </c>
      <c r="AK135" s="18">
        <v>0</v>
      </c>
      <c r="AL135" s="18">
        <v>0</v>
      </c>
      <c r="AM135" s="18">
        <v>0</v>
      </c>
      <c r="AN135" s="18">
        <v>8.3181135266445186E-6</v>
      </c>
      <c r="AO135" s="18">
        <v>1.9649913621262461E-6</v>
      </c>
      <c r="AP135" s="18">
        <v>0</v>
      </c>
      <c r="AQ135" s="18">
        <v>0</v>
      </c>
      <c r="AR135" s="18">
        <v>6.2385851449833902E-6</v>
      </c>
      <c r="AS135" s="18">
        <v>0</v>
      </c>
      <c r="AT135" s="18">
        <v>1.1453701953488372E-7</v>
      </c>
      <c r="AU135" s="18">
        <v>0</v>
      </c>
      <c r="AV135" s="18">
        <v>0</v>
      </c>
      <c r="AW135" s="18">
        <v>0</v>
      </c>
      <c r="AX135" s="18">
        <v>0</v>
      </c>
      <c r="AY135" s="18">
        <v>0</v>
      </c>
      <c r="AZ135" s="18">
        <v>1.5315098205554821E-5</v>
      </c>
      <c r="BA135" s="18">
        <v>3.8007069767441864E-6</v>
      </c>
      <c r="BB135" s="18">
        <v>0</v>
      </c>
      <c r="BC135" s="18">
        <v>0</v>
      </c>
      <c r="BD135" s="18">
        <v>1.1486323654166112E-5</v>
      </c>
      <c r="BE135" s="18">
        <v>0</v>
      </c>
      <c r="BF135" s="18">
        <v>2.8067574644518279E-8</v>
      </c>
      <c r="BG135" s="18">
        <v>0</v>
      </c>
      <c r="BH135" s="18">
        <v>0</v>
      </c>
      <c r="BI135" s="18">
        <v>0</v>
      </c>
      <c r="BJ135" s="18">
        <v>0</v>
      </c>
      <c r="BK135" s="18">
        <v>0</v>
      </c>
      <c r="BL135" s="18">
        <v>1.0808226594870434E-8</v>
      </c>
      <c r="BM135" s="18">
        <v>2.6824717607973427E-9</v>
      </c>
      <c r="BN135" s="18">
        <v>0</v>
      </c>
      <c r="BO135" s="18">
        <v>0</v>
      </c>
      <c r="BP135" s="18">
        <v>8.1061699461528247E-9</v>
      </c>
      <c r="BQ135" s="18">
        <v>0</v>
      </c>
      <c r="BR135" s="18">
        <v>1.9584887920265782E-11</v>
      </c>
      <c r="BS135" s="18">
        <v>0</v>
      </c>
      <c r="BT135" s="18">
        <v>0</v>
      </c>
      <c r="BU135" s="18">
        <v>0</v>
      </c>
      <c r="BV135" s="18">
        <v>0</v>
      </c>
      <c r="BW135" s="18">
        <v>0</v>
      </c>
      <c r="BX135" s="18">
        <v>0.65027192063149508</v>
      </c>
      <c r="BY135" s="18">
        <v>0.16224106312292361</v>
      </c>
      <c r="BZ135" s="18">
        <v>0</v>
      </c>
      <c r="CA135" s="18">
        <v>0</v>
      </c>
      <c r="CB135" s="18">
        <v>0.48770394047362148</v>
      </c>
      <c r="CC135" s="18">
        <v>0</v>
      </c>
      <c r="CD135" s="18">
        <v>3.2691703495016616E-4</v>
      </c>
      <c r="CE135" s="18">
        <v>0</v>
      </c>
      <c r="CF135" s="18">
        <v>0</v>
      </c>
      <c r="CG135" s="18">
        <v>0</v>
      </c>
      <c r="CH135" s="18">
        <v>0</v>
      </c>
      <c r="CI135" s="18">
        <v>0</v>
      </c>
      <c r="CJ135" s="18">
        <v>0.19309210922241402</v>
      </c>
      <c r="CK135" s="18">
        <v>4.7939756367663303E-2</v>
      </c>
      <c r="CL135" s="18">
        <v>0</v>
      </c>
      <c r="CM135" s="18">
        <v>0</v>
      </c>
      <c r="CN135" s="18">
        <v>0.14481908191681056</v>
      </c>
      <c r="CO135" s="18">
        <v>0</v>
      </c>
      <c r="CP135" s="18">
        <v>3.332709379401994E-4</v>
      </c>
      <c r="CQ135" s="18">
        <v>0</v>
      </c>
      <c r="CR135" s="18">
        <v>0</v>
      </c>
      <c r="CS135" s="18">
        <v>0</v>
      </c>
      <c r="CT135" s="18">
        <v>0</v>
      </c>
      <c r="CU135" s="18">
        <v>0</v>
      </c>
      <c r="CV135" s="18">
        <v>1.074786415736579E-2</v>
      </c>
      <c r="CW135" s="18">
        <v>2.6573348098929426E-3</v>
      </c>
      <c r="CX135" s="18">
        <v>0</v>
      </c>
      <c r="CY135" s="18">
        <v>0</v>
      </c>
      <c r="CZ135" s="18">
        <v>8.0608981180243424E-3</v>
      </c>
      <c r="DA135" s="18">
        <v>0</v>
      </c>
      <c r="DB135" s="18">
        <v>2.9631229448504987E-5</v>
      </c>
      <c r="DC135" s="18">
        <v>0</v>
      </c>
      <c r="DD135" s="18">
        <v>0</v>
      </c>
      <c r="DE135" s="18">
        <v>0</v>
      </c>
      <c r="DF135" s="18">
        <v>0</v>
      </c>
      <c r="DG135" s="18">
        <v>0</v>
      </c>
      <c r="DH135" s="18">
        <v>0</v>
      </c>
      <c r="DI135" s="18">
        <v>0</v>
      </c>
      <c r="DJ135" s="18">
        <v>0</v>
      </c>
      <c r="DK135" s="18">
        <v>0</v>
      </c>
      <c r="DL135" s="18">
        <v>0</v>
      </c>
      <c r="DM135" s="18">
        <v>0</v>
      </c>
      <c r="DN135" s="18">
        <v>0</v>
      </c>
      <c r="DO135" s="18">
        <v>0</v>
      </c>
      <c r="DP135" s="18">
        <v>0</v>
      </c>
      <c r="DQ135" s="18">
        <v>0</v>
      </c>
      <c r="DR135" s="18">
        <v>0</v>
      </c>
      <c r="DS135" s="18">
        <v>0</v>
      </c>
      <c r="DT135" s="18">
        <v>0</v>
      </c>
      <c r="DU135" s="18">
        <v>0</v>
      </c>
      <c r="DV135" s="18">
        <v>0</v>
      </c>
      <c r="DW135" s="18">
        <v>0</v>
      </c>
      <c r="DX135" s="18">
        <v>0</v>
      </c>
      <c r="DY135" s="18">
        <v>0</v>
      </c>
      <c r="DZ135" s="18">
        <v>0</v>
      </c>
      <c r="EA135" s="18">
        <v>0</v>
      </c>
      <c r="EB135" s="18">
        <v>0</v>
      </c>
      <c r="EC135" s="18">
        <v>0</v>
      </c>
      <c r="ED135" s="18">
        <v>0</v>
      </c>
      <c r="EE135" s="18">
        <v>0</v>
      </c>
    </row>
    <row r="136" spans="1:135" ht="20.149999999999999" customHeight="1" outlineLevel="5" x14ac:dyDescent="0.35">
      <c r="A136" s="17" t="s">
        <v>53</v>
      </c>
      <c r="B136" s="17" t="s">
        <v>332</v>
      </c>
      <c r="D136" s="18">
        <v>8.3325304744186045E-3</v>
      </c>
      <c r="E136" s="18">
        <v>7.193364341085271E-3</v>
      </c>
      <c r="F136" s="18">
        <v>0</v>
      </c>
      <c r="G136" s="18">
        <v>0</v>
      </c>
      <c r="H136" s="18">
        <v>1.0155682046511629E-3</v>
      </c>
      <c r="I136" s="18">
        <v>0</v>
      </c>
      <c r="J136" s="18">
        <v>9.0097153488372106E-5</v>
      </c>
      <c r="K136" s="18">
        <v>3.3500775193798449E-5</v>
      </c>
      <c r="L136" s="18">
        <v>-2.7227197674418604E-5</v>
      </c>
      <c r="M136" s="18">
        <v>0</v>
      </c>
      <c r="N136" s="18">
        <v>0</v>
      </c>
      <c r="O136" s="18">
        <v>0</v>
      </c>
      <c r="P136" s="18">
        <v>3.3090906847897669E-13</v>
      </c>
      <c r="Q136" s="18">
        <v>8.2759516820155047E-14</v>
      </c>
      <c r="R136" s="18">
        <v>0</v>
      </c>
      <c r="S136" s="18">
        <v>0</v>
      </c>
      <c r="T136" s="18">
        <v>2.4814885468576744E-13</v>
      </c>
      <c r="U136" s="18">
        <v>0</v>
      </c>
      <c r="V136" s="18">
        <v>5.1086502325581396E-19</v>
      </c>
      <c r="W136" s="18">
        <v>1.8610803100775193E-19</v>
      </c>
      <c r="X136" s="18">
        <v>-5.2548488372093019E-19</v>
      </c>
      <c r="Y136" s="18">
        <v>0</v>
      </c>
      <c r="Z136" s="18">
        <v>0</v>
      </c>
      <c r="AA136" s="18">
        <v>0</v>
      </c>
      <c r="AB136" s="18">
        <v>3.9270591004651163E-6</v>
      </c>
      <c r="AC136" s="18">
        <v>1.1622554434108528E-6</v>
      </c>
      <c r="AD136" s="18">
        <v>0</v>
      </c>
      <c r="AE136" s="18">
        <v>0</v>
      </c>
      <c r="AF136" s="18">
        <v>2.6956515823255815E-6</v>
      </c>
      <c r="AG136" s="18">
        <v>0</v>
      </c>
      <c r="AH136" s="18">
        <v>5.3014946046511623E-8</v>
      </c>
      <c r="AI136" s="18">
        <v>1.6137128682170543E-8</v>
      </c>
      <c r="AJ136" s="18">
        <v>5.9103837209302325E-9</v>
      </c>
      <c r="AK136" s="18">
        <v>0</v>
      </c>
      <c r="AL136" s="18">
        <v>0</v>
      </c>
      <c r="AM136" s="18">
        <v>0</v>
      </c>
      <c r="AN136" s="18">
        <v>6.9777651900775193E-6</v>
      </c>
      <c r="AO136" s="18">
        <v>5.8409336434108521E-6</v>
      </c>
      <c r="AP136" s="18">
        <v>0</v>
      </c>
      <c r="AQ136" s="18">
        <v>0</v>
      </c>
      <c r="AR136" s="18">
        <v>3.4117262511627907E-7</v>
      </c>
      <c r="AS136" s="18">
        <v>0</v>
      </c>
      <c r="AT136" s="18">
        <v>5.828393246511628E-7</v>
      </c>
      <c r="AU136" s="18">
        <v>2.1281959689922483E-7</v>
      </c>
      <c r="AV136" s="18">
        <v>-6.4296279069767432E-8</v>
      </c>
      <c r="AW136" s="18">
        <v>0</v>
      </c>
      <c r="AX136" s="18">
        <v>0</v>
      </c>
      <c r="AY136" s="18">
        <v>0</v>
      </c>
      <c r="AZ136" s="18">
        <v>1.9448131431937981E-6</v>
      </c>
      <c r="BA136" s="18">
        <v>1.1930690852713176E-6</v>
      </c>
      <c r="BB136" s="18">
        <v>0</v>
      </c>
      <c r="BC136" s="18">
        <v>0</v>
      </c>
      <c r="BD136" s="18">
        <v>6.2815832483720937E-7</v>
      </c>
      <c r="BE136" s="18">
        <v>0</v>
      </c>
      <c r="BF136" s="18">
        <v>9.9641224558139553E-8</v>
      </c>
      <c r="BG136" s="18">
        <v>2.3944508527131783E-8</v>
      </c>
      <c r="BH136" s="18">
        <v>-1.2511011627906975E-8</v>
      </c>
      <c r="BI136" s="18">
        <v>0</v>
      </c>
      <c r="BJ136" s="18">
        <v>0</v>
      </c>
      <c r="BK136" s="18">
        <v>0</v>
      </c>
      <c r="BL136" s="18">
        <v>5.4102199368682174E-9</v>
      </c>
      <c r="BM136" s="18">
        <v>4.9145398139534883E-9</v>
      </c>
      <c r="BN136" s="18">
        <v>0</v>
      </c>
      <c r="BO136" s="18">
        <v>0</v>
      </c>
      <c r="BP136" s="18">
        <v>4.4330616893023253E-10</v>
      </c>
      <c r="BQ136" s="18">
        <v>0</v>
      </c>
      <c r="BR136" s="18">
        <v>4.8978257860465117E-11</v>
      </c>
      <c r="BS136" s="18">
        <v>3.3956961240310083E-12</v>
      </c>
      <c r="BT136" s="18">
        <v>-6.0512441860465112E-12</v>
      </c>
      <c r="BU136" s="18">
        <v>0</v>
      </c>
      <c r="BV136" s="18">
        <v>0</v>
      </c>
      <c r="BW136" s="18">
        <v>0</v>
      </c>
      <c r="BX136" s="18">
        <v>7.9163275194418611E-2</v>
      </c>
      <c r="BY136" s="18">
        <v>5.0554564341085267E-2</v>
      </c>
      <c r="BZ136" s="18">
        <v>0</v>
      </c>
      <c r="CA136" s="18">
        <v>0</v>
      </c>
      <c r="CB136" s="18">
        <v>2.6671309244651165E-2</v>
      </c>
      <c r="CC136" s="18">
        <v>0</v>
      </c>
      <c r="CD136" s="18">
        <v>1.4622561823255812E-3</v>
      </c>
      <c r="CE136" s="18">
        <v>4.751454263565892E-4</v>
      </c>
      <c r="CF136" s="18">
        <v>-3.2918127906976741E-4</v>
      </c>
      <c r="CG136" s="18">
        <v>0</v>
      </c>
      <c r="CH136" s="18">
        <v>0</v>
      </c>
      <c r="CI136" s="18">
        <v>0</v>
      </c>
      <c r="CJ136" s="18">
        <v>5.683811410294573E-2</v>
      </c>
      <c r="CK136" s="18">
        <v>4.6930685271317829E-2</v>
      </c>
      <c r="CL136" s="18">
        <v>0</v>
      </c>
      <c r="CM136" s="18">
        <v>0</v>
      </c>
      <c r="CN136" s="18">
        <v>7.9197935423255747E-3</v>
      </c>
      <c r="CO136" s="18">
        <v>0</v>
      </c>
      <c r="CP136" s="18">
        <v>1.4986455218604653E-3</v>
      </c>
      <c r="CQ136" s="18">
        <v>4.889897674418605E-4</v>
      </c>
      <c r="CR136" s="18">
        <v>-3.6333488372093024E-4</v>
      </c>
      <c r="CS136" s="18">
        <v>0</v>
      </c>
      <c r="CT136" s="18">
        <v>0</v>
      </c>
      <c r="CU136" s="18">
        <v>0</v>
      </c>
      <c r="CV136" s="18">
        <v>1.1484461952888887E-2</v>
      </c>
      <c r="CW136" s="18">
        <v>1.081803369509044E-2</v>
      </c>
      <c r="CX136" s="18">
        <v>0</v>
      </c>
      <c r="CY136" s="18">
        <v>0</v>
      </c>
      <c r="CZ136" s="18">
        <v>4.4083036582945621E-4</v>
      </c>
      <c r="DA136" s="18">
        <v>0</v>
      </c>
      <c r="DB136" s="18">
        <v>1.614175508837209E-4</v>
      </c>
      <c r="DC136" s="18">
        <v>6.4180341085271313E-5</v>
      </c>
      <c r="DD136" s="18">
        <v>-1.0362906976744186E-4</v>
      </c>
      <c r="DE136" s="18">
        <v>0</v>
      </c>
      <c r="DF136" s="18">
        <v>0</v>
      </c>
      <c r="DG136" s="18">
        <v>0</v>
      </c>
      <c r="DH136" s="18">
        <v>0</v>
      </c>
      <c r="DI136" s="18">
        <v>0</v>
      </c>
      <c r="DJ136" s="18">
        <v>0</v>
      </c>
      <c r="DK136" s="18">
        <v>0</v>
      </c>
      <c r="DL136" s="18">
        <v>0</v>
      </c>
      <c r="DM136" s="18">
        <v>0</v>
      </c>
      <c r="DN136" s="18">
        <v>0</v>
      </c>
      <c r="DO136" s="18">
        <v>0</v>
      </c>
      <c r="DP136" s="18">
        <v>0</v>
      </c>
      <c r="DQ136" s="18">
        <v>0</v>
      </c>
      <c r="DR136" s="18">
        <v>0</v>
      </c>
      <c r="DS136" s="18">
        <v>0</v>
      </c>
      <c r="DT136" s="18">
        <v>0</v>
      </c>
      <c r="DU136" s="18">
        <v>0</v>
      </c>
      <c r="DV136" s="18">
        <v>0</v>
      </c>
      <c r="DW136" s="18">
        <v>0</v>
      </c>
      <c r="DX136" s="18">
        <v>0</v>
      </c>
      <c r="DY136" s="18">
        <v>0</v>
      </c>
      <c r="DZ136" s="18">
        <v>0</v>
      </c>
      <c r="EA136" s="18">
        <v>0</v>
      </c>
      <c r="EB136" s="18">
        <v>0</v>
      </c>
      <c r="EC136" s="18">
        <v>0</v>
      </c>
      <c r="ED136" s="18">
        <v>0</v>
      </c>
      <c r="EE136" s="18">
        <v>0</v>
      </c>
    </row>
    <row r="137" spans="1:135" ht="20.149999999999999" customHeight="1" outlineLevel="6" x14ac:dyDescent="0.35">
      <c r="A137" s="17" t="s">
        <v>54</v>
      </c>
      <c r="B137" s="17" t="s">
        <v>330</v>
      </c>
      <c r="C137">
        <v>0</v>
      </c>
      <c r="D137" s="18">
        <v>6.4516674418604652E-3</v>
      </c>
      <c r="E137" s="18">
        <v>6.3625116279069768E-3</v>
      </c>
      <c r="F137" s="18">
        <v>0</v>
      </c>
      <c r="G137" s="18">
        <v>0</v>
      </c>
      <c r="H137" s="18">
        <v>0</v>
      </c>
      <c r="I137" s="18">
        <v>0</v>
      </c>
      <c r="J137" s="18">
        <v>8.9155813953488373E-5</v>
      </c>
      <c r="K137" s="18">
        <v>0</v>
      </c>
      <c r="L137" s="18">
        <v>-2.7227197674418604E-5</v>
      </c>
      <c r="M137" s="18">
        <v>0</v>
      </c>
      <c r="N137" s="18">
        <v>0</v>
      </c>
      <c r="O137" s="18">
        <v>0</v>
      </c>
      <c r="P137" s="18">
        <v>4.0544923255813953E-17</v>
      </c>
      <c r="Q137" s="18">
        <v>4.0039883720930231E-17</v>
      </c>
      <c r="R137" s="18">
        <v>0</v>
      </c>
      <c r="S137" s="18">
        <v>0</v>
      </c>
      <c r="T137" s="18">
        <v>0</v>
      </c>
      <c r="U137" s="18">
        <v>0</v>
      </c>
      <c r="V137" s="18">
        <v>5.050395348837209E-19</v>
      </c>
      <c r="W137" s="18">
        <v>0</v>
      </c>
      <c r="X137" s="18">
        <v>-5.2548488372093019E-19</v>
      </c>
      <c r="Y137" s="18">
        <v>0</v>
      </c>
      <c r="Z137" s="18">
        <v>0</v>
      </c>
      <c r="AA137" s="18">
        <v>0</v>
      </c>
      <c r="AB137" s="18">
        <v>3.3198941860465114E-7</v>
      </c>
      <c r="AC137" s="18">
        <v>2.796645348837209E-7</v>
      </c>
      <c r="AD137" s="18">
        <v>0</v>
      </c>
      <c r="AE137" s="18">
        <v>0</v>
      </c>
      <c r="AF137" s="18">
        <v>0</v>
      </c>
      <c r="AG137" s="18">
        <v>0</v>
      </c>
      <c r="AH137" s="18">
        <v>5.2324883720930228E-8</v>
      </c>
      <c r="AI137" s="18">
        <v>0</v>
      </c>
      <c r="AJ137" s="18">
        <v>5.9103837209302325E-9</v>
      </c>
      <c r="AK137" s="18">
        <v>0</v>
      </c>
      <c r="AL137" s="18">
        <v>0</v>
      </c>
      <c r="AM137" s="18">
        <v>0</v>
      </c>
      <c r="AN137" s="18">
        <v>5.8919476744186056E-6</v>
      </c>
      <c r="AO137" s="18">
        <v>5.3153720930232564E-6</v>
      </c>
      <c r="AP137" s="18">
        <v>0</v>
      </c>
      <c r="AQ137" s="18">
        <v>0</v>
      </c>
      <c r="AR137" s="18">
        <v>0</v>
      </c>
      <c r="AS137" s="18">
        <v>0</v>
      </c>
      <c r="AT137" s="18">
        <v>5.7657558139534887E-7</v>
      </c>
      <c r="AU137" s="18">
        <v>0</v>
      </c>
      <c r="AV137" s="18">
        <v>-6.4296279069767432E-8</v>
      </c>
      <c r="AW137" s="18">
        <v>0</v>
      </c>
      <c r="AX137" s="18">
        <v>0</v>
      </c>
      <c r="AY137" s="18">
        <v>0</v>
      </c>
      <c r="AZ137" s="18">
        <v>9.8385976744186032E-7</v>
      </c>
      <c r="BA137" s="18">
        <v>8.8575348837209289E-7</v>
      </c>
      <c r="BB137" s="18">
        <v>0</v>
      </c>
      <c r="BC137" s="18">
        <v>0</v>
      </c>
      <c r="BD137" s="18">
        <v>0</v>
      </c>
      <c r="BE137" s="18">
        <v>0</v>
      </c>
      <c r="BF137" s="18">
        <v>9.8106279069767442E-8</v>
      </c>
      <c r="BG137" s="18">
        <v>0</v>
      </c>
      <c r="BH137" s="18">
        <v>-1.2511011627906975E-8</v>
      </c>
      <c r="BI137" s="18">
        <v>0</v>
      </c>
      <c r="BJ137" s="18">
        <v>0</v>
      </c>
      <c r="BK137" s="18">
        <v>0</v>
      </c>
      <c r="BL137" s="18">
        <v>4.7739886046511629E-9</v>
      </c>
      <c r="BM137" s="18">
        <v>4.7260813953488369E-9</v>
      </c>
      <c r="BN137" s="18">
        <v>0</v>
      </c>
      <c r="BO137" s="18">
        <v>0</v>
      </c>
      <c r="BP137" s="18">
        <v>0</v>
      </c>
      <c r="BQ137" s="18">
        <v>0</v>
      </c>
      <c r="BR137" s="18">
        <v>4.7907209302325587E-11</v>
      </c>
      <c r="BS137" s="18">
        <v>0</v>
      </c>
      <c r="BT137" s="18">
        <v>-6.0512441860465112E-12</v>
      </c>
      <c r="BU137" s="18">
        <v>0</v>
      </c>
      <c r="BV137" s="18">
        <v>0</v>
      </c>
      <c r="BW137" s="18">
        <v>0</v>
      </c>
      <c r="BX137" s="18">
        <v>3.8933912790697675E-2</v>
      </c>
      <c r="BY137" s="18">
        <v>3.7489534883720928E-2</v>
      </c>
      <c r="BZ137" s="18">
        <v>0</v>
      </c>
      <c r="CA137" s="18">
        <v>0</v>
      </c>
      <c r="CB137" s="18">
        <v>0</v>
      </c>
      <c r="CC137" s="18">
        <v>0</v>
      </c>
      <c r="CD137" s="18">
        <v>1.4443779069767441E-3</v>
      </c>
      <c r="CE137" s="18">
        <v>0</v>
      </c>
      <c r="CF137" s="18">
        <v>-3.2918127906976741E-4</v>
      </c>
      <c r="CG137" s="18">
        <v>0</v>
      </c>
      <c r="CH137" s="18">
        <v>0</v>
      </c>
      <c r="CI137" s="18">
        <v>0</v>
      </c>
      <c r="CJ137" s="18">
        <v>4.1402745348837214E-2</v>
      </c>
      <c r="CK137" s="18">
        <v>3.992232558139535E-2</v>
      </c>
      <c r="CL137" s="18">
        <v>0</v>
      </c>
      <c r="CM137" s="18">
        <v>0</v>
      </c>
      <c r="CN137" s="18">
        <v>0</v>
      </c>
      <c r="CO137" s="18">
        <v>0</v>
      </c>
      <c r="CP137" s="18">
        <v>1.4804197674418605E-3</v>
      </c>
      <c r="CQ137" s="18">
        <v>0</v>
      </c>
      <c r="CR137" s="18">
        <v>-3.6333488372093024E-4</v>
      </c>
      <c r="CS137" s="18">
        <v>0</v>
      </c>
      <c r="CT137" s="18">
        <v>0</v>
      </c>
      <c r="CU137" s="18">
        <v>0</v>
      </c>
      <c r="CV137" s="18">
        <v>1.0066494767441861E-2</v>
      </c>
      <c r="CW137" s="18">
        <v>9.9066976744186051E-3</v>
      </c>
      <c r="CX137" s="18">
        <v>0</v>
      </c>
      <c r="CY137" s="18">
        <v>0</v>
      </c>
      <c r="CZ137" s="18">
        <v>0</v>
      </c>
      <c r="DA137" s="18">
        <v>0</v>
      </c>
      <c r="DB137" s="18">
        <v>1.5979709302325581E-4</v>
      </c>
      <c r="DC137" s="18">
        <v>0</v>
      </c>
      <c r="DD137" s="18">
        <v>-1.0362906976744186E-4</v>
      </c>
      <c r="DE137" s="18">
        <v>0</v>
      </c>
      <c r="DF137" s="18">
        <v>0</v>
      </c>
      <c r="DG137" s="18">
        <v>0</v>
      </c>
      <c r="DH137" s="18">
        <v>0</v>
      </c>
      <c r="DI137" s="18">
        <v>0</v>
      </c>
      <c r="DJ137" s="18">
        <v>0</v>
      </c>
      <c r="DK137" s="18">
        <v>0</v>
      </c>
      <c r="DL137" s="18">
        <v>0</v>
      </c>
      <c r="DM137" s="18">
        <v>0</v>
      </c>
      <c r="DN137" s="18">
        <v>0</v>
      </c>
      <c r="DO137" s="18">
        <v>0</v>
      </c>
      <c r="DP137" s="18">
        <v>0</v>
      </c>
      <c r="DQ137" s="18">
        <v>0</v>
      </c>
      <c r="DR137" s="18">
        <v>0</v>
      </c>
      <c r="DS137" s="18">
        <v>0</v>
      </c>
      <c r="DT137" s="18">
        <v>0</v>
      </c>
      <c r="DU137" s="18">
        <v>0</v>
      </c>
      <c r="DV137" s="18">
        <v>0</v>
      </c>
      <c r="DW137" s="18">
        <v>0</v>
      </c>
      <c r="DX137" s="18">
        <v>0</v>
      </c>
      <c r="DY137" s="18">
        <v>0</v>
      </c>
      <c r="DZ137" s="18">
        <v>0</v>
      </c>
      <c r="EA137" s="18">
        <v>0</v>
      </c>
      <c r="EB137" s="18">
        <v>0</v>
      </c>
      <c r="EC137" s="18">
        <v>0</v>
      </c>
      <c r="ED137" s="18">
        <v>0</v>
      </c>
      <c r="EE137" s="18">
        <v>0</v>
      </c>
    </row>
    <row r="138" spans="1:135" ht="20.149999999999999" customHeight="1" outlineLevel="6" x14ac:dyDescent="0.35">
      <c r="A138" s="17" t="s">
        <v>54</v>
      </c>
      <c r="B138" s="17" t="s">
        <v>331</v>
      </c>
      <c r="C138">
        <v>0</v>
      </c>
      <c r="D138" s="18">
        <v>5.2677209302325588E-4</v>
      </c>
      <c r="E138" s="18">
        <v>4.932713178294574E-4</v>
      </c>
      <c r="F138" s="18">
        <v>0</v>
      </c>
      <c r="G138" s="18">
        <v>0</v>
      </c>
      <c r="H138" s="18">
        <v>0</v>
      </c>
      <c r="I138" s="18">
        <v>0</v>
      </c>
      <c r="J138" s="18">
        <v>0</v>
      </c>
      <c r="K138" s="18">
        <v>3.3500775193798449E-5</v>
      </c>
      <c r="L138" s="18">
        <v>0</v>
      </c>
      <c r="M138" s="18">
        <v>0</v>
      </c>
      <c r="N138" s="18">
        <v>0</v>
      </c>
      <c r="O138" s="18">
        <v>0</v>
      </c>
      <c r="P138" s="18">
        <v>3.3839746976744185E-18</v>
      </c>
      <c r="Q138" s="18">
        <v>3.1978666666666666E-18</v>
      </c>
      <c r="R138" s="18">
        <v>0</v>
      </c>
      <c r="S138" s="18">
        <v>0</v>
      </c>
      <c r="T138" s="18">
        <v>0</v>
      </c>
      <c r="U138" s="18">
        <v>0</v>
      </c>
      <c r="V138" s="18">
        <v>0</v>
      </c>
      <c r="W138" s="18">
        <v>1.8610803100775193E-19</v>
      </c>
      <c r="X138" s="18">
        <v>0</v>
      </c>
      <c r="Y138" s="18">
        <v>0</v>
      </c>
      <c r="Z138" s="18">
        <v>0</v>
      </c>
      <c r="AA138" s="18">
        <v>0</v>
      </c>
      <c r="AB138" s="18">
        <v>8.6757209302325346E-10</v>
      </c>
      <c r="AC138" s="18">
        <v>-1.5269556589147289E-8</v>
      </c>
      <c r="AD138" s="18">
        <v>0</v>
      </c>
      <c r="AE138" s="18">
        <v>0</v>
      </c>
      <c r="AF138" s="18">
        <v>0</v>
      </c>
      <c r="AG138" s="18">
        <v>0</v>
      </c>
      <c r="AH138" s="18">
        <v>0</v>
      </c>
      <c r="AI138" s="18">
        <v>1.6137128682170543E-8</v>
      </c>
      <c r="AJ138" s="18">
        <v>0</v>
      </c>
      <c r="AK138" s="18">
        <v>0</v>
      </c>
      <c r="AL138" s="18">
        <v>0</v>
      </c>
      <c r="AM138" s="18">
        <v>0</v>
      </c>
      <c r="AN138" s="18">
        <v>6.309206821705427E-7</v>
      </c>
      <c r="AO138" s="18">
        <v>4.1810108527131787E-7</v>
      </c>
      <c r="AP138" s="18">
        <v>0</v>
      </c>
      <c r="AQ138" s="18">
        <v>0</v>
      </c>
      <c r="AR138" s="18">
        <v>0</v>
      </c>
      <c r="AS138" s="18">
        <v>0</v>
      </c>
      <c r="AT138" s="18">
        <v>0</v>
      </c>
      <c r="AU138" s="18">
        <v>2.1281959689922483E-7</v>
      </c>
      <c r="AV138" s="18">
        <v>0</v>
      </c>
      <c r="AW138" s="18">
        <v>0</v>
      </c>
      <c r="AX138" s="18">
        <v>0</v>
      </c>
      <c r="AY138" s="18">
        <v>0</v>
      </c>
      <c r="AZ138" s="18">
        <v>1.2340894263565891E-7</v>
      </c>
      <c r="BA138" s="18">
        <v>9.9464434108527138E-8</v>
      </c>
      <c r="BB138" s="18">
        <v>0</v>
      </c>
      <c r="BC138" s="18">
        <v>0</v>
      </c>
      <c r="BD138" s="18">
        <v>0</v>
      </c>
      <c r="BE138" s="18">
        <v>0</v>
      </c>
      <c r="BF138" s="18">
        <v>0</v>
      </c>
      <c r="BG138" s="18">
        <v>2.3944508527131783E-8</v>
      </c>
      <c r="BH138" s="18">
        <v>0</v>
      </c>
      <c r="BI138" s="18">
        <v>0</v>
      </c>
      <c r="BJ138" s="18">
        <v>0</v>
      </c>
      <c r="BK138" s="18">
        <v>0</v>
      </c>
      <c r="BL138" s="18">
        <v>4.5156440310077521E-11</v>
      </c>
      <c r="BM138" s="18">
        <v>4.1760744186046513E-11</v>
      </c>
      <c r="BN138" s="18">
        <v>0</v>
      </c>
      <c r="BO138" s="18">
        <v>0</v>
      </c>
      <c r="BP138" s="18">
        <v>0</v>
      </c>
      <c r="BQ138" s="18">
        <v>0</v>
      </c>
      <c r="BR138" s="18">
        <v>0</v>
      </c>
      <c r="BS138" s="18">
        <v>3.3956961240310083E-12</v>
      </c>
      <c r="BT138" s="18">
        <v>0</v>
      </c>
      <c r="BU138" s="18">
        <v>0</v>
      </c>
      <c r="BV138" s="18">
        <v>0</v>
      </c>
      <c r="BW138" s="18">
        <v>0</v>
      </c>
      <c r="BX138" s="18">
        <v>4.6676167441860464E-3</v>
      </c>
      <c r="BY138" s="18">
        <v>4.1924713178294569E-3</v>
      </c>
      <c r="BZ138" s="18">
        <v>0</v>
      </c>
      <c r="CA138" s="18">
        <v>0</v>
      </c>
      <c r="CB138" s="18">
        <v>0</v>
      </c>
      <c r="CC138" s="18">
        <v>0</v>
      </c>
      <c r="CD138" s="18">
        <v>0</v>
      </c>
      <c r="CE138" s="18">
        <v>4.751454263565892E-4</v>
      </c>
      <c r="CF138" s="18">
        <v>0</v>
      </c>
      <c r="CG138" s="18">
        <v>0</v>
      </c>
      <c r="CH138" s="18">
        <v>0</v>
      </c>
      <c r="CI138" s="18">
        <v>0</v>
      </c>
      <c r="CJ138" s="18">
        <v>4.8756440310077521E-3</v>
      </c>
      <c r="CK138" s="18">
        <v>4.3866542635658916E-3</v>
      </c>
      <c r="CL138" s="18">
        <v>0</v>
      </c>
      <c r="CM138" s="18">
        <v>0</v>
      </c>
      <c r="CN138" s="18">
        <v>0</v>
      </c>
      <c r="CO138" s="18">
        <v>0</v>
      </c>
      <c r="CP138" s="18">
        <v>0</v>
      </c>
      <c r="CQ138" s="18">
        <v>4.889897674418605E-4</v>
      </c>
      <c r="CR138" s="18">
        <v>0</v>
      </c>
      <c r="CS138" s="18">
        <v>0</v>
      </c>
      <c r="CT138" s="18">
        <v>0</v>
      </c>
      <c r="CU138" s="18">
        <v>0</v>
      </c>
      <c r="CV138" s="18">
        <v>8.301933643410852E-4</v>
      </c>
      <c r="CW138" s="18">
        <v>7.660130232558139E-4</v>
      </c>
      <c r="CX138" s="18">
        <v>0</v>
      </c>
      <c r="CY138" s="18">
        <v>0</v>
      </c>
      <c r="CZ138" s="18">
        <v>0</v>
      </c>
      <c r="DA138" s="18">
        <v>0</v>
      </c>
      <c r="DB138" s="18">
        <v>0</v>
      </c>
      <c r="DC138" s="18">
        <v>6.4180341085271313E-5</v>
      </c>
      <c r="DD138" s="18">
        <v>0</v>
      </c>
      <c r="DE138" s="18">
        <v>0</v>
      </c>
      <c r="DF138" s="18">
        <v>0</v>
      </c>
      <c r="DG138" s="18">
        <v>0</v>
      </c>
      <c r="DH138" s="18">
        <v>0</v>
      </c>
      <c r="DI138" s="18">
        <v>0</v>
      </c>
      <c r="DJ138" s="18">
        <v>0</v>
      </c>
      <c r="DK138" s="18">
        <v>0</v>
      </c>
      <c r="DL138" s="18">
        <v>0</v>
      </c>
      <c r="DM138" s="18">
        <v>0</v>
      </c>
      <c r="DN138" s="18">
        <v>0</v>
      </c>
      <c r="DO138" s="18">
        <v>0</v>
      </c>
      <c r="DP138" s="18">
        <v>0</v>
      </c>
      <c r="DQ138" s="18">
        <v>0</v>
      </c>
      <c r="DR138" s="18">
        <v>0</v>
      </c>
      <c r="DS138" s="18">
        <v>0</v>
      </c>
      <c r="DT138" s="18">
        <v>0</v>
      </c>
      <c r="DU138" s="18">
        <v>0</v>
      </c>
      <c r="DV138" s="18">
        <v>0</v>
      </c>
      <c r="DW138" s="18">
        <v>0</v>
      </c>
      <c r="DX138" s="18">
        <v>0</v>
      </c>
      <c r="DY138" s="18">
        <v>0</v>
      </c>
      <c r="DZ138" s="18">
        <v>0</v>
      </c>
      <c r="EA138" s="18">
        <v>0</v>
      </c>
      <c r="EB138" s="18">
        <v>0</v>
      </c>
      <c r="EC138" s="18">
        <v>0</v>
      </c>
      <c r="ED138" s="18">
        <v>0</v>
      </c>
      <c r="EE138" s="18">
        <v>0</v>
      </c>
    </row>
    <row r="139" spans="1:135" ht="20.149999999999999" customHeight="1" outlineLevel="6" x14ac:dyDescent="0.35">
      <c r="A139" s="17" t="s">
        <v>54</v>
      </c>
      <c r="B139" s="17" t="s">
        <v>304</v>
      </c>
      <c r="C139">
        <v>3</v>
      </c>
      <c r="D139" s="18">
        <v>1.3540909395348836E-3</v>
      </c>
      <c r="E139" s="18">
        <v>3.3758139534883721E-4</v>
      </c>
      <c r="F139" s="18">
        <v>0</v>
      </c>
      <c r="G139" s="18">
        <v>0</v>
      </c>
      <c r="H139" s="18">
        <v>1.0155682046511627E-3</v>
      </c>
      <c r="I139" s="18">
        <v>0</v>
      </c>
      <c r="J139" s="18">
        <v>9.4133953488372095E-7</v>
      </c>
      <c r="K139" s="18">
        <v>0</v>
      </c>
      <c r="L139" s="18">
        <v>0</v>
      </c>
      <c r="M139" s="18">
        <v>0</v>
      </c>
      <c r="N139" s="18">
        <v>0</v>
      </c>
      <c r="O139" s="18">
        <v>0</v>
      </c>
      <c r="P139" s="18">
        <v>3.3086513958102325E-13</v>
      </c>
      <c r="Q139" s="18">
        <v>8.2716279069767446E-14</v>
      </c>
      <c r="R139" s="18">
        <v>0</v>
      </c>
      <c r="S139" s="18">
        <v>0</v>
      </c>
      <c r="T139" s="18">
        <v>2.4814885468576744E-13</v>
      </c>
      <c r="U139" s="18">
        <v>0</v>
      </c>
      <c r="V139" s="18">
        <v>5.8254883720930228E-21</v>
      </c>
      <c r="W139" s="18">
        <v>0</v>
      </c>
      <c r="X139" s="18">
        <v>0</v>
      </c>
      <c r="Y139" s="18">
        <v>0</v>
      </c>
      <c r="Z139" s="18">
        <v>0</v>
      </c>
      <c r="AA139" s="18">
        <v>0</v>
      </c>
      <c r="AB139" s="18">
        <v>3.5942021097674417E-6</v>
      </c>
      <c r="AC139" s="18">
        <v>8.9786046511627916E-7</v>
      </c>
      <c r="AD139" s="18">
        <v>0</v>
      </c>
      <c r="AE139" s="18">
        <v>0</v>
      </c>
      <c r="AF139" s="18">
        <v>2.6956515823255815E-6</v>
      </c>
      <c r="AG139" s="18">
        <v>0</v>
      </c>
      <c r="AH139" s="18">
        <v>6.9006232558139538E-10</v>
      </c>
      <c r="AI139" s="18">
        <v>0</v>
      </c>
      <c r="AJ139" s="18">
        <v>0</v>
      </c>
      <c r="AK139" s="18">
        <v>0</v>
      </c>
      <c r="AL139" s="18">
        <v>0</v>
      </c>
      <c r="AM139" s="18">
        <v>0</v>
      </c>
      <c r="AN139" s="18">
        <v>4.5489683348837212E-7</v>
      </c>
      <c r="AO139" s="18">
        <v>1.0746046511627908E-7</v>
      </c>
      <c r="AP139" s="18">
        <v>0</v>
      </c>
      <c r="AQ139" s="18">
        <v>0</v>
      </c>
      <c r="AR139" s="18">
        <v>3.4117262511627917E-7</v>
      </c>
      <c r="AS139" s="18">
        <v>0</v>
      </c>
      <c r="AT139" s="18">
        <v>6.2637432558139538E-9</v>
      </c>
      <c r="AU139" s="18">
        <v>0</v>
      </c>
      <c r="AV139" s="18">
        <v>0</v>
      </c>
      <c r="AW139" s="18">
        <v>0</v>
      </c>
      <c r="AX139" s="18">
        <v>0</v>
      </c>
      <c r="AY139" s="18">
        <v>0</v>
      </c>
      <c r="AZ139" s="18">
        <v>8.3754443311627916E-7</v>
      </c>
      <c r="BA139" s="18">
        <v>2.0785116279069769E-7</v>
      </c>
      <c r="BB139" s="18">
        <v>0</v>
      </c>
      <c r="BC139" s="18">
        <v>0</v>
      </c>
      <c r="BD139" s="18">
        <v>6.2815832483720947E-7</v>
      </c>
      <c r="BE139" s="18">
        <v>0</v>
      </c>
      <c r="BF139" s="18">
        <v>1.5349454883720932E-9</v>
      </c>
      <c r="BG139" s="18">
        <v>0</v>
      </c>
      <c r="BH139" s="18">
        <v>0</v>
      </c>
      <c r="BI139" s="18">
        <v>0</v>
      </c>
      <c r="BJ139" s="18">
        <v>0</v>
      </c>
      <c r="BK139" s="18">
        <v>0</v>
      </c>
      <c r="BL139" s="18">
        <v>5.9107489190697678E-10</v>
      </c>
      <c r="BM139" s="18">
        <v>1.4669767441860466E-10</v>
      </c>
      <c r="BN139" s="18">
        <v>0</v>
      </c>
      <c r="BO139" s="18">
        <v>0</v>
      </c>
      <c r="BP139" s="18">
        <v>4.4330616893023243E-10</v>
      </c>
      <c r="BQ139" s="18">
        <v>0</v>
      </c>
      <c r="BR139" s="18">
        <v>1.0710485581395349E-12</v>
      </c>
      <c r="BS139" s="18">
        <v>0</v>
      </c>
      <c r="BT139" s="18">
        <v>0</v>
      </c>
      <c r="BU139" s="18">
        <v>0</v>
      </c>
      <c r="BV139" s="18">
        <v>0</v>
      </c>
      <c r="BW139" s="18">
        <v>0</v>
      </c>
      <c r="BX139" s="18">
        <v>3.5561745659534891E-2</v>
      </c>
      <c r="BY139" s="18">
        <v>8.8725581395348845E-3</v>
      </c>
      <c r="BZ139" s="18">
        <v>0</v>
      </c>
      <c r="CA139" s="18">
        <v>0</v>
      </c>
      <c r="CB139" s="18">
        <v>2.6671309244651165E-2</v>
      </c>
      <c r="CC139" s="18">
        <v>0</v>
      </c>
      <c r="CD139" s="18">
        <v>1.787827534883721E-5</v>
      </c>
      <c r="CE139" s="18">
        <v>0</v>
      </c>
      <c r="CF139" s="18">
        <v>0</v>
      </c>
      <c r="CG139" s="18">
        <v>0</v>
      </c>
      <c r="CH139" s="18">
        <v>0</v>
      </c>
      <c r="CI139" s="18">
        <v>0</v>
      </c>
      <c r="CJ139" s="18">
        <v>1.0559724723100766E-2</v>
      </c>
      <c r="CK139" s="18">
        <v>2.6217054263565865E-3</v>
      </c>
      <c r="CL139" s="18">
        <v>0</v>
      </c>
      <c r="CM139" s="18">
        <v>0</v>
      </c>
      <c r="CN139" s="18">
        <v>7.9197935423255747E-3</v>
      </c>
      <c r="CO139" s="18">
        <v>0</v>
      </c>
      <c r="CP139" s="18">
        <v>1.8225754418604653E-5</v>
      </c>
      <c r="CQ139" s="18">
        <v>0</v>
      </c>
      <c r="CR139" s="18">
        <v>0</v>
      </c>
      <c r="CS139" s="18">
        <v>0</v>
      </c>
      <c r="CT139" s="18">
        <v>0</v>
      </c>
      <c r="CU139" s="18">
        <v>0</v>
      </c>
      <c r="CV139" s="18">
        <v>5.8777382110594158E-4</v>
      </c>
      <c r="CW139" s="18">
        <v>1.4532299741602028E-4</v>
      </c>
      <c r="CX139" s="18">
        <v>0</v>
      </c>
      <c r="CY139" s="18">
        <v>0</v>
      </c>
      <c r="CZ139" s="18">
        <v>4.4083036582945621E-4</v>
      </c>
      <c r="DA139" s="18">
        <v>0</v>
      </c>
      <c r="DB139" s="18">
        <v>1.6204578604651164E-6</v>
      </c>
      <c r="DC139" s="18">
        <v>0</v>
      </c>
      <c r="DD139" s="18">
        <v>0</v>
      </c>
      <c r="DE139" s="18">
        <v>0</v>
      </c>
      <c r="DF139" s="18">
        <v>0</v>
      </c>
      <c r="DG139" s="18">
        <v>0</v>
      </c>
      <c r="DH139" s="18">
        <v>0</v>
      </c>
      <c r="DI139" s="18">
        <v>0</v>
      </c>
      <c r="DJ139" s="18">
        <v>0</v>
      </c>
      <c r="DK139" s="18">
        <v>0</v>
      </c>
      <c r="DL139" s="18">
        <v>0</v>
      </c>
      <c r="DM139" s="18">
        <v>0</v>
      </c>
      <c r="DN139" s="18">
        <v>0</v>
      </c>
      <c r="DO139" s="18">
        <v>0</v>
      </c>
      <c r="DP139" s="18">
        <v>0</v>
      </c>
      <c r="DQ139" s="18">
        <v>0</v>
      </c>
      <c r="DR139" s="18">
        <v>0</v>
      </c>
      <c r="DS139" s="18">
        <v>0</v>
      </c>
      <c r="DT139" s="18">
        <v>0</v>
      </c>
      <c r="DU139" s="18">
        <v>0</v>
      </c>
      <c r="DV139" s="18">
        <v>0</v>
      </c>
      <c r="DW139" s="18">
        <v>0</v>
      </c>
      <c r="DX139" s="18">
        <v>0</v>
      </c>
      <c r="DY139" s="18">
        <v>0</v>
      </c>
      <c r="DZ139" s="18">
        <v>0</v>
      </c>
      <c r="EA139" s="18">
        <v>0</v>
      </c>
      <c r="EB139" s="18">
        <v>0</v>
      </c>
      <c r="EC139" s="18">
        <v>0</v>
      </c>
      <c r="ED139" s="18">
        <v>0</v>
      </c>
      <c r="EE139" s="18">
        <v>0</v>
      </c>
    </row>
    <row r="140" spans="1:135" ht="20.149999999999999" customHeight="1" outlineLevel="5" x14ac:dyDescent="0.35">
      <c r="A140" s="17" t="s">
        <v>53</v>
      </c>
      <c r="B140" s="17" t="s">
        <v>333</v>
      </c>
      <c r="D140" s="18">
        <v>1.0705417892580289E-2</v>
      </c>
      <c r="E140" s="18">
        <v>1.0460950299003322E-2</v>
      </c>
      <c r="F140" s="18">
        <v>0</v>
      </c>
      <c r="G140" s="18">
        <v>0</v>
      </c>
      <c r="H140" s="18">
        <v>0</v>
      </c>
      <c r="I140" s="18">
        <v>0</v>
      </c>
      <c r="J140" s="18">
        <v>1.8265067552602438E-4</v>
      </c>
      <c r="K140" s="18">
        <v>6.1816918050941317E-5</v>
      </c>
      <c r="L140" s="18">
        <v>-6.0823878737541523E-5</v>
      </c>
      <c r="M140" s="18">
        <v>0</v>
      </c>
      <c r="N140" s="18">
        <v>0</v>
      </c>
      <c r="O140" s="18">
        <v>0</v>
      </c>
      <c r="P140" s="18">
        <v>4.1661224404667222E-11</v>
      </c>
      <c r="Q140" s="18">
        <v>4.1661223024550943E-11</v>
      </c>
      <c r="R140" s="18">
        <v>0</v>
      </c>
      <c r="S140" s="18">
        <v>0</v>
      </c>
      <c r="T140" s="18">
        <v>0</v>
      </c>
      <c r="U140" s="18">
        <v>0</v>
      </c>
      <c r="V140" s="18">
        <v>1.036699446290144E-18</v>
      </c>
      <c r="W140" s="18">
        <v>3.4341683277962349E-19</v>
      </c>
      <c r="X140" s="18">
        <v>-1.2068863787375415E-18</v>
      </c>
      <c r="Y140" s="18">
        <v>0</v>
      </c>
      <c r="Z140" s="18">
        <v>0</v>
      </c>
      <c r="AA140" s="18">
        <v>0</v>
      </c>
      <c r="AB140" s="18">
        <v>1.3187923498338871E-6</v>
      </c>
      <c r="AC140" s="18">
        <v>1.1812501173864895E-6</v>
      </c>
      <c r="AD140" s="18">
        <v>0</v>
      </c>
      <c r="AE140" s="18">
        <v>0</v>
      </c>
      <c r="AF140" s="18">
        <v>0</v>
      </c>
      <c r="AG140" s="18">
        <v>0</v>
      </c>
      <c r="AH140" s="18">
        <v>1.0776537984496125E-7</v>
      </c>
      <c r="AI140" s="18">
        <v>2.9776852602436323E-8</v>
      </c>
      <c r="AJ140" s="18">
        <v>9.9399254928017728E-9</v>
      </c>
      <c r="AK140" s="18">
        <v>0</v>
      </c>
      <c r="AL140" s="18">
        <v>0</v>
      </c>
      <c r="AM140" s="18">
        <v>0</v>
      </c>
      <c r="AN140" s="18">
        <v>1.4470315521594683E-5</v>
      </c>
      <c r="AO140" s="18">
        <v>1.2895672392026578E-5</v>
      </c>
      <c r="AP140" s="18">
        <v>0</v>
      </c>
      <c r="AQ140" s="18">
        <v>0</v>
      </c>
      <c r="AR140" s="18">
        <v>0</v>
      </c>
      <c r="AS140" s="18">
        <v>0</v>
      </c>
      <c r="AT140" s="18">
        <v>1.1819417895902546E-6</v>
      </c>
      <c r="AU140" s="18">
        <v>3.9270133997785163E-7</v>
      </c>
      <c r="AV140" s="18">
        <v>-1.2715451949058693E-7</v>
      </c>
      <c r="AW140" s="18">
        <v>0</v>
      </c>
      <c r="AX140" s="18">
        <v>0</v>
      </c>
      <c r="AY140" s="18">
        <v>0</v>
      </c>
      <c r="AZ140" s="18">
        <v>2.3973331003322255E-6</v>
      </c>
      <c r="BA140" s="18">
        <v>2.1500982259136209E-6</v>
      </c>
      <c r="BB140" s="18">
        <v>0</v>
      </c>
      <c r="BC140" s="18">
        <v>0</v>
      </c>
      <c r="BD140" s="18">
        <v>0</v>
      </c>
      <c r="BE140" s="18">
        <v>0</v>
      </c>
      <c r="BF140" s="18">
        <v>2.0305139490586932E-7</v>
      </c>
      <c r="BG140" s="18">
        <v>4.4183479512735331E-8</v>
      </c>
      <c r="BH140" s="18">
        <v>-2.4692799512735331E-8</v>
      </c>
      <c r="BI140" s="18">
        <v>0</v>
      </c>
      <c r="BJ140" s="18">
        <v>0</v>
      </c>
      <c r="BK140" s="18">
        <v>0</v>
      </c>
      <c r="BL140" s="18">
        <v>3.6540736084163893E-9</v>
      </c>
      <c r="BM140" s="18">
        <v>3.5473241096345512E-9</v>
      </c>
      <c r="BN140" s="18">
        <v>0</v>
      </c>
      <c r="BO140" s="18">
        <v>0</v>
      </c>
      <c r="BP140" s="18">
        <v>0</v>
      </c>
      <c r="BQ140" s="18">
        <v>0</v>
      </c>
      <c r="BR140" s="18">
        <v>1.0048363322259135E-10</v>
      </c>
      <c r="BS140" s="18">
        <v>6.2658655592469544E-12</v>
      </c>
      <c r="BT140" s="18">
        <v>-1.3731228493909192E-11</v>
      </c>
      <c r="BU140" s="18">
        <v>0</v>
      </c>
      <c r="BV140" s="18">
        <v>0</v>
      </c>
      <c r="BW140" s="18">
        <v>0</v>
      </c>
      <c r="BX140" s="18">
        <v>0.16125267195348839</v>
      </c>
      <c r="BY140" s="18">
        <v>0.15740598737541528</v>
      </c>
      <c r="BZ140" s="18">
        <v>0</v>
      </c>
      <c r="CA140" s="18">
        <v>0</v>
      </c>
      <c r="CB140" s="18">
        <v>0</v>
      </c>
      <c r="CC140" s="18">
        <v>0</v>
      </c>
      <c r="CD140" s="18">
        <v>2.9699293953488366E-3</v>
      </c>
      <c r="CE140" s="18">
        <v>8.767551827242524E-4</v>
      </c>
      <c r="CF140" s="18">
        <v>-7.5021503211517167E-4</v>
      </c>
      <c r="CG140" s="18">
        <v>0</v>
      </c>
      <c r="CH140" s="18">
        <v>0</v>
      </c>
      <c r="CI140" s="18">
        <v>0</v>
      </c>
      <c r="CJ140" s="18">
        <v>0.16796398038095239</v>
      </c>
      <c r="CK140" s="18">
        <v>0.16401805083056481</v>
      </c>
      <c r="CL140" s="18">
        <v>0</v>
      </c>
      <c r="CM140" s="18">
        <v>0</v>
      </c>
      <c r="CN140" s="18">
        <v>0</v>
      </c>
      <c r="CO140" s="18">
        <v>0</v>
      </c>
      <c r="CP140" s="18">
        <v>3.0436276899224804E-3</v>
      </c>
      <c r="CQ140" s="18">
        <v>9.0230186046511625E-4</v>
      </c>
      <c r="CR140" s="18">
        <v>-8.2628430786267995E-4</v>
      </c>
      <c r="CS140" s="18">
        <v>0</v>
      </c>
      <c r="CT140" s="18">
        <v>0</v>
      </c>
      <c r="CU140" s="18">
        <v>0</v>
      </c>
      <c r="CV140" s="18">
        <v>1.5582372091694351E-2</v>
      </c>
      <c r="CW140" s="18">
        <v>1.513684710963455E-2</v>
      </c>
      <c r="CX140" s="18">
        <v>0</v>
      </c>
      <c r="CY140" s="18">
        <v>0</v>
      </c>
      <c r="CZ140" s="18">
        <v>0</v>
      </c>
      <c r="DA140" s="18">
        <v>0</v>
      </c>
      <c r="DB140" s="18">
        <v>3.270971548172758E-4</v>
      </c>
      <c r="DC140" s="18">
        <v>1.1842782724252493E-4</v>
      </c>
      <c r="DD140" s="18">
        <v>-2.3406931672203765E-4</v>
      </c>
      <c r="DE140" s="18">
        <v>0</v>
      </c>
      <c r="DF140" s="18">
        <v>0</v>
      </c>
      <c r="DG140" s="18">
        <v>0</v>
      </c>
      <c r="DH140" s="18">
        <v>6.3734219269102999E-7</v>
      </c>
      <c r="DI140" s="18">
        <v>6.3734219269102999E-7</v>
      </c>
      <c r="DJ140" s="18">
        <v>0</v>
      </c>
      <c r="DK140" s="18">
        <v>0</v>
      </c>
      <c r="DL140" s="18">
        <v>0</v>
      </c>
      <c r="DM140" s="18">
        <v>0</v>
      </c>
      <c r="DN140" s="18">
        <v>0</v>
      </c>
      <c r="DO140" s="18">
        <v>0</v>
      </c>
      <c r="DP140" s="18">
        <v>0</v>
      </c>
      <c r="DQ140" s="18">
        <v>0</v>
      </c>
      <c r="DR140" s="18">
        <v>0</v>
      </c>
      <c r="DS140" s="18">
        <v>0</v>
      </c>
      <c r="DT140" s="18">
        <v>7.1043189368770769E-8</v>
      </c>
      <c r="DU140" s="18">
        <v>7.1043189368770769E-8</v>
      </c>
      <c r="DV140" s="18">
        <v>0</v>
      </c>
      <c r="DW140" s="18">
        <v>0</v>
      </c>
      <c r="DX140" s="18">
        <v>0</v>
      </c>
      <c r="DY140" s="18">
        <v>0</v>
      </c>
      <c r="DZ140" s="18">
        <v>0</v>
      </c>
      <c r="EA140" s="18">
        <v>0</v>
      </c>
      <c r="EB140" s="18">
        <v>0</v>
      </c>
      <c r="EC140" s="18">
        <v>0</v>
      </c>
      <c r="ED140" s="18">
        <v>0</v>
      </c>
      <c r="EE140" s="18">
        <v>0</v>
      </c>
    </row>
    <row r="141" spans="1:135" ht="20.149999999999999" customHeight="1" outlineLevel="6" x14ac:dyDescent="0.35">
      <c r="A141" s="17" t="s">
        <v>54</v>
      </c>
      <c r="B141" s="17" t="s">
        <v>65</v>
      </c>
      <c r="C141">
        <v>0</v>
      </c>
      <c r="D141" s="18">
        <v>7.7066194905869327E-3</v>
      </c>
      <c r="E141" s="18">
        <v>7.5278615725359911E-3</v>
      </c>
      <c r="F141" s="18">
        <v>0</v>
      </c>
      <c r="G141" s="18">
        <v>0</v>
      </c>
      <c r="H141" s="18">
        <v>0</v>
      </c>
      <c r="I141" s="18">
        <v>0</v>
      </c>
      <c r="J141" s="18">
        <v>1.7875791805094132E-4</v>
      </c>
      <c r="K141" s="18">
        <v>0</v>
      </c>
      <c r="L141" s="18">
        <v>-5.0041594684385378E-5</v>
      </c>
      <c r="M141" s="18">
        <v>0</v>
      </c>
      <c r="N141" s="18">
        <v>0</v>
      </c>
      <c r="O141" s="18">
        <v>0</v>
      </c>
      <c r="P141" s="18">
        <v>6.1468146179401982E-17</v>
      </c>
      <c r="Q141" s="18">
        <v>6.0455537098560348E-17</v>
      </c>
      <c r="R141" s="18">
        <v>0</v>
      </c>
      <c r="S141" s="18">
        <v>0</v>
      </c>
      <c r="T141" s="18">
        <v>0</v>
      </c>
      <c r="U141" s="18">
        <v>0</v>
      </c>
      <c r="V141" s="18">
        <v>1.0126090808416389E-18</v>
      </c>
      <c r="W141" s="18">
        <v>0</v>
      </c>
      <c r="X141" s="18">
        <v>-9.6580730897009964E-19</v>
      </c>
      <c r="Y141" s="18">
        <v>0</v>
      </c>
      <c r="Z141" s="18">
        <v>0</v>
      </c>
      <c r="AA141" s="18">
        <v>0</v>
      </c>
      <c r="AB141" s="18">
        <v>5.0226877076411959E-7</v>
      </c>
      <c r="AC141" s="18">
        <v>3.9735703211517164E-7</v>
      </c>
      <c r="AD141" s="18">
        <v>0</v>
      </c>
      <c r="AE141" s="18">
        <v>0</v>
      </c>
      <c r="AF141" s="18">
        <v>0</v>
      </c>
      <c r="AG141" s="18">
        <v>0</v>
      </c>
      <c r="AH141" s="18">
        <v>1.0491173864894796E-7</v>
      </c>
      <c r="AI141" s="18">
        <v>0</v>
      </c>
      <c r="AJ141" s="18">
        <v>1.0862883720930232E-8</v>
      </c>
      <c r="AK141" s="18">
        <v>0</v>
      </c>
      <c r="AL141" s="18">
        <v>0</v>
      </c>
      <c r="AM141" s="18">
        <v>0</v>
      </c>
      <c r="AN141" s="18">
        <v>8.6308131782945732E-6</v>
      </c>
      <c r="AO141" s="18">
        <v>7.4747740863787375E-6</v>
      </c>
      <c r="AP141" s="18">
        <v>0</v>
      </c>
      <c r="AQ141" s="18">
        <v>0</v>
      </c>
      <c r="AR141" s="18">
        <v>0</v>
      </c>
      <c r="AS141" s="18">
        <v>0</v>
      </c>
      <c r="AT141" s="18">
        <v>1.1560390919158362E-6</v>
      </c>
      <c r="AU141" s="18">
        <v>0</v>
      </c>
      <c r="AV141" s="18">
        <v>-1.1817179401993355E-7</v>
      </c>
      <c r="AW141" s="18">
        <v>0</v>
      </c>
      <c r="AX141" s="18">
        <v>0</v>
      </c>
      <c r="AY141" s="18">
        <v>0</v>
      </c>
      <c r="AZ141" s="18">
        <v>1.6479364341085271E-6</v>
      </c>
      <c r="BA141" s="18">
        <v>1.4512325581395348E-6</v>
      </c>
      <c r="BB141" s="18">
        <v>0</v>
      </c>
      <c r="BC141" s="18">
        <v>0</v>
      </c>
      <c r="BD141" s="18">
        <v>0</v>
      </c>
      <c r="BE141" s="18">
        <v>0</v>
      </c>
      <c r="BF141" s="18">
        <v>1.9670387596899225E-7</v>
      </c>
      <c r="BG141" s="18">
        <v>0</v>
      </c>
      <c r="BH141" s="18">
        <v>-2.2994385382059804E-8</v>
      </c>
      <c r="BI141" s="18">
        <v>0</v>
      </c>
      <c r="BJ141" s="18">
        <v>0</v>
      </c>
      <c r="BK141" s="18">
        <v>0</v>
      </c>
      <c r="BL141" s="18">
        <v>1.0475130675526024E-9</v>
      </c>
      <c r="BM141" s="18">
        <v>9.5145858250276856E-10</v>
      </c>
      <c r="BN141" s="18">
        <v>0</v>
      </c>
      <c r="BO141" s="18">
        <v>0</v>
      </c>
      <c r="BP141" s="18">
        <v>0</v>
      </c>
      <c r="BQ141" s="18">
        <v>0</v>
      </c>
      <c r="BR141" s="18">
        <v>9.6054485049833875E-11</v>
      </c>
      <c r="BS141" s="18">
        <v>0</v>
      </c>
      <c r="BT141" s="18">
        <v>-1.1121755260243633E-11</v>
      </c>
      <c r="BU141" s="18">
        <v>0</v>
      </c>
      <c r="BV141" s="18">
        <v>0</v>
      </c>
      <c r="BW141" s="18">
        <v>0</v>
      </c>
      <c r="BX141" s="18">
        <v>0.121869219269103</v>
      </c>
      <c r="BY141" s="18">
        <v>0.11897322259136214</v>
      </c>
      <c r="BZ141" s="18">
        <v>0</v>
      </c>
      <c r="CA141" s="18">
        <v>0</v>
      </c>
      <c r="CB141" s="18">
        <v>0</v>
      </c>
      <c r="CC141" s="18">
        <v>0</v>
      </c>
      <c r="CD141" s="18">
        <v>2.8959966777408635E-3</v>
      </c>
      <c r="CE141" s="18">
        <v>0</v>
      </c>
      <c r="CF141" s="18">
        <v>-6.0501096345514955E-4</v>
      </c>
      <c r="CG141" s="18">
        <v>0</v>
      </c>
      <c r="CH141" s="18">
        <v>0</v>
      </c>
      <c r="CI141" s="18">
        <v>0</v>
      </c>
      <c r="CJ141" s="18">
        <v>0.12529605426356588</v>
      </c>
      <c r="CK141" s="18">
        <v>0.12232779623477298</v>
      </c>
      <c r="CL141" s="18">
        <v>0</v>
      </c>
      <c r="CM141" s="18">
        <v>0</v>
      </c>
      <c r="CN141" s="18">
        <v>0</v>
      </c>
      <c r="CO141" s="18">
        <v>0</v>
      </c>
      <c r="CP141" s="18">
        <v>2.9682580287929126E-3</v>
      </c>
      <c r="CQ141" s="18">
        <v>0</v>
      </c>
      <c r="CR141" s="18">
        <v>-6.6778161683277962E-4</v>
      </c>
      <c r="CS141" s="18">
        <v>0</v>
      </c>
      <c r="CT141" s="18">
        <v>0</v>
      </c>
      <c r="CU141" s="18">
        <v>0</v>
      </c>
      <c r="CV141" s="18">
        <v>1.151061196013289E-2</v>
      </c>
      <c r="CW141" s="18">
        <v>1.1190215946843853E-2</v>
      </c>
      <c r="CX141" s="18">
        <v>0</v>
      </c>
      <c r="CY141" s="18">
        <v>0</v>
      </c>
      <c r="CZ141" s="18">
        <v>0</v>
      </c>
      <c r="DA141" s="18">
        <v>0</v>
      </c>
      <c r="DB141" s="18">
        <v>3.2039601328903656E-4</v>
      </c>
      <c r="DC141" s="18">
        <v>0</v>
      </c>
      <c r="DD141" s="18">
        <v>-1.9046323366555921E-4</v>
      </c>
      <c r="DE141" s="18">
        <v>0</v>
      </c>
      <c r="DF141" s="18">
        <v>0</v>
      </c>
      <c r="DG141" s="18">
        <v>0</v>
      </c>
      <c r="DH141" s="18">
        <v>0</v>
      </c>
      <c r="DI141" s="18">
        <v>0</v>
      </c>
      <c r="DJ141" s="18">
        <v>0</v>
      </c>
      <c r="DK141" s="18">
        <v>0</v>
      </c>
      <c r="DL141" s="18">
        <v>0</v>
      </c>
      <c r="DM141" s="18">
        <v>0</v>
      </c>
      <c r="DN141" s="18">
        <v>0</v>
      </c>
      <c r="DO141" s="18">
        <v>0</v>
      </c>
      <c r="DP141" s="18">
        <v>0</v>
      </c>
      <c r="DQ141" s="18">
        <v>0</v>
      </c>
      <c r="DR141" s="18">
        <v>0</v>
      </c>
      <c r="DS141" s="18">
        <v>0</v>
      </c>
      <c r="DT141" s="18">
        <v>0</v>
      </c>
      <c r="DU141" s="18">
        <v>0</v>
      </c>
      <c r="DV141" s="18">
        <v>0</v>
      </c>
      <c r="DW141" s="18">
        <v>0</v>
      </c>
      <c r="DX141" s="18">
        <v>0</v>
      </c>
      <c r="DY141" s="18">
        <v>0</v>
      </c>
      <c r="DZ141" s="18">
        <v>0</v>
      </c>
      <c r="EA141" s="18">
        <v>0</v>
      </c>
      <c r="EB141" s="18">
        <v>0</v>
      </c>
      <c r="EC141" s="18">
        <v>0</v>
      </c>
      <c r="ED141" s="18">
        <v>0</v>
      </c>
      <c r="EE141" s="18">
        <v>0</v>
      </c>
    </row>
    <row r="142" spans="1:135" ht="20.149999999999999" customHeight="1" outlineLevel="6" x14ac:dyDescent="0.35">
      <c r="A142" s="17" t="s">
        <v>54</v>
      </c>
      <c r="B142" s="17" t="s">
        <v>66</v>
      </c>
      <c r="C142">
        <v>0</v>
      </c>
      <c r="D142" s="18">
        <v>1.3723142823920268E-3</v>
      </c>
      <c r="E142" s="18">
        <v>1.3104973643410854E-3</v>
      </c>
      <c r="F142" s="18">
        <v>0</v>
      </c>
      <c r="G142" s="18">
        <v>0</v>
      </c>
      <c r="H142" s="18">
        <v>0</v>
      </c>
      <c r="I142" s="18">
        <v>0</v>
      </c>
      <c r="J142" s="18">
        <v>0</v>
      </c>
      <c r="K142" s="18">
        <v>6.1816918050941317E-5</v>
      </c>
      <c r="L142" s="18">
        <v>-1.0782284053156147E-5</v>
      </c>
      <c r="M142" s="18">
        <v>0</v>
      </c>
      <c r="N142" s="18">
        <v>0</v>
      </c>
      <c r="O142" s="18">
        <v>0</v>
      </c>
      <c r="P142" s="18">
        <v>3.3344324363233672E-17</v>
      </c>
      <c r="Q142" s="18">
        <v>3.3000907530454046E-17</v>
      </c>
      <c r="R142" s="18">
        <v>0</v>
      </c>
      <c r="S142" s="18">
        <v>0</v>
      </c>
      <c r="T142" s="18">
        <v>0</v>
      </c>
      <c r="U142" s="18">
        <v>0</v>
      </c>
      <c r="V142" s="18">
        <v>0</v>
      </c>
      <c r="W142" s="18">
        <v>3.4341683277962349E-19</v>
      </c>
      <c r="X142" s="18">
        <v>-2.4107906976744188E-19</v>
      </c>
      <c r="Y142" s="18">
        <v>0</v>
      </c>
      <c r="Z142" s="18">
        <v>0</v>
      </c>
      <c r="AA142" s="18">
        <v>0</v>
      </c>
      <c r="AB142" s="18">
        <v>1.5440083488372092E-7</v>
      </c>
      <c r="AC142" s="18">
        <v>1.2462398228128461E-7</v>
      </c>
      <c r="AD142" s="18">
        <v>0</v>
      </c>
      <c r="AE142" s="18">
        <v>0</v>
      </c>
      <c r="AF142" s="18">
        <v>0</v>
      </c>
      <c r="AG142" s="18">
        <v>0</v>
      </c>
      <c r="AH142" s="18">
        <v>0</v>
      </c>
      <c r="AI142" s="18">
        <v>2.9776852602436323E-8</v>
      </c>
      <c r="AJ142" s="18">
        <v>-9.229582281284606E-10</v>
      </c>
      <c r="AK142" s="18">
        <v>0</v>
      </c>
      <c r="AL142" s="18">
        <v>0</v>
      </c>
      <c r="AM142" s="18">
        <v>0</v>
      </c>
      <c r="AN142" s="18">
        <v>1.6182508084163899E-6</v>
      </c>
      <c r="AO142" s="18">
        <v>1.2255494684385382E-6</v>
      </c>
      <c r="AP142" s="18">
        <v>0</v>
      </c>
      <c r="AQ142" s="18">
        <v>0</v>
      </c>
      <c r="AR142" s="18">
        <v>0</v>
      </c>
      <c r="AS142" s="18">
        <v>0</v>
      </c>
      <c r="AT142" s="18">
        <v>0</v>
      </c>
      <c r="AU142" s="18">
        <v>3.9270133997785163E-7</v>
      </c>
      <c r="AV142" s="18">
        <v>-8.9827254706533775E-9</v>
      </c>
      <c r="AW142" s="18">
        <v>0</v>
      </c>
      <c r="AX142" s="18">
        <v>0</v>
      </c>
      <c r="AY142" s="18">
        <v>0</v>
      </c>
      <c r="AZ142" s="18">
        <v>2.8404582502768549E-7</v>
      </c>
      <c r="BA142" s="18">
        <v>2.3986234551495015E-7</v>
      </c>
      <c r="BB142" s="18">
        <v>0</v>
      </c>
      <c r="BC142" s="18">
        <v>0</v>
      </c>
      <c r="BD142" s="18">
        <v>0</v>
      </c>
      <c r="BE142" s="18">
        <v>0</v>
      </c>
      <c r="BF142" s="18">
        <v>0</v>
      </c>
      <c r="BG142" s="18">
        <v>4.4183479512735331E-8</v>
      </c>
      <c r="BH142" s="18">
        <v>-1.6984141306755261E-9</v>
      </c>
      <c r="BI142" s="18">
        <v>0</v>
      </c>
      <c r="BJ142" s="18">
        <v>0</v>
      </c>
      <c r="BK142" s="18">
        <v>0</v>
      </c>
      <c r="BL142" s="18">
        <v>8.7845678405315617E-11</v>
      </c>
      <c r="BM142" s="18">
        <v>8.1579812846068661E-11</v>
      </c>
      <c r="BN142" s="18">
        <v>0</v>
      </c>
      <c r="BO142" s="18">
        <v>0</v>
      </c>
      <c r="BP142" s="18">
        <v>0</v>
      </c>
      <c r="BQ142" s="18">
        <v>0</v>
      </c>
      <c r="BR142" s="18">
        <v>0</v>
      </c>
      <c r="BS142" s="18">
        <v>6.2658655592469544E-12</v>
      </c>
      <c r="BT142" s="18">
        <v>-2.6094732336655591E-12</v>
      </c>
      <c r="BU142" s="18">
        <v>0</v>
      </c>
      <c r="BV142" s="18">
        <v>0</v>
      </c>
      <c r="BW142" s="18">
        <v>0</v>
      </c>
      <c r="BX142" s="18">
        <v>6.1267957142857139E-3</v>
      </c>
      <c r="BY142" s="18">
        <v>5.2500405315614616E-3</v>
      </c>
      <c r="BZ142" s="18">
        <v>0</v>
      </c>
      <c r="CA142" s="18">
        <v>0</v>
      </c>
      <c r="CB142" s="18">
        <v>0</v>
      </c>
      <c r="CC142" s="18">
        <v>0</v>
      </c>
      <c r="CD142" s="18">
        <v>0</v>
      </c>
      <c r="CE142" s="18">
        <v>8.767551827242524E-4</v>
      </c>
      <c r="CF142" s="18">
        <v>-1.4520406866002213E-4</v>
      </c>
      <c r="CG142" s="18">
        <v>0</v>
      </c>
      <c r="CH142" s="18">
        <v>0</v>
      </c>
      <c r="CI142" s="18">
        <v>0</v>
      </c>
      <c r="CJ142" s="18">
        <v>6.6324235658914727E-3</v>
      </c>
      <c r="CK142" s="18">
        <v>5.7301217054263566E-3</v>
      </c>
      <c r="CL142" s="18">
        <v>0</v>
      </c>
      <c r="CM142" s="18">
        <v>0</v>
      </c>
      <c r="CN142" s="18">
        <v>0</v>
      </c>
      <c r="CO142" s="18">
        <v>0</v>
      </c>
      <c r="CP142" s="18">
        <v>0</v>
      </c>
      <c r="CQ142" s="18">
        <v>9.0230186046511625E-4</v>
      </c>
      <c r="CR142" s="18">
        <v>-1.5850269102990036E-4</v>
      </c>
      <c r="CS142" s="18">
        <v>0</v>
      </c>
      <c r="CT142" s="18">
        <v>0</v>
      </c>
      <c r="CU142" s="18">
        <v>0</v>
      </c>
      <c r="CV142" s="18">
        <v>2.2378164651162789E-3</v>
      </c>
      <c r="CW142" s="18">
        <v>2.1193886378737541E-3</v>
      </c>
      <c r="CX142" s="18">
        <v>0</v>
      </c>
      <c r="CY142" s="18">
        <v>0</v>
      </c>
      <c r="CZ142" s="18">
        <v>0</v>
      </c>
      <c r="DA142" s="18">
        <v>0</v>
      </c>
      <c r="DB142" s="18">
        <v>0</v>
      </c>
      <c r="DC142" s="18">
        <v>1.1842782724252493E-4</v>
      </c>
      <c r="DD142" s="18">
        <v>-4.3606083056478405E-5</v>
      </c>
      <c r="DE142" s="18">
        <v>0</v>
      </c>
      <c r="DF142" s="18">
        <v>0</v>
      </c>
      <c r="DG142" s="18">
        <v>0</v>
      </c>
      <c r="DH142" s="18">
        <v>0</v>
      </c>
      <c r="DI142" s="18">
        <v>0</v>
      </c>
      <c r="DJ142" s="18">
        <v>0</v>
      </c>
      <c r="DK142" s="18">
        <v>0</v>
      </c>
      <c r="DL142" s="18">
        <v>0</v>
      </c>
      <c r="DM142" s="18">
        <v>0</v>
      </c>
      <c r="DN142" s="18">
        <v>0</v>
      </c>
      <c r="DO142" s="18">
        <v>0</v>
      </c>
      <c r="DP142" s="18">
        <v>0</v>
      </c>
      <c r="DQ142" s="18">
        <v>0</v>
      </c>
      <c r="DR142" s="18">
        <v>0</v>
      </c>
      <c r="DS142" s="18">
        <v>0</v>
      </c>
      <c r="DT142" s="18">
        <v>0</v>
      </c>
      <c r="DU142" s="18">
        <v>0</v>
      </c>
      <c r="DV142" s="18">
        <v>0</v>
      </c>
      <c r="DW142" s="18">
        <v>0</v>
      </c>
      <c r="DX142" s="18">
        <v>0</v>
      </c>
      <c r="DY142" s="18">
        <v>0</v>
      </c>
      <c r="DZ142" s="18">
        <v>0</v>
      </c>
      <c r="EA142" s="18">
        <v>0</v>
      </c>
      <c r="EB142" s="18">
        <v>0</v>
      </c>
      <c r="EC142" s="18">
        <v>0</v>
      </c>
      <c r="ED142" s="18">
        <v>0</v>
      </c>
      <c r="EE142" s="18">
        <v>0</v>
      </c>
    </row>
    <row r="143" spans="1:135" ht="20.149999999999999" customHeight="1" outlineLevel="6" x14ac:dyDescent="0.35">
      <c r="A143" s="17" t="s">
        <v>54</v>
      </c>
      <c r="B143" s="17" t="s">
        <v>67</v>
      </c>
      <c r="C143">
        <v>0</v>
      </c>
      <c r="D143" s="18">
        <v>1.6264841196013289E-3</v>
      </c>
      <c r="E143" s="18">
        <v>1.6225913621262459E-3</v>
      </c>
      <c r="F143" s="18">
        <v>0</v>
      </c>
      <c r="G143" s="18">
        <v>0</v>
      </c>
      <c r="H143" s="18">
        <v>0</v>
      </c>
      <c r="I143" s="18">
        <v>0</v>
      </c>
      <c r="J143" s="18">
        <v>3.8927574750830561E-6</v>
      </c>
      <c r="K143" s="18">
        <v>0</v>
      </c>
      <c r="L143" s="18">
        <v>0</v>
      </c>
      <c r="M143" s="18">
        <v>0</v>
      </c>
      <c r="N143" s="18">
        <v>0</v>
      </c>
      <c r="O143" s="18">
        <v>0</v>
      </c>
      <c r="P143" s="18">
        <v>4.1661129592196676E-11</v>
      </c>
      <c r="Q143" s="18">
        <v>4.1661129568106314E-11</v>
      </c>
      <c r="R143" s="18">
        <v>0</v>
      </c>
      <c r="S143" s="18">
        <v>0</v>
      </c>
      <c r="T143" s="18">
        <v>0</v>
      </c>
      <c r="U143" s="18">
        <v>0</v>
      </c>
      <c r="V143" s="18">
        <v>2.4090365448504983E-20</v>
      </c>
      <c r="W143" s="18">
        <v>0</v>
      </c>
      <c r="X143" s="18">
        <v>0</v>
      </c>
      <c r="Y143" s="18">
        <v>0</v>
      </c>
      <c r="Z143" s="18">
        <v>0</v>
      </c>
      <c r="AA143" s="18">
        <v>0</v>
      </c>
      <c r="AB143" s="18">
        <v>6.6212274418604645E-7</v>
      </c>
      <c r="AC143" s="18">
        <v>6.592691029900332E-7</v>
      </c>
      <c r="AD143" s="18">
        <v>0</v>
      </c>
      <c r="AE143" s="18">
        <v>0</v>
      </c>
      <c r="AF143" s="18">
        <v>0</v>
      </c>
      <c r="AG143" s="18">
        <v>0</v>
      </c>
      <c r="AH143" s="18">
        <v>2.8536411960132889E-9</v>
      </c>
      <c r="AI143" s="18">
        <v>0</v>
      </c>
      <c r="AJ143" s="18">
        <v>0</v>
      </c>
      <c r="AK143" s="18">
        <v>0</v>
      </c>
      <c r="AL143" s="18">
        <v>0</v>
      </c>
      <c r="AM143" s="18">
        <v>0</v>
      </c>
      <c r="AN143" s="18">
        <v>4.2212515348837208E-6</v>
      </c>
      <c r="AO143" s="18">
        <v>4.1953488372093022E-6</v>
      </c>
      <c r="AP143" s="18">
        <v>0</v>
      </c>
      <c r="AQ143" s="18">
        <v>0</v>
      </c>
      <c r="AR143" s="18">
        <v>0</v>
      </c>
      <c r="AS143" s="18">
        <v>0</v>
      </c>
      <c r="AT143" s="18">
        <v>2.5902697674418604E-8</v>
      </c>
      <c r="AU143" s="18">
        <v>0</v>
      </c>
      <c r="AV143" s="18">
        <v>0</v>
      </c>
      <c r="AW143" s="18">
        <v>0</v>
      </c>
      <c r="AX143" s="18">
        <v>0</v>
      </c>
      <c r="AY143" s="18">
        <v>0</v>
      </c>
      <c r="AZ143" s="18">
        <v>4.6535084119601327E-7</v>
      </c>
      <c r="BA143" s="18">
        <v>4.5900332225913618E-7</v>
      </c>
      <c r="BB143" s="18">
        <v>0</v>
      </c>
      <c r="BC143" s="18">
        <v>0</v>
      </c>
      <c r="BD143" s="18">
        <v>0</v>
      </c>
      <c r="BE143" s="18">
        <v>0</v>
      </c>
      <c r="BF143" s="18">
        <v>6.347518936877077E-9</v>
      </c>
      <c r="BG143" s="18">
        <v>0</v>
      </c>
      <c r="BH143" s="18">
        <v>0</v>
      </c>
      <c r="BI143" s="18">
        <v>0</v>
      </c>
      <c r="BJ143" s="18">
        <v>0</v>
      </c>
      <c r="BK143" s="18">
        <v>0</v>
      </c>
      <c r="BL143" s="18">
        <v>2.5187148624584718E-9</v>
      </c>
      <c r="BM143" s="18">
        <v>2.5142857142857143E-9</v>
      </c>
      <c r="BN143" s="18">
        <v>0</v>
      </c>
      <c r="BO143" s="18">
        <v>0</v>
      </c>
      <c r="BP143" s="18">
        <v>0</v>
      </c>
      <c r="BQ143" s="18">
        <v>0</v>
      </c>
      <c r="BR143" s="18">
        <v>4.4291481727574751E-12</v>
      </c>
      <c r="BS143" s="18">
        <v>0</v>
      </c>
      <c r="BT143" s="18">
        <v>0</v>
      </c>
      <c r="BU143" s="18">
        <v>0</v>
      </c>
      <c r="BV143" s="18">
        <v>0</v>
      </c>
      <c r="BW143" s="18">
        <v>0</v>
      </c>
      <c r="BX143" s="18">
        <v>3.325665697009967E-2</v>
      </c>
      <c r="BY143" s="18">
        <v>3.3182724252491698E-2</v>
      </c>
      <c r="BZ143" s="18">
        <v>0</v>
      </c>
      <c r="CA143" s="18">
        <v>0</v>
      </c>
      <c r="CB143" s="18">
        <v>0</v>
      </c>
      <c r="CC143" s="18">
        <v>0</v>
      </c>
      <c r="CD143" s="18">
        <v>7.393271760797342E-5</v>
      </c>
      <c r="CE143" s="18">
        <v>0</v>
      </c>
      <c r="CF143" s="18">
        <v>0</v>
      </c>
      <c r="CG143" s="18">
        <v>0</v>
      </c>
      <c r="CH143" s="18">
        <v>0</v>
      </c>
      <c r="CI143" s="18">
        <v>0</v>
      </c>
      <c r="CJ143" s="18">
        <v>3.603550255149502E-2</v>
      </c>
      <c r="CK143" s="18">
        <v>3.5960132890365454E-2</v>
      </c>
      <c r="CL143" s="18">
        <v>0</v>
      </c>
      <c r="CM143" s="18">
        <v>0</v>
      </c>
      <c r="CN143" s="18">
        <v>0</v>
      </c>
      <c r="CO143" s="18">
        <v>0</v>
      </c>
      <c r="CP143" s="18">
        <v>7.5369661129568114E-5</v>
      </c>
      <c r="CQ143" s="18">
        <v>0</v>
      </c>
      <c r="CR143" s="18">
        <v>0</v>
      </c>
      <c r="CS143" s="18">
        <v>0</v>
      </c>
      <c r="CT143" s="18">
        <v>0</v>
      </c>
      <c r="CU143" s="18">
        <v>0</v>
      </c>
      <c r="CV143" s="18">
        <v>1.8339436664451827E-3</v>
      </c>
      <c r="CW143" s="18">
        <v>1.8272425249169434E-3</v>
      </c>
      <c r="CX143" s="18">
        <v>0</v>
      </c>
      <c r="CY143" s="18">
        <v>0</v>
      </c>
      <c r="CZ143" s="18">
        <v>0</v>
      </c>
      <c r="DA143" s="18">
        <v>0</v>
      </c>
      <c r="DB143" s="18">
        <v>6.7011415282392021E-6</v>
      </c>
      <c r="DC143" s="18">
        <v>0</v>
      </c>
      <c r="DD143" s="18">
        <v>0</v>
      </c>
      <c r="DE143" s="18">
        <v>0</v>
      </c>
      <c r="DF143" s="18">
        <v>0</v>
      </c>
      <c r="DG143" s="18">
        <v>0</v>
      </c>
      <c r="DH143" s="18">
        <v>6.3734219269102999E-7</v>
      </c>
      <c r="DI143" s="18">
        <v>6.3734219269102999E-7</v>
      </c>
      <c r="DJ143" s="18">
        <v>0</v>
      </c>
      <c r="DK143" s="18">
        <v>0</v>
      </c>
      <c r="DL143" s="18">
        <v>0</v>
      </c>
      <c r="DM143" s="18">
        <v>0</v>
      </c>
      <c r="DN143" s="18">
        <v>0</v>
      </c>
      <c r="DO143" s="18">
        <v>0</v>
      </c>
      <c r="DP143" s="18">
        <v>0</v>
      </c>
      <c r="DQ143" s="18">
        <v>0</v>
      </c>
      <c r="DR143" s="18">
        <v>0</v>
      </c>
      <c r="DS143" s="18">
        <v>0</v>
      </c>
      <c r="DT143" s="18">
        <v>7.1043189368770769E-8</v>
      </c>
      <c r="DU143" s="18">
        <v>7.1043189368770769E-8</v>
      </c>
      <c r="DV143" s="18">
        <v>0</v>
      </c>
      <c r="DW143" s="18">
        <v>0</v>
      </c>
      <c r="DX143" s="18">
        <v>0</v>
      </c>
      <c r="DY143" s="18">
        <v>0</v>
      </c>
      <c r="DZ143" s="18">
        <v>0</v>
      </c>
      <c r="EA143" s="18">
        <v>0</v>
      </c>
      <c r="EB143" s="18">
        <v>0</v>
      </c>
      <c r="EC143" s="18">
        <v>0</v>
      </c>
      <c r="ED143" s="18">
        <v>0</v>
      </c>
      <c r="EE143" s="18">
        <v>0</v>
      </c>
    </row>
    <row r="144" spans="1:135" ht="20.149999999999999" customHeight="1" outlineLevel="2" x14ac:dyDescent="0.35">
      <c r="A144" s="17" t="s">
        <v>49</v>
      </c>
      <c r="B144" s="17" t="s">
        <v>88</v>
      </c>
      <c r="D144" s="18">
        <v>4.324264685062592E-2</v>
      </c>
      <c r="E144" s="18">
        <v>4.3213007880221491E-2</v>
      </c>
      <c r="F144" s="18">
        <v>0</v>
      </c>
      <c r="G144" s="18">
        <v>0</v>
      </c>
      <c r="H144" s="18">
        <v>0</v>
      </c>
      <c r="I144" s="18">
        <v>0</v>
      </c>
      <c r="J144" s="18">
        <v>0</v>
      </c>
      <c r="K144" s="18">
        <v>2.963897040442968E-5</v>
      </c>
      <c r="L144" s="18">
        <v>-1.7077595215946845E-2</v>
      </c>
      <c r="M144" s="18">
        <v>0</v>
      </c>
      <c r="N144" s="18">
        <v>0</v>
      </c>
      <c r="O144" s="18">
        <v>0</v>
      </c>
      <c r="P144" s="18">
        <v>7.3525304844119597E-16</v>
      </c>
      <c r="Q144" s="18">
        <v>7.3508835611074197E-16</v>
      </c>
      <c r="R144" s="18">
        <v>0</v>
      </c>
      <c r="S144" s="18">
        <v>0</v>
      </c>
      <c r="T144" s="18">
        <v>0</v>
      </c>
      <c r="U144" s="18">
        <v>0</v>
      </c>
      <c r="V144" s="18">
        <v>0</v>
      </c>
      <c r="W144" s="18">
        <v>1.646923304540421E-19</v>
      </c>
      <c r="X144" s="18">
        <v>1.049033654219269E-16</v>
      </c>
      <c r="Y144" s="18">
        <v>0</v>
      </c>
      <c r="Z144" s="18">
        <v>0</v>
      </c>
      <c r="AA144" s="18">
        <v>0</v>
      </c>
      <c r="AB144" s="18">
        <v>1.5346938810793887E-5</v>
      </c>
      <c r="AC144" s="18">
        <v>1.533246487530454E-5</v>
      </c>
      <c r="AD144" s="18">
        <v>0</v>
      </c>
      <c r="AE144" s="18">
        <v>0</v>
      </c>
      <c r="AF144" s="18">
        <v>0</v>
      </c>
      <c r="AG144" s="18">
        <v>0</v>
      </c>
      <c r="AH144" s="18">
        <v>0</v>
      </c>
      <c r="AI144" s="18">
        <v>1.4473935489346624E-8</v>
      </c>
      <c r="AJ144" s="18">
        <v>-5.1447016040753058E-6</v>
      </c>
      <c r="AK144" s="18">
        <v>0</v>
      </c>
      <c r="AL144" s="18">
        <v>0</v>
      </c>
      <c r="AM144" s="18">
        <v>0</v>
      </c>
      <c r="AN144" s="18">
        <v>8.4910975814499244E-5</v>
      </c>
      <c r="AO144" s="18">
        <v>8.472268859180511E-5</v>
      </c>
      <c r="AP144" s="18">
        <v>0</v>
      </c>
      <c r="AQ144" s="18">
        <v>0</v>
      </c>
      <c r="AR144" s="18">
        <v>0</v>
      </c>
      <c r="AS144" s="18">
        <v>0</v>
      </c>
      <c r="AT144" s="18">
        <v>0</v>
      </c>
      <c r="AU144" s="18">
        <v>1.8828722269413067E-7</v>
      </c>
      <c r="AV144" s="18">
        <v>-3.9392406540332226E-5</v>
      </c>
      <c r="AW144" s="18">
        <v>0</v>
      </c>
      <c r="AX144" s="18">
        <v>0</v>
      </c>
      <c r="AY144" s="18">
        <v>0</v>
      </c>
      <c r="AZ144" s="18">
        <v>9.5467019382010183E-6</v>
      </c>
      <c r="BA144" s="18">
        <v>9.5255175941528231E-6</v>
      </c>
      <c r="BB144" s="18">
        <v>0</v>
      </c>
      <c r="BC144" s="18">
        <v>0</v>
      </c>
      <c r="BD144" s="18">
        <v>0</v>
      </c>
      <c r="BE144" s="18">
        <v>0</v>
      </c>
      <c r="BF144" s="18">
        <v>0</v>
      </c>
      <c r="BG144" s="18">
        <v>2.1184344048194908E-8</v>
      </c>
      <c r="BH144" s="18">
        <v>-3.2722323702502772E-6</v>
      </c>
      <c r="BI144" s="18">
        <v>0</v>
      </c>
      <c r="BJ144" s="18">
        <v>0</v>
      </c>
      <c r="BK144" s="18">
        <v>0</v>
      </c>
      <c r="BL144" s="18">
        <v>8.7587698925238361E-9</v>
      </c>
      <c r="BM144" s="18">
        <v>8.7557656306533784E-9</v>
      </c>
      <c r="BN144" s="18">
        <v>0</v>
      </c>
      <c r="BO144" s="18">
        <v>0</v>
      </c>
      <c r="BP144" s="18">
        <v>0</v>
      </c>
      <c r="BQ144" s="18">
        <v>0</v>
      </c>
      <c r="BR144" s="18">
        <v>0</v>
      </c>
      <c r="BS144" s="18">
        <v>3.0042618704584721E-12</v>
      </c>
      <c r="BT144" s="18">
        <v>4.0647240425957921E-10</v>
      </c>
      <c r="BU144" s="18">
        <v>0</v>
      </c>
      <c r="BV144" s="18">
        <v>0</v>
      </c>
      <c r="BW144" s="18">
        <v>0</v>
      </c>
      <c r="BX144" s="18">
        <v>0.43585125160167265</v>
      </c>
      <c r="BY144" s="18">
        <v>0.43543087812181619</v>
      </c>
      <c r="BZ144" s="18">
        <v>0</v>
      </c>
      <c r="CA144" s="18">
        <v>0</v>
      </c>
      <c r="CB144" s="18">
        <v>0</v>
      </c>
      <c r="CC144" s="18">
        <v>0</v>
      </c>
      <c r="CD144" s="18">
        <v>0</v>
      </c>
      <c r="CE144" s="18">
        <v>4.2037347985647843E-4</v>
      </c>
      <c r="CF144" s="18">
        <v>-0.13508290906932449</v>
      </c>
      <c r="CG144" s="18">
        <v>0</v>
      </c>
      <c r="CH144" s="18">
        <v>0</v>
      </c>
      <c r="CI144" s="18">
        <v>0</v>
      </c>
      <c r="CJ144" s="18">
        <v>0.47800996219126646</v>
      </c>
      <c r="CK144" s="18">
        <v>0.47757734020819492</v>
      </c>
      <c r="CL144" s="18">
        <v>0</v>
      </c>
      <c r="CM144" s="18">
        <v>0</v>
      </c>
      <c r="CN144" s="18">
        <v>0</v>
      </c>
      <c r="CO144" s="18">
        <v>0</v>
      </c>
      <c r="CP144" s="18">
        <v>0</v>
      </c>
      <c r="CQ144" s="18">
        <v>4.3262198307153938E-4</v>
      </c>
      <c r="CR144" s="18">
        <v>-0.12914703246245848</v>
      </c>
      <c r="CS144" s="18">
        <v>0</v>
      </c>
      <c r="CT144" s="18">
        <v>0</v>
      </c>
      <c r="CU144" s="18">
        <v>0</v>
      </c>
      <c r="CV144" s="18">
        <v>0.1367479398393267</v>
      </c>
      <c r="CW144" s="18">
        <v>0.1366911579215947</v>
      </c>
      <c r="CX144" s="18">
        <v>0</v>
      </c>
      <c r="CY144" s="18">
        <v>0</v>
      </c>
      <c r="CZ144" s="18">
        <v>0</v>
      </c>
      <c r="DA144" s="18">
        <v>0</v>
      </c>
      <c r="DB144" s="18">
        <v>0</v>
      </c>
      <c r="DC144" s="18">
        <v>5.6781917732004436E-5</v>
      </c>
      <c r="DD144" s="18">
        <v>1.473600922152824E-2</v>
      </c>
      <c r="DE144" s="18">
        <v>0</v>
      </c>
      <c r="DF144" s="18">
        <v>0</v>
      </c>
      <c r="DG144" s="18">
        <v>0</v>
      </c>
      <c r="DH144" s="18">
        <v>0</v>
      </c>
      <c r="DI144" s="18">
        <v>0</v>
      </c>
      <c r="DJ144" s="18">
        <v>0</v>
      </c>
      <c r="DK144" s="18">
        <v>0</v>
      </c>
      <c r="DL144" s="18">
        <v>0</v>
      </c>
      <c r="DM144" s="18">
        <v>0</v>
      </c>
      <c r="DN144" s="18">
        <v>0</v>
      </c>
      <c r="DO144" s="18">
        <v>0</v>
      </c>
      <c r="DP144" s="18">
        <v>0</v>
      </c>
      <c r="DQ144" s="18">
        <v>0</v>
      </c>
      <c r="DR144" s="18">
        <v>0</v>
      </c>
      <c r="DS144" s="18">
        <v>0</v>
      </c>
      <c r="DT144" s="18">
        <v>0</v>
      </c>
      <c r="DU144" s="18">
        <v>0</v>
      </c>
      <c r="DV144" s="18">
        <v>0</v>
      </c>
      <c r="DW144" s="18">
        <v>0</v>
      </c>
      <c r="DX144" s="18">
        <v>0</v>
      </c>
      <c r="DY144" s="18">
        <v>0</v>
      </c>
      <c r="DZ144" s="18">
        <v>0</v>
      </c>
      <c r="EA144" s="18">
        <v>0</v>
      </c>
      <c r="EB144" s="18">
        <v>0</v>
      </c>
      <c r="EC144" s="18">
        <v>0</v>
      </c>
      <c r="ED144" s="18">
        <v>0</v>
      </c>
      <c r="EE144" s="18">
        <v>0</v>
      </c>
    </row>
    <row r="145" spans="1:135" ht="20.149999999999999" customHeight="1" outlineLevel="3" x14ac:dyDescent="0.35">
      <c r="A145" s="17" t="s">
        <v>51</v>
      </c>
      <c r="B145" s="17" t="s">
        <v>89</v>
      </c>
      <c r="D145" s="18">
        <v>3.2691445250838544E-2</v>
      </c>
      <c r="E145" s="18">
        <v>3.2669038186312296E-2</v>
      </c>
      <c r="F145" s="18">
        <v>0</v>
      </c>
      <c r="G145" s="18">
        <v>0</v>
      </c>
      <c r="H145" s="18">
        <v>0</v>
      </c>
      <c r="I145" s="18">
        <v>0</v>
      </c>
      <c r="J145" s="18">
        <v>0</v>
      </c>
      <c r="K145" s="18">
        <v>2.2407064526245848E-5</v>
      </c>
      <c r="L145" s="18">
        <v>-1.2910663654485051E-2</v>
      </c>
      <c r="M145" s="18">
        <v>0</v>
      </c>
      <c r="N145" s="18">
        <v>0</v>
      </c>
      <c r="O145" s="18">
        <v>0</v>
      </c>
      <c r="P145" s="18">
        <v>5.5585137657408634E-16</v>
      </c>
      <c r="Q145" s="18">
        <v>5.5572686915614615E-16</v>
      </c>
      <c r="R145" s="18">
        <v>0</v>
      </c>
      <c r="S145" s="18">
        <v>0</v>
      </c>
      <c r="T145" s="18">
        <v>0</v>
      </c>
      <c r="U145" s="18">
        <v>0</v>
      </c>
      <c r="V145" s="18">
        <v>0</v>
      </c>
      <c r="W145" s="18">
        <v>1.2450741794019934E-19</v>
      </c>
      <c r="X145" s="18">
        <v>7.9306954524916945E-17</v>
      </c>
      <c r="Y145" s="18">
        <v>0</v>
      </c>
      <c r="Z145" s="18">
        <v>0</v>
      </c>
      <c r="AA145" s="18">
        <v>0</v>
      </c>
      <c r="AB145" s="18">
        <v>1.1602287242825779E-5</v>
      </c>
      <c r="AC145" s="18">
        <v>1.1591344946179401E-5</v>
      </c>
      <c r="AD145" s="18">
        <v>0</v>
      </c>
      <c r="AE145" s="18">
        <v>0</v>
      </c>
      <c r="AF145" s="18">
        <v>0</v>
      </c>
      <c r="AG145" s="18">
        <v>0</v>
      </c>
      <c r="AH145" s="18">
        <v>0</v>
      </c>
      <c r="AI145" s="18">
        <v>1.0942296646378738E-8</v>
      </c>
      <c r="AJ145" s="18">
        <v>-3.8893949161461803E-6</v>
      </c>
      <c r="AK145" s="18">
        <v>0</v>
      </c>
      <c r="AL145" s="18">
        <v>0</v>
      </c>
      <c r="AM145" s="18">
        <v>0</v>
      </c>
      <c r="AN145" s="18">
        <v>6.4192706025227917E-5</v>
      </c>
      <c r="AO145" s="18">
        <v>6.4050360866445191E-5</v>
      </c>
      <c r="AP145" s="18">
        <v>0</v>
      </c>
      <c r="AQ145" s="18">
        <v>0</v>
      </c>
      <c r="AR145" s="18">
        <v>0</v>
      </c>
      <c r="AS145" s="18">
        <v>0</v>
      </c>
      <c r="AT145" s="18">
        <v>0</v>
      </c>
      <c r="AU145" s="18">
        <v>1.4234515878272426E-7</v>
      </c>
      <c r="AV145" s="18">
        <v>-2.9780663199468442E-5</v>
      </c>
      <c r="AW145" s="18">
        <v>0</v>
      </c>
      <c r="AX145" s="18">
        <v>0</v>
      </c>
      <c r="AY145" s="18">
        <v>0</v>
      </c>
      <c r="AZ145" s="18">
        <v>7.2173075995290361E-6</v>
      </c>
      <c r="BA145" s="18">
        <v>7.2012922333554812E-6</v>
      </c>
      <c r="BB145" s="18">
        <v>0</v>
      </c>
      <c r="BC145" s="18">
        <v>0</v>
      </c>
      <c r="BD145" s="18">
        <v>0</v>
      </c>
      <c r="BE145" s="18">
        <v>0</v>
      </c>
      <c r="BF145" s="18">
        <v>0</v>
      </c>
      <c r="BG145" s="18">
        <v>1.6015366173554817E-8</v>
      </c>
      <c r="BH145" s="18">
        <v>-2.4738079921328907E-6</v>
      </c>
      <c r="BI145" s="18">
        <v>0</v>
      </c>
      <c r="BJ145" s="18">
        <v>0</v>
      </c>
      <c r="BK145" s="18">
        <v>0</v>
      </c>
      <c r="BL145" s="18">
        <v>6.6216308958893296E-9</v>
      </c>
      <c r="BM145" s="18">
        <v>6.6193596736212633E-9</v>
      </c>
      <c r="BN145" s="18">
        <v>0</v>
      </c>
      <c r="BO145" s="18">
        <v>0</v>
      </c>
      <c r="BP145" s="18">
        <v>0</v>
      </c>
      <c r="BQ145" s="18">
        <v>0</v>
      </c>
      <c r="BR145" s="18">
        <v>0</v>
      </c>
      <c r="BS145" s="18">
        <v>2.2712222680664455E-12</v>
      </c>
      <c r="BT145" s="18">
        <v>3.0729317739800669E-10</v>
      </c>
      <c r="BU145" s="18">
        <v>0</v>
      </c>
      <c r="BV145" s="18">
        <v>0</v>
      </c>
      <c r="BW145" s="18">
        <v>0</v>
      </c>
      <c r="BX145" s="18">
        <v>0.32950358886367048</v>
      </c>
      <c r="BY145" s="18">
        <v>0.32918578647176083</v>
      </c>
      <c r="BZ145" s="18">
        <v>0</v>
      </c>
      <c r="CA145" s="18">
        <v>0</v>
      </c>
      <c r="CB145" s="18">
        <v>0</v>
      </c>
      <c r="CC145" s="18">
        <v>0</v>
      </c>
      <c r="CD145" s="18">
        <v>0</v>
      </c>
      <c r="CE145" s="18">
        <v>3.1780239190963458E-4</v>
      </c>
      <c r="CF145" s="18">
        <v>-0.10212269247574753</v>
      </c>
      <c r="CG145" s="18">
        <v>0</v>
      </c>
      <c r="CH145" s="18">
        <v>0</v>
      </c>
      <c r="CI145" s="18">
        <v>0</v>
      </c>
      <c r="CJ145" s="18">
        <v>0.36137557819509369</v>
      </c>
      <c r="CK145" s="18">
        <v>0.3610485159335548</v>
      </c>
      <c r="CL145" s="18">
        <v>0</v>
      </c>
      <c r="CM145" s="18">
        <v>0</v>
      </c>
      <c r="CN145" s="18">
        <v>0</v>
      </c>
      <c r="CO145" s="18">
        <v>0</v>
      </c>
      <c r="CP145" s="18">
        <v>0</v>
      </c>
      <c r="CQ145" s="18">
        <v>3.2706226153887046E-4</v>
      </c>
      <c r="CR145" s="18">
        <v>-9.7635169180066456E-2</v>
      </c>
      <c r="CS145" s="18">
        <v>0</v>
      </c>
      <c r="CT145" s="18">
        <v>0</v>
      </c>
      <c r="CU145" s="18">
        <v>0</v>
      </c>
      <c r="CV145" s="18">
        <v>0.10338145590081065</v>
      </c>
      <c r="CW145" s="18">
        <v>0.10333852876544852</v>
      </c>
      <c r="CX145" s="18">
        <v>0</v>
      </c>
      <c r="CY145" s="18">
        <v>0</v>
      </c>
      <c r="CZ145" s="18">
        <v>0</v>
      </c>
      <c r="DA145" s="18">
        <v>0</v>
      </c>
      <c r="DB145" s="18">
        <v>0</v>
      </c>
      <c r="DC145" s="18">
        <v>4.292713536212625E-5</v>
      </c>
      <c r="DD145" s="18">
        <v>1.1140424413554818E-2</v>
      </c>
      <c r="DE145" s="18">
        <v>0</v>
      </c>
      <c r="DF145" s="18">
        <v>0</v>
      </c>
      <c r="DG145" s="18">
        <v>0</v>
      </c>
      <c r="DH145" s="18">
        <v>0</v>
      </c>
      <c r="DI145" s="18">
        <v>0</v>
      </c>
      <c r="DJ145" s="18">
        <v>0</v>
      </c>
      <c r="DK145" s="18">
        <v>0</v>
      </c>
      <c r="DL145" s="18">
        <v>0</v>
      </c>
      <c r="DM145" s="18">
        <v>0</v>
      </c>
      <c r="DN145" s="18">
        <v>0</v>
      </c>
      <c r="DO145" s="18">
        <v>0</v>
      </c>
      <c r="DP145" s="18">
        <v>0</v>
      </c>
      <c r="DQ145" s="18">
        <v>0</v>
      </c>
      <c r="DR145" s="18">
        <v>0</v>
      </c>
      <c r="DS145" s="18">
        <v>0</v>
      </c>
      <c r="DT145" s="18">
        <v>0</v>
      </c>
      <c r="DU145" s="18">
        <v>0</v>
      </c>
      <c r="DV145" s="18">
        <v>0</v>
      </c>
      <c r="DW145" s="18">
        <v>0</v>
      </c>
      <c r="DX145" s="18">
        <v>0</v>
      </c>
      <c r="DY145" s="18">
        <v>0</v>
      </c>
      <c r="DZ145" s="18">
        <v>0</v>
      </c>
      <c r="EA145" s="18">
        <v>0</v>
      </c>
      <c r="EB145" s="18">
        <v>0</v>
      </c>
      <c r="EC145" s="18">
        <v>0</v>
      </c>
      <c r="ED145" s="18">
        <v>0</v>
      </c>
      <c r="EE145" s="18">
        <v>0</v>
      </c>
    </row>
    <row r="146" spans="1:135" ht="20.149999999999999" customHeight="1" outlineLevel="4" x14ac:dyDescent="0.35">
      <c r="A146" s="17" t="s">
        <v>48</v>
      </c>
      <c r="B146" s="17" t="s">
        <v>89</v>
      </c>
      <c r="D146" s="18">
        <v>3.2691445250838544E-2</v>
      </c>
      <c r="E146" s="18">
        <v>3.2669038186312296E-2</v>
      </c>
      <c r="F146" s="18">
        <v>0</v>
      </c>
      <c r="G146" s="18">
        <v>0</v>
      </c>
      <c r="H146" s="18">
        <v>0</v>
      </c>
      <c r="I146" s="18">
        <v>0</v>
      </c>
      <c r="J146" s="18">
        <v>0</v>
      </c>
      <c r="K146" s="18">
        <v>2.2407064526245848E-5</v>
      </c>
      <c r="L146" s="18">
        <v>-1.2910663654485051E-2</v>
      </c>
      <c r="M146" s="18">
        <v>0</v>
      </c>
      <c r="N146" s="18">
        <v>0</v>
      </c>
      <c r="O146" s="18">
        <v>0</v>
      </c>
      <c r="P146" s="18">
        <v>5.5585137657408634E-16</v>
      </c>
      <c r="Q146" s="18">
        <v>5.5572686915614615E-16</v>
      </c>
      <c r="R146" s="18">
        <v>0</v>
      </c>
      <c r="S146" s="18">
        <v>0</v>
      </c>
      <c r="T146" s="18">
        <v>0</v>
      </c>
      <c r="U146" s="18">
        <v>0</v>
      </c>
      <c r="V146" s="18">
        <v>0</v>
      </c>
      <c r="W146" s="18">
        <v>1.2450741794019934E-19</v>
      </c>
      <c r="X146" s="18">
        <v>7.9306954524916945E-17</v>
      </c>
      <c r="Y146" s="18">
        <v>0</v>
      </c>
      <c r="Z146" s="18">
        <v>0</v>
      </c>
      <c r="AA146" s="18">
        <v>0</v>
      </c>
      <c r="AB146" s="18">
        <v>1.1602287242825779E-5</v>
      </c>
      <c r="AC146" s="18">
        <v>1.1591344946179401E-5</v>
      </c>
      <c r="AD146" s="18">
        <v>0</v>
      </c>
      <c r="AE146" s="18">
        <v>0</v>
      </c>
      <c r="AF146" s="18">
        <v>0</v>
      </c>
      <c r="AG146" s="18">
        <v>0</v>
      </c>
      <c r="AH146" s="18">
        <v>0</v>
      </c>
      <c r="AI146" s="18">
        <v>1.0942296646378738E-8</v>
      </c>
      <c r="AJ146" s="18">
        <v>-3.8893949161461803E-6</v>
      </c>
      <c r="AK146" s="18">
        <v>0</v>
      </c>
      <c r="AL146" s="18">
        <v>0</v>
      </c>
      <c r="AM146" s="18">
        <v>0</v>
      </c>
      <c r="AN146" s="18">
        <v>6.4192706025227917E-5</v>
      </c>
      <c r="AO146" s="18">
        <v>6.4050360866445191E-5</v>
      </c>
      <c r="AP146" s="18">
        <v>0</v>
      </c>
      <c r="AQ146" s="18">
        <v>0</v>
      </c>
      <c r="AR146" s="18">
        <v>0</v>
      </c>
      <c r="AS146" s="18">
        <v>0</v>
      </c>
      <c r="AT146" s="18">
        <v>0</v>
      </c>
      <c r="AU146" s="18">
        <v>1.4234515878272426E-7</v>
      </c>
      <c r="AV146" s="18">
        <v>-2.9780663199468442E-5</v>
      </c>
      <c r="AW146" s="18">
        <v>0</v>
      </c>
      <c r="AX146" s="18">
        <v>0</v>
      </c>
      <c r="AY146" s="18">
        <v>0</v>
      </c>
      <c r="AZ146" s="18">
        <v>7.2173075995290361E-6</v>
      </c>
      <c r="BA146" s="18">
        <v>7.2012922333554812E-6</v>
      </c>
      <c r="BB146" s="18">
        <v>0</v>
      </c>
      <c r="BC146" s="18">
        <v>0</v>
      </c>
      <c r="BD146" s="18">
        <v>0</v>
      </c>
      <c r="BE146" s="18">
        <v>0</v>
      </c>
      <c r="BF146" s="18">
        <v>0</v>
      </c>
      <c r="BG146" s="18">
        <v>1.6015366173554817E-8</v>
      </c>
      <c r="BH146" s="18">
        <v>-2.4738079921328907E-6</v>
      </c>
      <c r="BI146" s="18">
        <v>0</v>
      </c>
      <c r="BJ146" s="18">
        <v>0</v>
      </c>
      <c r="BK146" s="18">
        <v>0</v>
      </c>
      <c r="BL146" s="18">
        <v>6.6216308958893296E-9</v>
      </c>
      <c r="BM146" s="18">
        <v>6.6193596736212633E-9</v>
      </c>
      <c r="BN146" s="18">
        <v>0</v>
      </c>
      <c r="BO146" s="18">
        <v>0</v>
      </c>
      <c r="BP146" s="18">
        <v>0</v>
      </c>
      <c r="BQ146" s="18">
        <v>0</v>
      </c>
      <c r="BR146" s="18">
        <v>0</v>
      </c>
      <c r="BS146" s="18">
        <v>2.2712222680664455E-12</v>
      </c>
      <c r="BT146" s="18">
        <v>3.0729317739800669E-10</v>
      </c>
      <c r="BU146" s="18">
        <v>0</v>
      </c>
      <c r="BV146" s="18">
        <v>0</v>
      </c>
      <c r="BW146" s="18">
        <v>0</v>
      </c>
      <c r="BX146" s="18">
        <v>0.32950358886367048</v>
      </c>
      <c r="BY146" s="18">
        <v>0.32918578647176083</v>
      </c>
      <c r="BZ146" s="18">
        <v>0</v>
      </c>
      <c r="CA146" s="18">
        <v>0</v>
      </c>
      <c r="CB146" s="18">
        <v>0</v>
      </c>
      <c r="CC146" s="18">
        <v>0</v>
      </c>
      <c r="CD146" s="18">
        <v>0</v>
      </c>
      <c r="CE146" s="18">
        <v>3.1780239190963458E-4</v>
      </c>
      <c r="CF146" s="18">
        <v>-0.10212269247574753</v>
      </c>
      <c r="CG146" s="18">
        <v>0</v>
      </c>
      <c r="CH146" s="18">
        <v>0</v>
      </c>
      <c r="CI146" s="18">
        <v>0</v>
      </c>
      <c r="CJ146" s="18">
        <v>0.36137557819509369</v>
      </c>
      <c r="CK146" s="18">
        <v>0.3610485159335548</v>
      </c>
      <c r="CL146" s="18">
        <v>0</v>
      </c>
      <c r="CM146" s="18">
        <v>0</v>
      </c>
      <c r="CN146" s="18">
        <v>0</v>
      </c>
      <c r="CO146" s="18">
        <v>0</v>
      </c>
      <c r="CP146" s="18">
        <v>0</v>
      </c>
      <c r="CQ146" s="18">
        <v>3.2706226153887046E-4</v>
      </c>
      <c r="CR146" s="18">
        <v>-9.7635169180066456E-2</v>
      </c>
      <c r="CS146" s="18">
        <v>0</v>
      </c>
      <c r="CT146" s="18">
        <v>0</v>
      </c>
      <c r="CU146" s="18">
        <v>0</v>
      </c>
      <c r="CV146" s="18">
        <v>0.10338145590081065</v>
      </c>
      <c r="CW146" s="18">
        <v>0.10333852876544852</v>
      </c>
      <c r="CX146" s="18">
        <v>0</v>
      </c>
      <c r="CY146" s="18">
        <v>0</v>
      </c>
      <c r="CZ146" s="18">
        <v>0</v>
      </c>
      <c r="DA146" s="18">
        <v>0</v>
      </c>
      <c r="DB146" s="18">
        <v>0</v>
      </c>
      <c r="DC146" s="18">
        <v>4.292713536212625E-5</v>
      </c>
      <c r="DD146" s="18">
        <v>1.1140424413554818E-2</v>
      </c>
      <c r="DE146" s="18">
        <v>0</v>
      </c>
      <c r="DF146" s="18">
        <v>0</v>
      </c>
      <c r="DG146" s="18">
        <v>0</v>
      </c>
      <c r="DH146" s="18">
        <v>0</v>
      </c>
      <c r="DI146" s="18">
        <v>0</v>
      </c>
      <c r="DJ146" s="18">
        <v>0</v>
      </c>
      <c r="DK146" s="18">
        <v>0</v>
      </c>
      <c r="DL146" s="18">
        <v>0</v>
      </c>
      <c r="DM146" s="18">
        <v>0</v>
      </c>
      <c r="DN146" s="18">
        <v>0</v>
      </c>
      <c r="DO146" s="18">
        <v>0</v>
      </c>
      <c r="DP146" s="18">
        <v>0</v>
      </c>
      <c r="DQ146" s="18">
        <v>0</v>
      </c>
      <c r="DR146" s="18">
        <v>0</v>
      </c>
      <c r="DS146" s="18">
        <v>0</v>
      </c>
      <c r="DT146" s="18">
        <v>0</v>
      </c>
      <c r="DU146" s="18">
        <v>0</v>
      </c>
      <c r="DV146" s="18">
        <v>0</v>
      </c>
      <c r="DW146" s="18">
        <v>0</v>
      </c>
      <c r="DX146" s="18">
        <v>0</v>
      </c>
      <c r="DY146" s="18">
        <v>0</v>
      </c>
      <c r="DZ146" s="18">
        <v>0</v>
      </c>
      <c r="EA146" s="18">
        <v>0</v>
      </c>
      <c r="EB146" s="18">
        <v>0</v>
      </c>
      <c r="EC146" s="18">
        <v>0</v>
      </c>
      <c r="ED146" s="18">
        <v>0</v>
      </c>
      <c r="EE146" s="18">
        <v>0</v>
      </c>
    </row>
    <row r="147" spans="1:135" ht="20.149999999999999" customHeight="1" outlineLevel="5" x14ac:dyDescent="0.35">
      <c r="A147" s="17" t="s">
        <v>53</v>
      </c>
      <c r="B147" s="17" t="s">
        <v>334</v>
      </c>
      <c r="D147" s="18">
        <v>5.1746555639999997E-3</v>
      </c>
      <c r="E147" s="18">
        <v>5.1711088000000001E-3</v>
      </c>
      <c r="F147" s="18">
        <v>0</v>
      </c>
      <c r="G147" s="18">
        <v>0</v>
      </c>
      <c r="H147" s="18">
        <v>0</v>
      </c>
      <c r="I147" s="18">
        <v>0</v>
      </c>
      <c r="J147" s="18">
        <v>0</v>
      </c>
      <c r="K147" s="18">
        <v>3.5467640000000004E-6</v>
      </c>
      <c r="L147" s="18">
        <v>-2.0436E-3</v>
      </c>
      <c r="M147" s="18">
        <v>0</v>
      </c>
      <c r="N147" s="18">
        <v>0</v>
      </c>
      <c r="O147" s="18">
        <v>0</v>
      </c>
      <c r="P147" s="18">
        <v>8.7984467999999996E-17</v>
      </c>
      <c r="Q147" s="18">
        <v>8.7964759999999997E-17</v>
      </c>
      <c r="R147" s="18">
        <v>0</v>
      </c>
      <c r="S147" s="18">
        <v>0</v>
      </c>
      <c r="T147" s="18">
        <v>0</v>
      </c>
      <c r="U147" s="18">
        <v>0</v>
      </c>
      <c r="V147" s="18">
        <v>0</v>
      </c>
      <c r="W147" s="18">
        <v>1.9708000000000001E-20</v>
      </c>
      <c r="X147" s="18">
        <v>1.2553319999999999E-17</v>
      </c>
      <c r="Y147" s="18">
        <v>0</v>
      </c>
      <c r="Z147" s="18">
        <v>0</v>
      </c>
      <c r="AA147" s="18">
        <v>0</v>
      </c>
      <c r="AB147" s="18">
        <v>1.8365000315999997E-6</v>
      </c>
      <c r="AC147" s="18">
        <v>1.8347679999999997E-6</v>
      </c>
      <c r="AD147" s="18">
        <v>0</v>
      </c>
      <c r="AE147" s="18">
        <v>0</v>
      </c>
      <c r="AF147" s="18">
        <v>0</v>
      </c>
      <c r="AG147" s="18">
        <v>0</v>
      </c>
      <c r="AH147" s="18">
        <v>0</v>
      </c>
      <c r="AI147" s="18">
        <v>1.7320316000000002E-9</v>
      </c>
      <c r="AJ147" s="18">
        <v>-6.1564360000000006E-7</v>
      </c>
      <c r="AK147" s="18">
        <v>0</v>
      </c>
      <c r="AL147" s="18">
        <v>0</v>
      </c>
      <c r="AM147" s="18">
        <v>0</v>
      </c>
      <c r="AN147" s="18">
        <v>1.0160919496E-5</v>
      </c>
      <c r="AO147" s="18">
        <v>1.0138388E-5</v>
      </c>
      <c r="AP147" s="18">
        <v>0</v>
      </c>
      <c r="AQ147" s="18">
        <v>0</v>
      </c>
      <c r="AR147" s="18">
        <v>0</v>
      </c>
      <c r="AS147" s="18">
        <v>0</v>
      </c>
      <c r="AT147" s="18">
        <v>0</v>
      </c>
      <c r="AU147" s="18">
        <v>2.2531496000000001E-8</v>
      </c>
      <c r="AV147" s="18">
        <v>-4.7139143999999996E-6</v>
      </c>
      <c r="AW147" s="18">
        <v>0</v>
      </c>
      <c r="AX147" s="18">
        <v>0</v>
      </c>
      <c r="AY147" s="18">
        <v>0</v>
      </c>
      <c r="AZ147" s="18">
        <v>1.1424114363999999E-6</v>
      </c>
      <c r="BA147" s="18">
        <v>1.1398763999999998E-6</v>
      </c>
      <c r="BB147" s="18">
        <v>0</v>
      </c>
      <c r="BC147" s="18">
        <v>0</v>
      </c>
      <c r="BD147" s="18">
        <v>0</v>
      </c>
      <c r="BE147" s="18">
        <v>0</v>
      </c>
      <c r="BF147" s="18">
        <v>0</v>
      </c>
      <c r="BG147" s="18">
        <v>2.5350364000000001E-9</v>
      </c>
      <c r="BH147" s="18">
        <v>-3.9157352000000007E-7</v>
      </c>
      <c r="BI147" s="18">
        <v>0</v>
      </c>
      <c r="BJ147" s="18">
        <v>0</v>
      </c>
      <c r="BK147" s="18">
        <v>0</v>
      </c>
      <c r="BL147" s="18">
        <v>1.0481231066800001E-9</v>
      </c>
      <c r="BM147" s="18">
        <v>1.0477636E-9</v>
      </c>
      <c r="BN147" s="18">
        <v>0</v>
      </c>
      <c r="BO147" s="18">
        <v>0</v>
      </c>
      <c r="BP147" s="18">
        <v>0</v>
      </c>
      <c r="BQ147" s="18">
        <v>0</v>
      </c>
      <c r="BR147" s="18">
        <v>0</v>
      </c>
      <c r="BS147" s="18">
        <v>3.5950668000000004E-13</v>
      </c>
      <c r="BT147" s="18">
        <v>4.8640748000000005E-11</v>
      </c>
      <c r="BU147" s="18">
        <v>0</v>
      </c>
      <c r="BV147" s="18">
        <v>0</v>
      </c>
      <c r="BW147" s="18">
        <v>0</v>
      </c>
      <c r="BX147" s="18">
        <v>5.2156384228000001E-2</v>
      </c>
      <c r="BY147" s="18">
        <v>5.2106079999999999E-2</v>
      </c>
      <c r="BZ147" s="18">
        <v>0</v>
      </c>
      <c r="CA147" s="18">
        <v>0</v>
      </c>
      <c r="CB147" s="18">
        <v>0</v>
      </c>
      <c r="CC147" s="18">
        <v>0</v>
      </c>
      <c r="CD147" s="18">
        <v>0</v>
      </c>
      <c r="CE147" s="18">
        <v>5.0304227999999995E-5</v>
      </c>
      <c r="CF147" s="18">
        <v>-1.6164772000000001E-2</v>
      </c>
      <c r="CG147" s="18">
        <v>0</v>
      </c>
      <c r="CH147" s="18">
        <v>0</v>
      </c>
      <c r="CI147" s="18">
        <v>0</v>
      </c>
      <c r="CJ147" s="18">
        <v>5.7201329952000002E-2</v>
      </c>
      <c r="CK147" s="18">
        <v>5.7149560000000002E-2</v>
      </c>
      <c r="CL147" s="18">
        <v>0</v>
      </c>
      <c r="CM147" s="18">
        <v>0</v>
      </c>
      <c r="CN147" s="18">
        <v>0</v>
      </c>
      <c r="CO147" s="18">
        <v>0</v>
      </c>
      <c r="CP147" s="18">
        <v>0</v>
      </c>
      <c r="CQ147" s="18">
        <v>5.1769951999999996E-5</v>
      </c>
      <c r="CR147" s="18">
        <v>-1.5454452000000002E-2</v>
      </c>
      <c r="CS147" s="18">
        <v>0</v>
      </c>
      <c r="CT147" s="18">
        <v>0</v>
      </c>
      <c r="CU147" s="18">
        <v>0</v>
      </c>
      <c r="CV147" s="18">
        <v>1.6364018840000001E-2</v>
      </c>
      <c r="CW147" s="18">
        <v>1.6357224E-2</v>
      </c>
      <c r="CX147" s="18">
        <v>0</v>
      </c>
      <c r="CY147" s="18">
        <v>0</v>
      </c>
      <c r="CZ147" s="18">
        <v>0</v>
      </c>
      <c r="DA147" s="18">
        <v>0</v>
      </c>
      <c r="DB147" s="18">
        <v>0</v>
      </c>
      <c r="DC147" s="18">
        <v>6.79484E-6</v>
      </c>
      <c r="DD147" s="18">
        <v>1.7633928E-3</v>
      </c>
      <c r="DE147" s="18">
        <v>0</v>
      </c>
      <c r="DF147" s="18">
        <v>0</v>
      </c>
      <c r="DG147" s="18">
        <v>0</v>
      </c>
      <c r="DH147" s="18">
        <v>0</v>
      </c>
      <c r="DI147" s="18">
        <v>0</v>
      </c>
      <c r="DJ147" s="18">
        <v>0</v>
      </c>
      <c r="DK147" s="18">
        <v>0</v>
      </c>
      <c r="DL147" s="18">
        <v>0</v>
      </c>
      <c r="DM147" s="18">
        <v>0</v>
      </c>
      <c r="DN147" s="18">
        <v>0</v>
      </c>
      <c r="DO147" s="18">
        <v>0</v>
      </c>
      <c r="DP147" s="18">
        <v>0</v>
      </c>
      <c r="DQ147" s="18">
        <v>0</v>
      </c>
      <c r="DR147" s="18">
        <v>0</v>
      </c>
      <c r="DS147" s="18">
        <v>0</v>
      </c>
      <c r="DT147" s="18">
        <v>0</v>
      </c>
      <c r="DU147" s="18">
        <v>0</v>
      </c>
      <c r="DV147" s="18">
        <v>0</v>
      </c>
      <c r="DW147" s="18">
        <v>0</v>
      </c>
      <c r="DX147" s="18">
        <v>0</v>
      </c>
      <c r="DY147" s="18">
        <v>0</v>
      </c>
      <c r="DZ147" s="18">
        <v>0</v>
      </c>
      <c r="EA147" s="18">
        <v>0</v>
      </c>
      <c r="EB147" s="18">
        <v>0</v>
      </c>
      <c r="EC147" s="18">
        <v>0</v>
      </c>
      <c r="ED147" s="18">
        <v>0</v>
      </c>
      <c r="EE147" s="18">
        <v>0</v>
      </c>
    </row>
    <row r="148" spans="1:135" ht="20.149999999999999" customHeight="1" outlineLevel="6" x14ac:dyDescent="0.35">
      <c r="A148" s="17" t="s">
        <v>54</v>
      </c>
      <c r="B148" s="17" t="s">
        <v>72</v>
      </c>
      <c r="C148">
        <v>0</v>
      </c>
      <c r="D148" s="18">
        <v>5.1746555639999997E-3</v>
      </c>
      <c r="E148" s="18">
        <v>5.1711088000000001E-3</v>
      </c>
      <c r="F148" s="18">
        <v>0</v>
      </c>
      <c r="G148" s="18">
        <v>0</v>
      </c>
      <c r="H148" s="18">
        <v>0</v>
      </c>
      <c r="I148" s="18">
        <v>0</v>
      </c>
      <c r="J148" s="18">
        <v>0</v>
      </c>
      <c r="K148" s="18">
        <v>3.5467640000000004E-6</v>
      </c>
      <c r="L148" s="18">
        <v>-2.0436E-3</v>
      </c>
      <c r="M148" s="18">
        <v>0</v>
      </c>
      <c r="N148" s="18">
        <v>0</v>
      </c>
      <c r="O148" s="18">
        <v>0</v>
      </c>
      <c r="P148" s="18">
        <v>8.7984467999999996E-17</v>
      </c>
      <c r="Q148" s="18">
        <v>8.7964759999999997E-17</v>
      </c>
      <c r="R148" s="18">
        <v>0</v>
      </c>
      <c r="S148" s="18">
        <v>0</v>
      </c>
      <c r="T148" s="18">
        <v>0</v>
      </c>
      <c r="U148" s="18">
        <v>0</v>
      </c>
      <c r="V148" s="18">
        <v>0</v>
      </c>
      <c r="W148" s="18">
        <v>1.9708000000000001E-20</v>
      </c>
      <c r="X148" s="18">
        <v>1.2553319999999999E-17</v>
      </c>
      <c r="Y148" s="18">
        <v>0</v>
      </c>
      <c r="Z148" s="18">
        <v>0</v>
      </c>
      <c r="AA148" s="18">
        <v>0</v>
      </c>
      <c r="AB148" s="18">
        <v>1.8365000315999997E-6</v>
      </c>
      <c r="AC148" s="18">
        <v>1.8347679999999997E-6</v>
      </c>
      <c r="AD148" s="18">
        <v>0</v>
      </c>
      <c r="AE148" s="18">
        <v>0</v>
      </c>
      <c r="AF148" s="18">
        <v>0</v>
      </c>
      <c r="AG148" s="18">
        <v>0</v>
      </c>
      <c r="AH148" s="18">
        <v>0</v>
      </c>
      <c r="AI148" s="18">
        <v>1.7320316000000002E-9</v>
      </c>
      <c r="AJ148" s="18">
        <v>-6.1564360000000006E-7</v>
      </c>
      <c r="AK148" s="18">
        <v>0</v>
      </c>
      <c r="AL148" s="18">
        <v>0</v>
      </c>
      <c r="AM148" s="18">
        <v>0</v>
      </c>
      <c r="AN148" s="18">
        <v>1.0160919496E-5</v>
      </c>
      <c r="AO148" s="18">
        <v>1.0138388E-5</v>
      </c>
      <c r="AP148" s="18">
        <v>0</v>
      </c>
      <c r="AQ148" s="18">
        <v>0</v>
      </c>
      <c r="AR148" s="18">
        <v>0</v>
      </c>
      <c r="AS148" s="18">
        <v>0</v>
      </c>
      <c r="AT148" s="18">
        <v>0</v>
      </c>
      <c r="AU148" s="18">
        <v>2.2531496000000001E-8</v>
      </c>
      <c r="AV148" s="18">
        <v>-4.7139143999999996E-6</v>
      </c>
      <c r="AW148" s="18">
        <v>0</v>
      </c>
      <c r="AX148" s="18">
        <v>0</v>
      </c>
      <c r="AY148" s="18">
        <v>0</v>
      </c>
      <c r="AZ148" s="18">
        <v>1.1424114363999999E-6</v>
      </c>
      <c r="BA148" s="18">
        <v>1.1398763999999998E-6</v>
      </c>
      <c r="BB148" s="18">
        <v>0</v>
      </c>
      <c r="BC148" s="18">
        <v>0</v>
      </c>
      <c r="BD148" s="18">
        <v>0</v>
      </c>
      <c r="BE148" s="18">
        <v>0</v>
      </c>
      <c r="BF148" s="18">
        <v>0</v>
      </c>
      <c r="BG148" s="18">
        <v>2.5350364000000001E-9</v>
      </c>
      <c r="BH148" s="18">
        <v>-3.9157352000000007E-7</v>
      </c>
      <c r="BI148" s="18">
        <v>0</v>
      </c>
      <c r="BJ148" s="18">
        <v>0</v>
      </c>
      <c r="BK148" s="18">
        <v>0</v>
      </c>
      <c r="BL148" s="18">
        <v>1.0481231066800001E-9</v>
      </c>
      <c r="BM148" s="18">
        <v>1.0477636E-9</v>
      </c>
      <c r="BN148" s="18">
        <v>0</v>
      </c>
      <c r="BO148" s="18">
        <v>0</v>
      </c>
      <c r="BP148" s="18">
        <v>0</v>
      </c>
      <c r="BQ148" s="18">
        <v>0</v>
      </c>
      <c r="BR148" s="18">
        <v>0</v>
      </c>
      <c r="BS148" s="18">
        <v>3.5950668000000004E-13</v>
      </c>
      <c r="BT148" s="18">
        <v>4.8640748000000005E-11</v>
      </c>
      <c r="BU148" s="18">
        <v>0</v>
      </c>
      <c r="BV148" s="18">
        <v>0</v>
      </c>
      <c r="BW148" s="18">
        <v>0</v>
      </c>
      <c r="BX148" s="18">
        <v>5.2156384228000001E-2</v>
      </c>
      <c r="BY148" s="18">
        <v>5.2106079999999999E-2</v>
      </c>
      <c r="BZ148" s="18">
        <v>0</v>
      </c>
      <c r="CA148" s="18">
        <v>0</v>
      </c>
      <c r="CB148" s="18">
        <v>0</v>
      </c>
      <c r="CC148" s="18">
        <v>0</v>
      </c>
      <c r="CD148" s="18">
        <v>0</v>
      </c>
      <c r="CE148" s="18">
        <v>5.0304227999999995E-5</v>
      </c>
      <c r="CF148" s="18">
        <v>-1.6164772000000001E-2</v>
      </c>
      <c r="CG148" s="18">
        <v>0</v>
      </c>
      <c r="CH148" s="18">
        <v>0</v>
      </c>
      <c r="CI148" s="18">
        <v>0</v>
      </c>
      <c r="CJ148" s="18">
        <v>5.7201329952000002E-2</v>
      </c>
      <c r="CK148" s="18">
        <v>5.7149560000000002E-2</v>
      </c>
      <c r="CL148" s="18">
        <v>0</v>
      </c>
      <c r="CM148" s="18">
        <v>0</v>
      </c>
      <c r="CN148" s="18">
        <v>0</v>
      </c>
      <c r="CO148" s="18">
        <v>0</v>
      </c>
      <c r="CP148" s="18">
        <v>0</v>
      </c>
      <c r="CQ148" s="18">
        <v>5.1769951999999996E-5</v>
      </c>
      <c r="CR148" s="18">
        <v>-1.5454452000000002E-2</v>
      </c>
      <c r="CS148" s="18">
        <v>0</v>
      </c>
      <c r="CT148" s="18">
        <v>0</v>
      </c>
      <c r="CU148" s="18">
        <v>0</v>
      </c>
      <c r="CV148" s="18">
        <v>1.6364018840000001E-2</v>
      </c>
      <c r="CW148" s="18">
        <v>1.6357224E-2</v>
      </c>
      <c r="CX148" s="18">
        <v>0</v>
      </c>
      <c r="CY148" s="18">
        <v>0</v>
      </c>
      <c r="CZ148" s="18">
        <v>0</v>
      </c>
      <c r="DA148" s="18">
        <v>0</v>
      </c>
      <c r="DB148" s="18">
        <v>0</v>
      </c>
      <c r="DC148" s="18">
        <v>6.79484E-6</v>
      </c>
      <c r="DD148" s="18">
        <v>1.7633928E-3</v>
      </c>
      <c r="DE148" s="18">
        <v>0</v>
      </c>
      <c r="DF148" s="18">
        <v>0</v>
      </c>
      <c r="DG148" s="18">
        <v>0</v>
      </c>
      <c r="DH148" s="18">
        <v>0</v>
      </c>
      <c r="DI148" s="18">
        <v>0</v>
      </c>
      <c r="DJ148" s="18">
        <v>0</v>
      </c>
      <c r="DK148" s="18">
        <v>0</v>
      </c>
      <c r="DL148" s="18">
        <v>0</v>
      </c>
      <c r="DM148" s="18">
        <v>0</v>
      </c>
      <c r="DN148" s="18">
        <v>0</v>
      </c>
      <c r="DO148" s="18">
        <v>0</v>
      </c>
      <c r="DP148" s="18">
        <v>0</v>
      </c>
      <c r="DQ148" s="18">
        <v>0</v>
      </c>
      <c r="DR148" s="18">
        <v>0</v>
      </c>
      <c r="DS148" s="18">
        <v>0</v>
      </c>
      <c r="DT148" s="18">
        <v>0</v>
      </c>
      <c r="DU148" s="18">
        <v>0</v>
      </c>
      <c r="DV148" s="18">
        <v>0</v>
      </c>
      <c r="DW148" s="18">
        <v>0</v>
      </c>
      <c r="DX148" s="18">
        <v>0</v>
      </c>
      <c r="DY148" s="18">
        <v>0</v>
      </c>
      <c r="DZ148" s="18">
        <v>0</v>
      </c>
      <c r="EA148" s="18">
        <v>0</v>
      </c>
      <c r="EB148" s="18">
        <v>0</v>
      </c>
      <c r="EC148" s="18">
        <v>0</v>
      </c>
      <c r="ED148" s="18">
        <v>0</v>
      </c>
      <c r="EE148" s="18">
        <v>0</v>
      </c>
    </row>
    <row r="149" spans="1:135" ht="20.149999999999999" customHeight="1" outlineLevel="5" x14ac:dyDescent="0.35">
      <c r="A149" s="17" t="s">
        <v>53</v>
      </c>
      <c r="B149" s="17" t="s">
        <v>335</v>
      </c>
      <c r="D149" s="18">
        <v>2.7516789686838541E-2</v>
      </c>
      <c r="E149" s="18">
        <v>2.7497929386312295E-2</v>
      </c>
      <c r="F149" s="18">
        <v>0</v>
      </c>
      <c r="G149" s="18">
        <v>0</v>
      </c>
      <c r="H149" s="18">
        <v>0</v>
      </c>
      <c r="I149" s="18">
        <v>0</v>
      </c>
      <c r="J149" s="18">
        <v>0</v>
      </c>
      <c r="K149" s="18">
        <v>1.8860300526245849E-5</v>
      </c>
      <c r="L149" s="18">
        <v>-1.0867063654485051E-2</v>
      </c>
      <c r="M149" s="18">
        <v>0</v>
      </c>
      <c r="N149" s="18">
        <v>0</v>
      </c>
      <c r="O149" s="18">
        <v>0</v>
      </c>
      <c r="P149" s="18">
        <v>4.678669085740864E-16</v>
      </c>
      <c r="Q149" s="18">
        <v>4.6776210915614617E-16</v>
      </c>
      <c r="R149" s="18">
        <v>0</v>
      </c>
      <c r="S149" s="18">
        <v>0</v>
      </c>
      <c r="T149" s="18">
        <v>0</v>
      </c>
      <c r="U149" s="18">
        <v>0</v>
      </c>
      <c r="V149" s="18">
        <v>0</v>
      </c>
      <c r="W149" s="18">
        <v>1.0479941794019934E-19</v>
      </c>
      <c r="X149" s="18">
        <v>6.6753634524916937E-17</v>
      </c>
      <c r="Y149" s="18">
        <v>0</v>
      </c>
      <c r="Z149" s="18">
        <v>0</v>
      </c>
      <c r="AA149" s="18">
        <v>0</v>
      </c>
      <c r="AB149" s="18">
        <v>9.7657872112257818E-6</v>
      </c>
      <c r="AC149" s="18">
        <v>9.7565769461794023E-6</v>
      </c>
      <c r="AD149" s="18">
        <v>0</v>
      </c>
      <c r="AE149" s="18">
        <v>0</v>
      </c>
      <c r="AF149" s="18">
        <v>0</v>
      </c>
      <c r="AG149" s="18">
        <v>0</v>
      </c>
      <c r="AH149" s="18">
        <v>0</v>
      </c>
      <c r="AI149" s="18">
        <v>9.2102650463787376E-9</v>
      </c>
      <c r="AJ149" s="18">
        <v>-3.27375131614618E-6</v>
      </c>
      <c r="AK149" s="18">
        <v>0</v>
      </c>
      <c r="AL149" s="18">
        <v>0</v>
      </c>
      <c r="AM149" s="18">
        <v>0</v>
      </c>
      <c r="AN149" s="18">
        <v>5.4031786529227915E-5</v>
      </c>
      <c r="AO149" s="18">
        <v>5.3911972866445192E-5</v>
      </c>
      <c r="AP149" s="18">
        <v>0</v>
      </c>
      <c r="AQ149" s="18">
        <v>0</v>
      </c>
      <c r="AR149" s="18">
        <v>0</v>
      </c>
      <c r="AS149" s="18">
        <v>0</v>
      </c>
      <c r="AT149" s="18">
        <v>0</v>
      </c>
      <c r="AU149" s="18">
        <v>1.1981366278272426E-7</v>
      </c>
      <c r="AV149" s="18">
        <v>-2.5066748799468442E-5</v>
      </c>
      <c r="AW149" s="18">
        <v>0</v>
      </c>
      <c r="AX149" s="18">
        <v>0</v>
      </c>
      <c r="AY149" s="18">
        <v>0</v>
      </c>
      <c r="AZ149" s="18">
        <v>6.074896163129036E-6</v>
      </c>
      <c r="BA149" s="18">
        <v>6.0614158333554814E-6</v>
      </c>
      <c r="BB149" s="18">
        <v>0</v>
      </c>
      <c r="BC149" s="18">
        <v>0</v>
      </c>
      <c r="BD149" s="18">
        <v>0</v>
      </c>
      <c r="BE149" s="18">
        <v>0</v>
      </c>
      <c r="BF149" s="18">
        <v>0</v>
      </c>
      <c r="BG149" s="18">
        <v>1.3480329773554817E-8</v>
      </c>
      <c r="BH149" s="18">
        <v>-2.0822344721328908E-6</v>
      </c>
      <c r="BI149" s="18">
        <v>0</v>
      </c>
      <c r="BJ149" s="18">
        <v>0</v>
      </c>
      <c r="BK149" s="18">
        <v>0</v>
      </c>
      <c r="BL149" s="18">
        <v>5.5735077892093291E-9</v>
      </c>
      <c r="BM149" s="18">
        <v>5.5715960736212629E-9</v>
      </c>
      <c r="BN149" s="18">
        <v>0</v>
      </c>
      <c r="BO149" s="18">
        <v>0</v>
      </c>
      <c r="BP149" s="18">
        <v>0</v>
      </c>
      <c r="BQ149" s="18">
        <v>0</v>
      </c>
      <c r="BR149" s="18">
        <v>0</v>
      </c>
      <c r="BS149" s="18">
        <v>1.9117155880664456E-12</v>
      </c>
      <c r="BT149" s="18">
        <v>2.586524293980067E-10</v>
      </c>
      <c r="BU149" s="18">
        <v>0</v>
      </c>
      <c r="BV149" s="18">
        <v>0</v>
      </c>
      <c r="BW149" s="18">
        <v>0</v>
      </c>
      <c r="BX149" s="18">
        <v>0.27734720463567047</v>
      </c>
      <c r="BY149" s="18">
        <v>0.27707970647176083</v>
      </c>
      <c r="BZ149" s="18">
        <v>0</v>
      </c>
      <c r="CA149" s="18">
        <v>0</v>
      </c>
      <c r="CB149" s="18">
        <v>0</v>
      </c>
      <c r="CC149" s="18">
        <v>0</v>
      </c>
      <c r="CD149" s="18">
        <v>0</v>
      </c>
      <c r="CE149" s="18">
        <v>2.6749816390963458E-4</v>
      </c>
      <c r="CF149" s="18">
        <v>-8.5957920475747518E-2</v>
      </c>
      <c r="CG149" s="18">
        <v>0</v>
      </c>
      <c r="CH149" s="18">
        <v>0</v>
      </c>
      <c r="CI149" s="18">
        <v>0</v>
      </c>
      <c r="CJ149" s="18">
        <v>0.30417424824309369</v>
      </c>
      <c r="CK149" s="18">
        <v>0.30389895593355482</v>
      </c>
      <c r="CL149" s="18">
        <v>0</v>
      </c>
      <c r="CM149" s="18">
        <v>0</v>
      </c>
      <c r="CN149" s="18">
        <v>0</v>
      </c>
      <c r="CO149" s="18">
        <v>0</v>
      </c>
      <c r="CP149" s="18">
        <v>0</v>
      </c>
      <c r="CQ149" s="18">
        <v>2.7529230953887045E-4</v>
      </c>
      <c r="CR149" s="18">
        <v>-8.2180717180066448E-2</v>
      </c>
      <c r="CS149" s="18">
        <v>0</v>
      </c>
      <c r="CT149" s="18">
        <v>0</v>
      </c>
      <c r="CU149" s="18">
        <v>0</v>
      </c>
      <c r="CV149" s="18">
        <v>8.7017437060810637E-2</v>
      </c>
      <c r="CW149" s="18">
        <v>8.6981304765448506E-2</v>
      </c>
      <c r="CX149" s="18">
        <v>0</v>
      </c>
      <c r="CY149" s="18">
        <v>0</v>
      </c>
      <c r="CZ149" s="18">
        <v>0</v>
      </c>
      <c r="DA149" s="18">
        <v>0</v>
      </c>
      <c r="DB149" s="18">
        <v>0</v>
      </c>
      <c r="DC149" s="18">
        <v>3.6132295362126249E-5</v>
      </c>
      <c r="DD149" s="18">
        <v>9.377031613554819E-3</v>
      </c>
      <c r="DE149" s="18">
        <v>0</v>
      </c>
      <c r="DF149" s="18">
        <v>0</v>
      </c>
      <c r="DG149" s="18">
        <v>0</v>
      </c>
      <c r="DH149" s="18">
        <v>0</v>
      </c>
      <c r="DI149" s="18">
        <v>0</v>
      </c>
      <c r="DJ149" s="18">
        <v>0</v>
      </c>
      <c r="DK149" s="18">
        <v>0</v>
      </c>
      <c r="DL149" s="18">
        <v>0</v>
      </c>
      <c r="DM149" s="18">
        <v>0</v>
      </c>
      <c r="DN149" s="18">
        <v>0</v>
      </c>
      <c r="DO149" s="18">
        <v>0</v>
      </c>
      <c r="DP149" s="18">
        <v>0</v>
      </c>
      <c r="DQ149" s="18">
        <v>0</v>
      </c>
      <c r="DR149" s="18">
        <v>0</v>
      </c>
      <c r="DS149" s="18">
        <v>0</v>
      </c>
      <c r="DT149" s="18">
        <v>0</v>
      </c>
      <c r="DU149" s="18">
        <v>0</v>
      </c>
      <c r="DV149" s="18">
        <v>0</v>
      </c>
      <c r="DW149" s="18">
        <v>0</v>
      </c>
      <c r="DX149" s="18">
        <v>0</v>
      </c>
      <c r="DY149" s="18">
        <v>0</v>
      </c>
      <c r="DZ149" s="18">
        <v>0</v>
      </c>
      <c r="EA149" s="18">
        <v>0</v>
      </c>
      <c r="EB149" s="18">
        <v>0</v>
      </c>
      <c r="EC149" s="18">
        <v>0</v>
      </c>
      <c r="ED149" s="18">
        <v>0</v>
      </c>
      <c r="EE149" s="18">
        <v>0</v>
      </c>
    </row>
    <row r="150" spans="1:135" ht="20.149999999999999" customHeight="1" outlineLevel="6" x14ac:dyDescent="0.35">
      <c r="A150" s="17" t="s">
        <v>54</v>
      </c>
      <c r="B150" s="17" t="s">
        <v>72</v>
      </c>
      <c r="C150">
        <v>0</v>
      </c>
      <c r="D150" s="18">
        <v>2.7516789686838541E-2</v>
      </c>
      <c r="E150" s="18">
        <v>2.7497929386312295E-2</v>
      </c>
      <c r="F150" s="18">
        <v>0</v>
      </c>
      <c r="G150" s="18">
        <v>0</v>
      </c>
      <c r="H150" s="18">
        <v>0</v>
      </c>
      <c r="I150" s="18">
        <v>0</v>
      </c>
      <c r="J150" s="18">
        <v>0</v>
      </c>
      <c r="K150" s="18">
        <v>1.8860300526245849E-5</v>
      </c>
      <c r="L150" s="18">
        <v>-1.0867063654485051E-2</v>
      </c>
      <c r="M150" s="18">
        <v>0</v>
      </c>
      <c r="N150" s="18">
        <v>0</v>
      </c>
      <c r="O150" s="18">
        <v>0</v>
      </c>
      <c r="P150" s="18">
        <v>4.678669085740864E-16</v>
      </c>
      <c r="Q150" s="18">
        <v>4.6776210915614617E-16</v>
      </c>
      <c r="R150" s="18">
        <v>0</v>
      </c>
      <c r="S150" s="18">
        <v>0</v>
      </c>
      <c r="T150" s="18">
        <v>0</v>
      </c>
      <c r="U150" s="18">
        <v>0</v>
      </c>
      <c r="V150" s="18">
        <v>0</v>
      </c>
      <c r="W150" s="18">
        <v>1.0479941794019934E-19</v>
      </c>
      <c r="X150" s="18">
        <v>6.6753634524916937E-17</v>
      </c>
      <c r="Y150" s="18">
        <v>0</v>
      </c>
      <c r="Z150" s="18">
        <v>0</v>
      </c>
      <c r="AA150" s="18">
        <v>0</v>
      </c>
      <c r="AB150" s="18">
        <v>9.7657872112257818E-6</v>
      </c>
      <c r="AC150" s="18">
        <v>9.7565769461794023E-6</v>
      </c>
      <c r="AD150" s="18">
        <v>0</v>
      </c>
      <c r="AE150" s="18">
        <v>0</v>
      </c>
      <c r="AF150" s="18">
        <v>0</v>
      </c>
      <c r="AG150" s="18">
        <v>0</v>
      </c>
      <c r="AH150" s="18">
        <v>0</v>
      </c>
      <c r="AI150" s="18">
        <v>9.2102650463787376E-9</v>
      </c>
      <c r="AJ150" s="18">
        <v>-3.27375131614618E-6</v>
      </c>
      <c r="AK150" s="18">
        <v>0</v>
      </c>
      <c r="AL150" s="18">
        <v>0</v>
      </c>
      <c r="AM150" s="18">
        <v>0</v>
      </c>
      <c r="AN150" s="18">
        <v>5.4031786529227915E-5</v>
      </c>
      <c r="AO150" s="18">
        <v>5.3911972866445192E-5</v>
      </c>
      <c r="AP150" s="18">
        <v>0</v>
      </c>
      <c r="AQ150" s="18">
        <v>0</v>
      </c>
      <c r="AR150" s="18">
        <v>0</v>
      </c>
      <c r="AS150" s="18">
        <v>0</v>
      </c>
      <c r="AT150" s="18">
        <v>0</v>
      </c>
      <c r="AU150" s="18">
        <v>1.1981366278272426E-7</v>
      </c>
      <c r="AV150" s="18">
        <v>-2.5066748799468442E-5</v>
      </c>
      <c r="AW150" s="18">
        <v>0</v>
      </c>
      <c r="AX150" s="18">
        <v>0</v>
      </c>
      <c r="AY150" s="18">
        <v>0</v>
      </c>
      <c r="AZ150" s="18">
        <v>6.074896163129036E-6</v>
      </c>
      <c r="BA150" s="18">
        <v>6.0614158333554814E-6</v>
      </c>
      <c r="BB150" s="18">
        <v>0</v>
      </c>
      <c r="BC150" s="18">
        <v>0</v>
      </c>
      <c r="BD150" s="18">
        <v>0</v>
      </c>
      <c r="BE150" s="18">
        <v>0</v>
      </c>
      <c r="BF150" s="18">
        <v>0</v>
      </c>
      <c r="BG150" s="18">
        <v>1.3480329773554817E-8</v>
      </c>
      <c r="BH150" s="18">
        <v>-2.0822344721328908E-6</v>
      </c>
      <c r="BI150" s="18">
        <v>0</v>
      </c>
      <c r="BJ150" s="18">
        <v>0</v>
      </c>
      <c r="BK150" s="18">
        <v>0</v>
      </c>
      <c r="BL150" s="18">
        <v>5.5735077892093291E-9</v>
      </c>
      <c r="BM150" s="18">
        <v>5.5715960736212629E-9</v>
      </c>
      <c r="BN150" s="18">
        <v>0</v>
      </c>
      <c r="BO150" s="18">
        <v>0</v>
      </c>
      <c r="BP150" s="18">
        <v>0</v>
      </c>
      <c r="BQ150" s="18">
        <v>0</v>
      </c>
      <c r="BR150" s="18">
        <v>0</v>
      </c>
      <c r="BS150" s="18">
        <v>1.9117155880664456E-12</v>
      </c>
      <c r="BT150" s="18">
        <v>2.586524293980067E-10</v>
      </c>
      <c r="BU150" s="18">
        <v>0</v>
      </c>
      <c r="BV150" s="18">
        <v>0</v>
      </c>
      <c r="BW150" s="18">
        <v>0</v>
      </c>
      <c r="BX150" s="18">
        <v>0.27734720463567047</v>
      </c>
      <c r="BY150" s="18">
        <v>0.27707970647176083</v>
      </c>
      <c r="BZ150" s="18">
        <v>0</v>
      </c>
      <c r="CA150" s="18">
        <v>0</v>
      </c>
      <c r="CB150" s="18">
        <v>0</v>
      </c>
      <c r="CC150" s="18">
        <v>0</v>
      </c>
      <c r="CD150" s="18">
        <v>0</v>
      </c>
      <c r="CE150" s="18">
        <v>2.6749816390963458E-4</v>
      </c>
      <c r="CF150" s="18">
        <v>-8.5957920475747518E-2</v>
      </c>
      <c r="CG150" s="18">
        <v>0</v>
      </c>
      <c r="CH150" s="18">
        <v>0</v>
      </c>
      <c r="CI150" s="18">
        <v>0</v>
      </c>
      <c r="CJ150" s="18">
        <v>0.30417424824309369</v>
      </c>
      <c r="CK150" s="18">
        <v>0.30389895593355482</v>
      </c>
      <c r="CL150" s="18">
        <v>0</v>
      </c>
      <c r="CM150" s="18">
        <v>0</v>
      </c>
      <c r="CN150" s="18">
        <v>0</v>
      </c>
      <c r="CO150" s="18">
        <v>0</v>
      </c>
      <c r="CP150" s="18">
        <v>0</v>
      </c>
      <c r="CQ150" s="18">
        <v>2.7529230953887045E-4</v>
      </c>
      <c r="CR150" s="18">
        <v>-8.2180717180066448E-2</v>
      </c>
      <c r="CS150" s="18">
        <v>0</v>
      </c>
      <c r="CT150" s="18">
        <v>0</v>
      </c>
      <c r="CU150" s="18">
        <v>0</v>
      </c>
      <c r="CV150" s="18">
        <v>8.7017437060810637E-2</v>
      </c>
      <c r="CW150" s="18">
        <v>8.6981304765448506E-2</v>
      </c>
      <c r="CX150" s="18">
        <v>0</v>
      </c>
      <c r="CY150" s="18">
        <v>0</v>
      </c>
      <c r="CZ150" s="18">
        <v>0</v>
      </c>
      <c r="DA150" s="18">
        <v>0</v>
      </c>
      <c r="DB150" s="18">
        <v>0</v>
      </c>
      <c r="DC150" s="18">
        <v>3.6132295362126249E-5</v>
      </c>
      <c r="DD150" s="18">
        <v>9.377031613554819E-3</v>
      </c>
      <c r="DE150" s="18">
        <v>0</v>
      </c>
      <c r="DF150" s="18">
        <v>0</v>
      </c>
      <c r="DG150" s="18">
        <v>0</v>
      </c>
      <c r="DH150" s="18">
        <v>0</v>
      </c>
      <c r="DI150" s="18">
        <v>0</v>
      </c>
      <c r="DJ150" s="18">
        <v>0</v>
      </c>
      <c r="DK150" s="18">
        <v>0</v>
      </c>
      <c r="DL150" s="18">
        <v>0</v>
      </c>
      <c r="DM150" s="18">
        <v>0</v>
      </c>
      <c r="DN150" s="18">
        <v>0</v>
      </c>
      <c r="DO150" s="18">
        <v>0</v>
      </c>
      <c r="DP150" s="18">
        <v>0</v>
      </c>
      <c r="DQ150" s="18">
        <v>0</v>
      </c>
      <c r="DR150" s="18">
        <v>0</v>
      </c>
      <c r="DS150" s="18">
        <v>0</v>
      </c>
      <c r="DT150" s="18">
        <v>0</v>
      </c>
      <c r="DU150" s="18">
        <v>0</v>
      </c>
      <c r="DV150" s="18">
        <v>0</v>
      </c>
      <c r="DW150" s="18">
        <v>0</v>
      </c>
      <c r="DX150" s="18">
        <v>0</v>
      </c>
      <c r="DY150" s="18">
        <v>0</v>
      </c>
      <c r="DZ150" s="18">
        <v>0</v>
      </c>
      <c r="EA150" s="18">
        <v>0</v>
      </c>
      <c r="EB150" s="18">
        <v>0</v>
      </c>
      <c r="EC150" s="18">
        <v>0</v>
      </c>
      <c r="ED150" s="18">
        <v>0</v>
      </c>
      <c r="EE150" s="18">
        <v>0</v>
      </c>
    </row>
    <row r="151" spans="1:135" ht="20.149999999999999" customHeight="1" outlineLevel="3" x14ac:dyDescent="0.35">
      <c r="A151" s="17" t="s">
        <v>51</v>
      </c>
      <c r="B151" s="17" t="s">
        <v>90</v>
      </c>
      <c r="D151" s="18">
        <v>1.0551201599787376E-2</v>
      </c>
      <c r="E151" s="18">
        <v>1.0543969693909193E-2</v>
      </c>
      <c r="F151" s="18">
        <v>0</v>
      </c>
      <c r="G151" s="18">
        <v>0</v>
      </c>
      <c r="H151" s="18">
        <v>0</v>
      </c>
      <c r="I151" s="18">
        <v>0</v>
      </c>
      <c r="J151" s="18">
        <v>0</v>
      </c>
      <c r="K151" s="18">
        <v>7.2319058781838312E-6</v>
      </c>
      <c r="L151" s="18">
        <v>-4.1669315614617942E-3</v>
      </c>
      <c r="M151" s="18">
        <v>0</v>
      </c>
      <c r="N151" s="18">
        <v>0</v>
      </c>
      <c r="O151" s="18">
        <v>0</v>
      </c>
      <c r="P151" s="18">
        <v>1.7940167186710963E-16</v>
      </c>
      <c r="Q151" s="18">
        <v>1.7936148695459579E-16</v>
      </c>
      <c r="R151" s="18">
        <v>0</v>
      </c>
      <c r="S151" s="18">
        <v>0</v>
      </c>
      <c r="T151" s="18">
        <v>0</v>
      </c>
      <c r="U151" s="18">
        <v>0</v>
      </c>
      <c r="V151" s="18">
        <v>0</v>
      </c>
      <c r="W151" s="18">
        <v>4.018491251384275E-20</v>
      </c>
      <c r="X151" s="18">
        <v>2.5596410897009965E-17</v>
      </c>
      <c r="Y151" s="18">
        <v>0</v>
      </c>
      <c r="Z151" s="18">
        <v>0</v>
      </c>
      <c r="AA151" s="18">
        <v>0</v>
      </c>
      <c r="AB151" s="18">
        <v>3.7446515679681062E-6</v>
      </c>
      <c r="AC151" s="18">
        <v>3.7411199291251384E-6</v>
      </c>
      <c r="AD151" s="18">
        <v>0</v>
      </c>
      <c r="AE151" s="18">
        <v>0</v>
      </c>
      <c r="AF151" s="18">
        <v>0</v>
      </c>
      <c r="AG151" s="18">
        <v>0</v>
      </c>
      <c r="AH151" s="18">
        <v>0</v>
      </c>
      <c r="AI151" s="18">
        <v>3.531638842967885E-9</v>
      </c>
      <c r="AJ151" s="18">
        <v>-1.2553066879291254E-6</v>
      </c>
      <c r="AK151" s="18">
        <v>0</v>
      </c>
      <c r="AL151" s="18">
        <v>0</v>
      </c>
      <c r="AM151" s="18">
        <v>0</v>
      </c>
      <c r="AN151" s="18">
        <v>2.0718269789271321E-5</v>
      </c>
      <c r="AO151" s="18">
        <v>2.0672327725359913E-5</v>
      </c>
      <c r="AP151" s="18">
        <v>0</v>
      </c>
      <c r="AQ151" s="18">
        <v>0</v>
      </c>
      <c r="AR151" s="18">
        <v>0</v>
      </c>
      <c r="AS151" s="18">
        <v>0</v>
      </c>
      <c r="AT151" s="18">
        <v>0</v>
      </c>
      <c r="AU151" s="18">
        <v>4.5942063911406431E-8</v>
      </c>
      <c r="AV151" s="18">
        <v>-9.6117433408637872E-6</v>
      </c>
      <c r="AW151" s="18">
        <v>0</v>
      </c>
      <c r="AX151" s="18">
        <v>0</v>
      </c>
      <c r="AY151" s="18">
        <v>0</v>
      </c>
      <c r="AZ151" s="18">
        <v>2.3293943386719827E-6</v>
      </c>
      <c r="BA151" s="18">
        <v>2.3242253607973424E-6</v>
      </c>
      <c r="BB151" s="18">
        <v>0</v>
      </c>
      <c r="BC151" s="18">
        <v>0</v>
      </c>
      <c r="BD151" s="18">
        <v>0</v>
      </c>
      <c r="BE151" s="18">
        <v>0</v>
      </c>
      <c r="BF151" s="18">
        <v>0</v>
      </c>
      <c r="BG151" s="18">
        <v>5.1689778746400886E-9</v>
      </c>
      <c r="BH151" s="18">
        <v>-7.9842437811738667E-7</v>
      </c>
      <c r="BI151" s="18">
        <v>0</v>
      </c>
      <c r="BJ151" s="18">
        <v>0</v>
      </c>
      <c r="BK151" s="18">
        <v>0</v>
      </c>
      <c r="BL151" s="18">
        <v>2.1371389966345073E-9</v>
      </c>
      <c r="BM151" s="18">
        <v>2.1364059570321151E-9</v>
      </c>
      <c r="BN151" s="18">
        <v>0</v>
      </c>
      <c r="BO151" s="18">
        <v>0</v>
      </c>
      <c r="BP151" s="18">
        <v>0</v>
      </c>
      <c r="BQ151" s="18">
        <v>0</v>
      </c>
      <c r="BR151" s="18">
        <v>0</v>
      </c>
      <c r="BS151" s="18">
        <v>7.3303960239202664E-13</v>
      </c>
      <c r="BT151" s="18">
        <v>9.9179226861572539E-11</v>
      </c>
      <c r="BU151" s="18">
        <v>0</v>
      </c>
      <c r="BV151" s="18">
        <v>0</v>
      </c>
      <c r="BW151" s="18">
        <v>0</v>
      </c>
      <c r="BX151" s="18">
        <v>0.10634766273800222</v>
      </c>
      <c r="BY151" s="18">
        <v>0.10624509165005538</v>
      </c>
      <c r="BZ151" s="18">
        <v>0</v>
      </c>
      <c r="CA151" s="18">
        <v>0</v>
      </c>
      <c r="CB151" s="18">
        <v>0</v>
      </c>
      <c r="CC151" s="18">
        <v>0</v>
      </c>
      <c r="CD151" s="18">
        <v>0</v>
      </c>
      <c r="CE151" s="18">
        <v>1.0257108794684386E-4</v>
      </c>
      <c r="CF151" s="18">
        <v>-3.2960216593576966E-2</v>
      </c>
      <c r="CG151" s="18">
        <v>0</v>
      </c>
      <c r="CH151" s="18">
        <v>0</v>
      </c>
      <c r="CI151" s="18">
        <v>0</v>
      </c>
      <c r="CJ151" s="18">
        <v>0.11663438399617275</v>
      </c>
      <c r="CK151" s="18">
        <v>0.11652882427464008</v>
      </c>
      <c r="CL151" s="18">
        <v>0</v>
      </c>
      <c r="CM151" s="18">
        <v>0</v>
      </c>
      <c r="CN151" s="18">
        <v>0</v>
      </c>
      <c r="CO151" s="18">
        <v>0</v>
      </c>
      <c r="CP151" s="18">
        <v>0</v>
      </c>
      <c r="CQ151" s="18">
        <v>1.0555972153266888E-4</v>
      </c>
      <c r="CR151" s="18">
        <v>-3.1511863282392027E-2</v>
      </c>
      <c r="CS151" s="18">
        <v>0</v>
      </c>
      <c r="CT151" s="18">
        <v>0</v>
      </c>
      <c r="CU151" s="18">
        <v>0</v>
      </c>
      <c r="CV151" s="18">
        <v>3.3366483938516059E-2</v>
      </c>
      <c r="CW151" s="18">
        <v>3.3352629156146181E-2</v>
      </c>
      <c r="CX151" s="18">
        <v>0</v>
      </c>
      <c r="CY151" s="18">
        <v>0</v>
      </c>
      <c r="CZ151" s="18">
        <v>0</v>
      </c>
      <c r="DA151" s="18">
        <v>0</v>
      </c>
      <c r="DB151" s="18">
        <v>0</v>
      </c>
      <c r="DC151" s="18">
        <v>1.3854782369878186E-5</v>
      </c>
      <c r="DD151" s="18">
        <v>3.5955848079734227E-3</v>
      </c>
      <c r="DE151" s="18">
        <v>0</v>
      </c>
      <c r="DF151" s="18">
        <v>0</v>
      </c>
      <c r="DG151" s="18">
        <v>0</v>
      </c>
      <c r="DH151" s="18">
        <v>0</v>
      </c>
      <c r="DI151" s="18">
        <v>0</v>
      </c>
      <c r="DJ151" s="18">
        <v>0</v>
      </c>
      <c r="DK151" s="18">
        <v>0</v>
      </c>
      <c r="DL151" s="18">
        <v>0</v>
      </c>
      <c r="DM151" s="18">
        <v>0</v>
      </c>
      <c r="DN151" s="18">
        <v>0</v>
      </c>
      <c r="DO151" s="18">
        <v>0</v>
      </c>
      <c r="DP151" s="18">
        <v>0</v>
      </c>
      <c r="DQ151" s="18">
        <v>0</v>
      </c>
      <c r="DR151" s="18">
        <v>0</v>
      </c>
      <c r="DS151" s="18">
        <v>0</v>
      </c>
      <c r="DT151" s="18">
        <v>0</v>
      </c>
      <c r="DU151" s="18">
        <v>0</v>
      </c>
      <c r="DV151" s="18">
        <v>0</v>
      </c>
      <c r="DW151" s="18">
        <v>0</v>
      </c>
      <c r="DX151" s="18">
        <v>0</v>
      </c>
      <c r="DY151" s="18">
        <v>0</v>
      </c>
      <c r="DZ151" s="18">
        <v>0</v>
      </c>
      <c r="EA151" s="18">
        <v>0</v>
      </c>
      <c r="EB151" s="18">
        <v>0</v>
      </c>
      <c r="EC151" s="18">
        <v>0</v>
      </c>
      <c r="ED151" s="18">
        <v>0</v>
      </c>
      <c r="EE151" s="18">
        <v>0</v>
      </c>
    </row>
    <row r="152" spans="1:135" ht="20.149999999999999" customHeight="1" outlineLevel="4" x14ac:dyDescent="0.35">
      <c r="A152" s="17" t="s">
        <v>48</v>
      </c>
      <c r="B152" s="17" t="s">
        <v>90</v>
      </c>
      <c r="D152" s="18">
        <v>1.0551201599787376E-2</v>
      </c>
      <c r="E152" s="18">
        <v>1.0543969693909193E-2</v>
      </c>
      <c r="F152" s="18">
        <v>0</v>
      </c>
      <c r="G152" s="18">
        <v>0</v>
      </c>
      <c r="H152" s="18">
        <v>0</v>
      </c>
      <c r="I152" s="18">
        <v>0</v>
      </c>
      <c r="J152" s="18">
        <v>0</v>
      </c>
      <c r="K152" s="18">
        <v>7.2319058781838312E-6</v>
      </c>
      <c r="L152" s="18">
        <v>-4.1669315614617942E-3</v>
      </c>
      <c r="M152" s="18">
        <v>0</v>
      </c>
      <c r="N152" s="18">
        <v>0</v>
      </c>
      <c r="O152" s="18">
        <v>0</v>
      </c>
      <c r="P152" s="18">
        <v>1.7940167186710963E-16</v>
      </c>
      <c r="Q152" s="18">
        <v>1.7936148695459579E-16</v>
      </c>
      <c r="R152" s="18">
        <v>0</v>
      </c>
      <c r="S152" s="18">
        <v>0</v>
      </c>
      <c r="T152" s="18">
        <v>0</v>
      </c>
      <c r="U152" s="18">
        <v>0</v>
      </c>
      <c r="V152" s="18">
        <v>0</v>
      </c>
      <c r="W152" s="18">
        <v>4.018491251384275E-20</v>
      </c>
      <c r="X152" s="18">
        <v>2.5596410897009965E-17</v>
      </c>
      <c r="Y152" s="18">
        <v>0</v>
      </c>
      <c r="Z152" s="18">
        <v>0</v>
      </c>
      <c r="AA152" s="18">
        <v>0</v>
      </c>
      <c r="AB152" s="18">
        <v>3.7446515679681062E-6</v>
      </c>
      <c r="AC152" s="18">
        <v>3.7411199291251384E-6</v>
      </c>
      <c r="AD152" s="18">
        <v>0</v>
      </c>
      <c r="AE152" s="18">
        <v>0</v>
      </c>
      <c r="AF152" s="18">
        <v>0</v>
      </c>
      <c r="AG152" s="18">
        <v>0</v>
      </c>
      <c r="AH152" s="18">
        <v>0</v>
      </c>
      <c r="AI152" s="18">
        <v>3.531638842967885E-9</v>
      </c>
      <c r="AJ152" s="18">
        <v>-1.2553066879291254E-6</v>
      </c>
      <c r="AK152" s="18">
        <v>0</v>
      </c>
      <c r="AL152" s="18">
        <v>0</v>
      </c>
      <c r="AM152" s="18">
        <v>0</v>
      </c>
      <c r="AN152" s="18">
        <v>2.0718269789271321E-5</v>
      </c>
      <c r="AO152" s="18">
        <v>2.0672327725359913E-5</v>
      </c>
      <c r="AP152" s="18">
        <v>0</v>
      </c>
      <c r="AQ152" s="18">
        <v>0</v>
      </c>
      <c r="AR152" s="18">
        <v>0</v>
      </c>
      <c r="AS152" s="18">
        <v>0</v>
      </c>
      <c r="AT152" s="18">
        <v>0</v>
      </c>
      <c r="AU152" s="18">
        <v>4.5942063911406431E-8</v>
      </c>
      <c r="AV152" s="18">
        <v>-9.6117433408637872E-6</v>
      </c>
      <c r="AW152" s="18">
        <v>0</v>
      </c>
      <c r="AX152" s="18">
        <v>0</v>
      </c>
      <c r="AY152" s="18">
        <v>0</v>
      </c>
      <c r="AZ152" s="18">
        <v>2.3293943386719827E-6</v>
      </c>
      <c r="BA152" s="18">
        <v>2.3242253607973424E-6</v>
      </c>
      <c r="BB152" s="18">
        <v>0</v>
      </c>
      <c r="BC152" s="18">
        <v>0</v>
      </c>
      <c r="BD152" s="18">
        <v>0</v>
      </c>
      <c r="BE152" s="18">
        <v>0</v>
      </c>
      <c r="BF152" s="18">
        <v>0</v>
      </c>
      <c r="BG152" s="18">
        <v>5.1689778746400886E-9</v>
      </c>
      <c r="BH152" s="18">
        <v>-7.9842437811738667E-7</v>
      </c>
      <c r="BI152" s="18">
        <v>0</v>
      </c>
      <c r="BJ152" s="18">
        <v>0</v>
      </c>
      <c r="BK152" s="18">
        <v>0</v>
      </c>
      <c r="BL152" s="18">
        <v>2.1371389966345073E-9</v>
      </c>
      <c r="BM152" s="18">
        <v>2.1364059570321151E-9</v>
      </c>
      <c r="BN152" s="18">
        <v>0</v>
      </c>
      <c r="BO152" s="18">
        <v>0</v>
      </c>
      <c r="BP152" s="18">
        <v>0</v>
      </c>
      <c r="BQ152" s="18">
        <v>0</v>
      </c>
      <c r="BR152" s="18">
        <v>0</v>
      </c>
      <c r="BS152" s="18">
        <v>7.3303960239202664E-13</v>
      </c>
      <c r="BT152" s="18">
        <v>9.9179226861572539E-11</v>
      </c>
      <c r="BU152" s="18">
        <v>0</v>
      </c>
      <c r="BV152" s="18">
        <v>0</v>
      </c>
      <c r="BW152" s="18">
        <v>0</v>
      </c>
      <c r="BX152" s="18">
        <v>0.10634766273800222</v>
      </c>
      <c r="BY152" s="18">
        <v>0.10624509165005538</v>
      </c>
      <c r="BZ152" s="18">
        <v>0</v>
      </c>
      <c r="CA152" s="18">
        <v>0</v>
      </c>
      <c r="CB152" s="18">
        <v>0</v>
      </c>
      <c r="CC152" s="18">
        <v>0</v>
      </c>
      <c r="CD152" s="18">
        <v>0</v>
      </c>
      <c r="CE152" s="18">
        <v>1.0257108794684386E-4</v>
      </c>
      <c r="CF152" s="18">
        <v>-3.2960216593576966E-2</v>
      </c>
      <c r="CG152" s="18">
        <v>0</v>
      </c>
      <c r="CH152" s="18">
        <v>0</v>
      </c>
      <c r="CI152" s="18">
        <v>0</v>
      </c>
      <c r="CJ152" s="18">
        <v>0.11663438399617275</v>
      </c>
      <c r="CK152" s="18">
        <v>0.11652882427464008</v>
      </c>
      <c r="CL152" s="18">
        <v>0</v>
      </c>
      <c r="CM152" s="18">
        <v>0</v>
      </c>
      <c r="CN152" s="18">
        <v>0</v>
      </c>
      <c r="CO152" s="18">
        <v>0</v>
      </c>
      <c r="CP152" s="18">
        <v>0</v>
      </c>
      <c r="CQ152" s="18">
        <v>1.0555972153266888E-4</v>
      </c>
      <c r="CR152" s="18">
        <v>-3.1511863282392027E-2</v>
      </c>
      <c r="CS152" s="18">
        <v>0</v>
      </c>
      <c r="CT152" s="18">
        <v>0</v>
      </c>
      <c r="CU152" s="18">
        <v>0</v>
      </c>
      <c r="CV152" s="18">
        <v>3.3366483938516059E-2</v>
      </c>
      <c r="CW152" s="18">
        <v>3.3352629156146181E-2</v>
      </c>
      <c r="CX152" s="18">
        <v>0</v>
      </c>
      <c r="CY152" s="18">
        <v>0</v>
      </c>
      <c r="CZ152" s="18">
        <v>0</v>
      </c>
      <c r="DA152" s="18">
        <v>0</v>
      </c>
      <c r="DB152" s="18">
        <v>0</v>
      </c>
      <c r="DC152" s="18">
        <v>1.3854782369878186E-5</v>
      </c>
      <c r="DD152" s="18">
        <v>3.5955848079734227E-3</v>
      </c>
      <c r="DE152" s="18">
        <v>0</v>
      </c>
      <c r="DF152" s="18">
        <v>0</v>
      </c>
      <c r="DG152" s="18">
        <v>0</v>
      </c>
      <c r="DH152" s="18">
        <v>0</v>
      </c>
      <c r="DI152" s="18">
        <v>0</v>
      </c>
      <c r="DJ152" s="18">
        <v>0</v>
      </c>
      <c r="DK152" s="18">
        <v>0</v>
      </c>
      <c r="DL152" s="18">
        <v>0</v>
      </c>
      <c r="DM152" s="18">
        <v>0</v>
      </c>
      <c r="DN152" s="18">
        <v>0</v>
      </c>
      <c r="DO152" s="18">
        <v>0</v>
      </c>
      <c r="DP152" s="18">
        <v>0</v>
      </c>
      <c r="DQ152" s="18">
        <v>0</v>
      </c>
      <c r="DR152" s="18">
        <v>0</v>
      </c>
      <c r="DS152" s="18">
        <v>0</v>
      </c>
      <c r="DT152" s="18">
        <v>0</v>
      </c>
      <c r="DU152" s="18">
        <v>0</v>
      </c>
      <c r="DV152" s="18">
        <v>0</v>
      </c>
      <c r="DW152" s="18">
        <v>0</v>
      </c>
      <c r="DX152" s="18">
        <v>0</v>
      </c>
      <c r="DY152" s="18">
        <v>0</v>
      </c>
      <c r="DZ152" s="18">
        <v>0</v>
      </c>
      <c r="EA152" s="18">
        <v>0</v>
      </c>
      <c r="EB152" s="18">
        <v>0</v>
      </c>
      <c r="EC152" s="18">
        <v>0</v>
      </c>
      <c r="ED152" s="18">
        <v>0</v>
      </c>
      <c r="EE152" s="18">
        <v>0</v>
      </c>
    </row>
    <row r="153" spans="1:135" ht="20.149999999999999" customHeight="1" outlineLevel="5" x14ac:dyDescent="0.35">
      <c r="A153" s="17" t="s">
        <v>53</v>
      </c>
      <c r="B153" s="17" t="s">
        <v>336</v>
      </c>
      <c r="D153" s="18">
        <v>1.0551201599787376E-2</v>
      </c>
      <c r="E153" s="18">
        <v>1.0543969693909193E-2</v>
      </c>
      <c r="F153" s="18">
        <v>0</v>
      </c>
      <c r="G153" s="18">
        <v>0</v>
      </c>
      <c r="H153" s="18">
        <v>0</v>
      </c>
      <c r="I153" s="18">
        <v>0</v>
      </c>
      <c r="J153" s="18">
        <v>0</v>
      </c>
      <c r="K153" s="18">
        <v>7.2319058781838312E-6</v>
      </c>
      <c r="L153" s="18">
        <v>-4.1669315614617942E-3</v>
      </c>
      <c r="M153" s="18">
        <v>0</v>
      </c>
      <c r="N153" s="18">
        <v>0</v>
      </c>
      <c r="O153" s="18">
        <v>0</v>
      </c>
      <c r="P153" s="18">
        <v>1.7940167186710963E-16</v>
      </c>
      <c r="Q153" s="18">
        <v>1.7936148695459579E-16</v>
      </c>
      <c r="R153" s="18">
        <v>0</v>
      </c>
      <c r="S153" s="18">
        <v>0</v>
      </c>
      <c r="T153" s="18">
        <v>0</v>
      </c>
      <c r="U153" s="18">
        <v>0</v>
      </c>
      <c r="V153" s="18">
        <v>0</v>
      </c>
      <c r="W153" s="18">
        <v>4.018491251384275E-20</v>
      </c>
      <c r="X153" s="18">
        <v>2.5596410897009965E-17</v>
      </c>
      <c r="Y153" s="18">
        <v>0</v>
      </c>
      <c r="Z153" s="18">
        <v>0</v>
      </c>
      <c r="AA153" s="18">
        <v>0</v>
      </c>
      <c r="AB153" s="18">
        <v>3.7446515679681062E-6</v>
      </c>
      <c r="AC153" s="18">
        <v>3.7411199291251384E-6</v>
      </c>
      <c r="AD153" s="18">
        <v>0</v>
      </c>
      <c r="AE153" s="18">
        <v>0</v>
      </c>
      <c r="AF153" s="18">
        <v>0</v>
      </c>
      <c r="AG153" s="18">
        <v>0</v>
      </c>
      <c r="AH153" s="18">
        <v>0</v>
      </c>
      <c r="AI153" s="18">
        <v>3.531638842967885E-9</v>
      </c>
      <c r="AJ153" s="18">
        <v>-1.2553066879291254E-6</v>
      </c>
      <c r="AK153" s="18">
        <v>0</v>
      </c>
      <c r="AL153" s="18">
        <v>0</v>
      </c>
      <c r="AM153" s="18">
        <v>0</v>
      </c>
      <c r="AN153" s="18">
        <v>2.0718269789271321E-5</v>
      </c>
      <c r="AO153" s="18">
        <v>2.0672327725359913E-5</v>
      </c>
      <c r="AP153" s="18">
        <v>0</v>
      </c>
      <c r="AQ153" s="18">
        <v>0</v>
      </c>
      <c r="AR153" s="18">
        <v>0</v>
      </c>
      <c r="AS153" s="18">
        <v>0</v>
      </c>
      <c r="AT153" s="18">
        <v>0</v>
      </c>
      <c r="AU153" s="18">
        <v>4.5942063911406431E-8</v>
      </c>
      <c r="AV153" s="18">
        <v>-9.6117433408637872E-6</v>
      </c>
      <c r="AW153" s="18">
        <v>0</v>
      </c>
      <c r="AX153" s="18">
        <v>0</v>
      </c>
      <c r="AY153" s="18">
        <v>0</v>
      </c>
      <c r="AZ153" s="18">
        <v>2.3293943386719827E-6</v>
      </c>
      <c r="BA153" s="18">
        <v>2.3242253607973424E-6</v>
      </c>
      <c r="BB153" s="18">
        <v>0</v>
      </c>
      <c r="BC153" s="18">
        <v>0</v>
      </c>
      <c r="BD153" s="18">
        <v>0</v>
      </c>
      <c r="BE153" s="18">
        <v>0</v>
      </c>
      <c r="BF153" s="18">
        <v>0</v>
      </c>
      <c r="BG153" s="18">
        <v>5.1689778746400886E-9</v>
      </c>
      <c r="BH153" s="18">
        <v>-7.9842437811738667E-7</v>
      </c>
      <c r="BI153" s="18">
        <v>0</v>
      </c>
      <c r="BJ153" s="18">
        <v>0</v>
      </c>
      <c r="BK153" s="18">
        <v>0</v>
      </c>
      <c r="BL153" s="18">
        <v>2.1371389966345073E-9</v>
      </c>
      <c r="BM153" s="18">
        <v>2.1364059570321151E-9</v>
      </c>
      <c r="BN153" s="18">
        <v>0</v>
      </c>
      <c r="BO153" s="18">
        <v>0</v>
      </c>
      <c r="BP153" s="18">
        <v>0</v>
      </c>
      <c r="BQ153" s="18">
        <v>0</v>
      </c>
      <c r="BR153" s="18">
        <v>0</v>
      </c>
      <c r="BS153" s="18">
        <v>7.3303960239202664E-13</v>
      </c>
      <c r="BT153" s="18">
        <v>9.9179226861572539E-11</v>
      </c>
      <c r="BU153" s="18">
        <v>0</v>
      </c>
      <c r="BV153" s="18">
        <v>0</v>
      </c>
      <c r="BW153" s="18">
        <v>0</v>
      </c>
      <c r="BX153" s="18">
        <v>0.10634766273800222</v>
      </c>
      <c r="BY153" s="18">
        <v>0.10624509165005538</v>
      </c>
      <c r="BZ153" s="18">
        <v>0</v>
      </c>
      <c r="CA153" s="18">
        <v>0</v>
      </c>
      <c r="CB153" s="18">
        <v>0</v>
      </c>
      <c r="CC153" s="18">
        <v>0</v>
      </c>
      <c r="CD153" s="18">
        <v>0</v>
      </c>
      <c r="CE153" s="18">
        <v>1.0257108794684386E-4</v>
      </c>
      <c r="CF153" s="18">
        <v>-3.2960216593576966E-2</v>
      </c>
      <c r="CG153" s="18">
        <v>0</v>
      </c>
      <c r="CH153" s="18">
        <v>0</v>
      </c>
      <c r="CI153" s="18">
        <v>0</v>
      </c>
      <c r="CJ153" s="18">
        <v>0.11663438399617275</v>
      </c>
      <c r="CK153" s="18">
        <v>0.11652882427464008</v>
      </c>
      <c r="CL153" s="18">
        <v>0</v>
      </c>
      <c r="CM153" s="18">
        <v>0</v>
      </c>
      <c r="CN153" s="18">
        <v>0</v>
      </c>
      <c r="CO153" s="18">
        <v>0</v>
      </c>
      <c r="CP153" s="18">
        <v>0</v>
      </c>
      <c r="CQ153" s="18">
        <v>1.0555972153266888E-4</v>
      </c>
      <c r="CR153" s="18">
        <v>-3.1511863282392027E-2</v>
      </c>
      <c r="CS153" s="18">
        <v>0</v>
      </c>
      <c r="CT153" s="18">
        <v>0</v>
      </c>
      <c r="CU153" s="18">
        <v>0</v>
      </c>
      <c r="CV153" s="18">
        <v>3.3366483938516059E-2</v>
      </c>
      <c r="CW153" s="18">
        <v>3.3352629156146181E-2</v>
      </c>
      <c r="CX153" s="18">
        <v>0</v>
      </c>
      <c r="CY153" s="18">
        <v>0</v>
      </c>
      <c r="CZ153" s="18">
        <v>0</v>
      </c>
      <c r="DA153" s="18">
        <v>0</v>
      </c>
      <c r="DB153" s="18">
        <v>0</v>
      </c>
      <c r="DC153" s="18">
        <v>1.3854782369878186E-5</v>
      </c>
      <c r="DD153" s="18">
        <v>3.5955848079734227E-3</v>
      </c>
      <c r="DE153" s="18">
        <v>0</v>
      </c>
      <c r="DF153" s="18">
        <v>0</v>
      </c>
      <c r="DG153" s="18">
        <v>0</v>
      </c>
      <c r="DH153" s="18">
        <v>0</v>
      </c>
      <c r="DI153" s="18">
        <v>0</v>
      </c>
      <c r="DJ153" s="18">
        <v>0</v>
      </c>
      <c r="DK153" s="18">
        <v>0</v>
      </c>
      <c r="DL153" s="18">
        <v>0</v>
      </c>
      <c r="DM153" s="18">
        <v>0</v>
      </c>
      <c r="DN153" s="18">
        <v>0</v>
      </c>
      <c r="DO153" s="18">
        <v>0</v>
      </c>
      <c r="DP153" s="18">
        <v>0</v>
      </c>
      <c r="DQ153" s="18">
        <v>0</v>
      </c>
      <c r="DR153" s="18">
        <v>0</v>
      </c>
      <c r="DS153" s="18">
        <v>0</v>
      </c>
      <c r="DT153" s="18">
        <v>0</v>
      </c>
      <c r="DU153" s="18">
        <v>0</v>
      </c>
      <c r="DV153" s="18">
        <v>0</v>
      </c>
      <c r="DW153" s="18">
        <v>0</v>
      </c>
      <c r="DX153" s="18">
        <v>0</v>
      </c>
      <c r="DY153" s="18">
        <v>0</v>
      </c>
      <c r="DZ153" s="18">
        <v>0</v>
      </c>
      <c r="EA153" s="18">
        <v>0</v>
      </c>
      <c r="EB153" s="18">
        <v>0</v>
      </c>
      <c r="EC153" s="18">
        <v>0</v>
      </c>
      <c r="ED153" s="18">
        <v>0</v>
      </c>
      <c r="EE153" s="18">
        <v>0</v>
      </c>
    </row>
    <row r="154" spans="1:135" ht="20.149999999999999" customHeight="1" outlineLevel="6" x14ac:dyDescent="0.35">
      <c r="A154" s="17" t="s">
        <v>54</v>
      </c>
      <c r="B154" s="17" t="s">
        <v>72</v>
      </c>
      <c r="C154">
        <v>0</v>
      </c>
      <c r="D154" s="18">
        <v>1.0551201599787376E-2</v>
      </c>
      <c r="E154" s="18">
        <v>1.0543969693909193E-2</v>
      </c>
      <c r="F154" s="18">
        <v>0</v>
      </c>
      <c r="G154" s="18">
        <v>0</v>
      </c>
      <c r="H154" s="18">
        <v>0</v>
      </c>
      <c r="I154" s="18">
        <v>0</v>
      </c>
      <c r="J154" s="18">
        <v>0</v>
      </c>
      <c r="K154" s="18">
        <v>7.2319058781838312E-6</v>
      </c>
      <c r="L154" s="18">
        <v>-4.1669315614617942E-3</v>
      </c>
      <c r="M154" s="18">
        <v>0</v>
      </c>
      <c r="N154" s="18">
        <v>0</v>
      </c>
      <c r="O154" s="18">
        <v>0</v>
      </c>
      <c r="P154" s="18">
        <v>1.7940167186710963E-16</v>
      </c>
      <c r="Q154" s="18">
        <v>1.7936148695459579E-16</v>
      </c>
      <c r="R154" s="18">
        <v>0</v>
      </c>
      <c r="S154" s="18">
        <v>0</v>
      </c>
      <c r="T154" s="18">
        <v>0</v>
      </c>
      <c r="U154" s="18">
        <v>0</v>
      </c>
      <c r="V154" s="18">
        <v>0</v>
      </c>
      <c r="W154" s="18">
        <v>4.018491251384275E-20</v>
      </c>
      <c r="X154" s="18">
        <v>2.5596410897009965E-17</v>
      </c>
      <c r="Y154" s="18">
        <v>0</v>
      </c>
      <c r="Z154" s="18">
        <v>0</v>
      </c>
      <c r="AA154" s="18">
        <v>0</v>
      </c>
      <c r="AB154" s="18">
        <v>3.7446515679681062E-6</v>
      </c>
      <c r="AC154" s="18">
        <v>3.7411199291251384E-6</v>
      </c>
      <c r="AD154" s="18">
        <v>0</v>
      </c>
      <c r="AE154" s="18">
        <v>0</v>
      </c>
      <c r="AF154" s="18">
        <v>0</v>
      </c>
      <c r="AG154" s="18">
        <v>0</v>
      </c>
      <c r="AH154" s="18">
        <v>0</v>
      </c>
      <c r="AI154" s="18">
        <v>3.531638842967885E-9</v>
      </c>
      <c r="AJ154" s="18">
        <v>-1.2553066879291254E-6</v>
      </c>
      <c r="AK154" s="18">
        <v>0</v>
      </c>
      <c r="AL154" s="18">
        <v>0</v>
      </c>
      <c r="AM154" s="18">
        <v>0</v>
      </c>
      <c r="AN154" s="18">
        <v>2.0718269789271321E-5</v>
      </c>
      <c r="AO154" s="18">
        <v>2.0672327725359913E-5</v>
      </c>
      <c r="AP154" s="18">
        <v>0</v>
      </c>
      <c r="AQ154" s="18">
        <v>0</v>
      </c>
      <c r="AR154" s="18">
        <v>0</v>
      </c>
      <c r="AS154" s="18">
        <v>0</v>
      </c>
      <c r="AT154" s="18">
        <v>0</v>
      </c>
      <c r="AU154" s="18">
        <v>4.5942063911406431E-8</v>
      </c>
      <c r="AV154" s="18">
        <v>-9.6117433408637872E-6</v>
      </c>
      <c r="AW154" s="18">
        <v>0</v>
      </c>
      <c r="AX154" s="18">
        <v>0</v>
      </c>
      <c r="AY154" s="18">
        <v>0</v>
      </c>
      <c r="AZ154" s="18">
        <v>2.3293943386719827E-6</v>
      </c>
      <c r="BA154" s="18">
        <v>2.3242253607973424E-6</v>
      </c>
      <c r="BB154" s="18">
        <v>0</v>
      </c>
      <c r="BC154" s="18">
        <v>0</v>
      </c>
      <c r="BD154" s="18">
        <v>0</v>
      </c>
      <c r="BE154" s="18">
        <v>0</v>
      </c>
      <c r="BF154" s="18">
        <v>0</v>
      </c>
      <c r="BG154" s="18">
        <v>5.1689778746400886E-9</v>
      </c>
      <c r="BH154" s="18">
        <v>-7.9842437811738667E-7</v>
      </c>
      <c r="BI154" s="18">
        <v>0</v>
      </c>
      <c r="BJ154" s="18">
        <v>0</v>
      </c>
      <c r="BK154" s="18">
        <v>0</v>
      </c>
      <c r="BL154" s="18">
        <v>2.1371389966345073E-9</v>
      </c>
      <c r="BM154" s="18">
        <v>2.1364059570321151E-9</v>
      </c>
      <c r="BN154" s="18">
        <v>0</v>
      </c>
      <c r="BO154" s="18">
        <v>0</v>
      </c>
      <c r="BP154" s="18">
        <v>0</v>
      </c>
      <c r="BQ154" s="18">
        <v>0</v>
      </c>
      <c r="BR154" s="18">
        <v>0</v>
      </c>
      <c r="BS154" s="18">
        <v>7.3303960239202664E-13</v>
      </c>
      <c r="BT154" s="18">
        <v>9.9179226861572539E-11</v>
      </c>
      <c r="BU154" s="18">
        <v>0</v>
      </c>
      <c r="BV154" s="18">
        <v>0</v>
      </c>
      <c r="BW154" s="18">
        <v>0</v>
      </c>
      <c r="BX154" s="18">
        <v>0.10634766273800222</v>
      </c>
      <c r="BY154" s="18">
        <v>0.10624509165005538</v>
      </c>
      <c r="BZ154" s="18">
        <v>0</v>
      </c>
      <c r="CA154" s="18">
        <v>0</v>
      </c>
      <c r="CB154" s="18">
        <v>0</v>
      </c>
      <c r="CC154" s="18">
        <v>0</v>
      </c>
      <c r="CD154" s="18">
        <v>0</v>
      </c>
      <c r="CE154" s="18">
        <v>1.0257108794684386E-4</v>
      </c>
      <c r="CF154" s="18">
        <v>-3.2960216593576966E-2</v>
      </c>
      <c r="CG154" s="18">
        <v>0</v>
      </c>
      <c r="CH154" s="18">
        <v>0</v>
      </c>
      <c r="CI154" s="18">
        <v>0</v>
      </c>
      <c r="CJ154" s="18">
        <v>0.11663438399617275</v>
      </c>
      <c r="CK154" s="18">
        <v>0.11652882427464008</v>
      </c>
      <c r="CL154" s="18">
        <v>0</v>
      </c>
      <c r="CM154" s="18">
        <v>0</v>
      </c>
      <c r="CN154" s="18">
        <v>0</v>
      </c>
      <c r="CO154" s="18">
        <v>0</v>
      </c>
      <c r="CP154" s="18">
        <v>0</v>
      </c>
      <c r="CQ154" s="18">
        <v>1.0555972153266888E-4</v>
      </c>
      <c r="CR154" s="18">
        <v>-3.1511863282392027E-2</v>
      </c>
      <c r="CS154" s="18">
        <v>0</v>
      </c>
      <c r="CT154" s="18">
        <v>0</v>
      </c>
      <c r="CU154" s="18">
        <v>0</v>
      </c>
      <c r="CV154" s="18">
        <v>3.3366483938516059E-2</v>
      </c>
      <c r="CW154" s="18">
        <v>3.3352629156146181E-2</v>
      </c>
      <c r="CX154" s="18">
        <v>0</v>
      </c>
      <c r="CY154" s="18">
        <v>0</v>
      </c>
      <c r="CZ154" s="18">
        <v>0</v>
      </c>
      <c r="DA154" s="18">
        <v>0</v>
      </c>
      <c r="DB154" s="18">
        <v>0</v>
      </c>
      <c r="DC154" s="18">
        <v>1.3854782369878186E-5</v>
      </c>
      <c r="DD154" s="18">
        <v>3.5955848079734227E-3</v>
      </c>
      <c r="DE154" s="18">
        <v>0</v>
      </c>
      <c r="DF154" s="18">
        <v>0</v>
      </c>
      <c r="DG154" s="18">
        <v>0</v>
      </c>
      <c r="DH154" s="18">
        <v>0</v>
      </c>
      <c r="DI154" s="18">
        <v>0</v>
      </c>
      <c r="DJ154" s="18">
        <v>0</v>
      </c>
      <c r="DK154" s="18">
        <v>0</v>
      </c>
      <c r="DL154" s="18">
        <v>0</v>
      </c>
      <c r="DM154" s="18">
        <v>0</v>
      </c>
      <c r="DN154" s="18">
        <v>0</v>
      </c>
      <c r="DO154" s="18">
        <v>0</v>
      </c>
      <c r="DP154" s="18">
        <v>0</v>
      </c>
      <c r="DQ154" s="18">
        <v>0</v>
      </c>
      <c r="DR154" s="18">
        <v>0</v>
      </c>
      <c r="DS154" s="18">
        <v>0</v>
      </c>
      <c r="DT154" s="18">
        <v>0</v>
      </c>
      <c r="DU154" s="18">
        <v>0</v>
      </c>
      <c r="DV154" s="18">
        <v>0</v>
      </c>
      <c r="DW154" s="18">
        <v>0</v>
      </c>
      <c r="DX154" s="18">
        <v>0</v>
      </c>
      <c r="DY154" s="18">
        <v>0</v>
      </c>
      <c r="DZ154" s="18">
        <v>0</v>
      </c>
      <c r="EA154" s="18">
        <v>0</v>
      </c>
      <c r="EB154" s="18">
        <v>0</v>
      </c>
      <c r="EC154" s="18">
        <v>0</v>
      </c>
      <c r="ED154" s="18">
        <v>0</v>
      </c>
      <c r="EE154" s="18">
        <v>0</v>
      </c>
    </row>
    <row r="155" spans="1:135" ht="20.149999999999999" customHeight="1" outlineLevel="2" x14ac:dyDescent="0.35">
      <c r="A155" s="17" t="s">
        <v>49</v>
      </c>
      <c r="B155" s="17" t="s">
        <v>91</v>
      </c>
      <c r="D155" s="18">
        <v>0.45147456915105205</v>
      </c>
      <c r="E155" s="18">
        <v>8.453047780730899E-2</v>
      </c>
      <c r="F155" s="18">
        <v>0</v>
      </c>
      <c r="G155" s="18">
        <v>0</v>
      </c>
      <c r="H155" s="18">
        <v>0.11742981920442967</v>
      </c>
      <c r="I155" s="18">
        <v>0</v>
      </c>
      <c r="J155" s="18">
        <v>0.23981237630697674</v>
      </c>
      <c r="K155" s="18">
        <v>9.7018958323366565E-3</v>
      </c>
      <c r="L155" s="18">
        <v>-9.8098572403100756E-2</v>
      </c>
      <c r="M155" s="18">
        <v>0</v>
      </c>
      <c r="N155" s="18">
        <v>0</v>
      </c>
      <c r="O155" s="18">
        <v>0</v>
      </c>
      <c r="P155" s="18">
        <v>1.9573203269476056E-9</v>
      </c>
      <c r="Q155" s="18">
        <v>1.9561731216674155E-9</v>
      </c>
      <c r="R155" s="18">
        <v>0</v>
      </c>
      <c r="S155" s="18">
        <v>0</v>
      </c>
      <c r="T155" s="18">
        <v>1.1471129448947243E-12</v>
      </c>
      <c r="U155" s="18">
        <v>0</v>
      </c>
      <c r="V155" s="18">
        <v>5.3343604411960123E-17</v>
      </c>
      <c r="W155" s="18">
        <v>3.8991691561461788E-17</v>
      </c>
      <c r="X155" s="18">
        <v>-1.4088676500553709E-15</v>
      </c>
      <c r="Y155" s="18">
        <v>0</v>
      </c>
      <c r="Z155" s="18">
        <v>0</v>
      </c>
      <c r="AA155" s="18">
        <v>0</v>
      </c>
      <c r="AB155" s="18">
        <v>1.0660899985862235E-4</v>
      </c>
      <c r="AC155" s="18">
        <v>5.3390914496124032E-5</v>
      </c>
      <c r="AD155" s="18">
        <v>0</v>
      </c>
      <c r="AE155" s="18">
        <v>0</v>
      </c>
      <c r="AF155" s="18">
        <v>4.7807614443720938E-5</v>
      </c>
      <c r="AG155" s="18">
        <v>0</v>
      </c>
      <c r="AH155" s="18">
        <v>2.2612255333067549E-6</v>
      </c>
      <c r="AI155" s="18">
        <v>3.1492453854706531E-6</v>
      </c>
      <c r="AJ155" s="18">
        <v>-8.9558008859357677E-6</v>
      </c>
      <c r="AK155" s="18">
        <v>0</v>
      </c>
      <c r="AL155" s="18">
        <v>0</v>
      </c>
      <c r="AM155" s="18">
        <v>0</v>
      </c>
      <c r="AN155" s="18">
        <v>1.1655779121099443E-3</v>
      </c>
      <c r="AO155" s="18">
        <v>8.470844845625689E-4</v>
      </c>
      <c r="AP155" s="18">
        <v>0</v>
      </c>
      <c r="AQ155" s="18">
        <v>0</v>
      </c>
      <c r="AR155" s="18">
        <v>2.5420697273904761E-4</v>
      </c>
      <c r="AS155" s="18">
        <v>0</v>
      </c>
      <c r="AT155" s="18">
        <v>2.4816417261483945E-5</v>
      </c>
      <c r="AU155" s="18">
        <v>3.9470037546843855E-5</v>
      </c>
      <c r="AV155" s="18">
        <v>-7.5564329745293459E-5</v>
      </c>
      <c r="AW155" s="18">
        <v>0</v>
      </c>
      <c r="AX155" s="18">
        <v>0</v>
      </c>
      <c r="AY155" s="18">
        <v>0</v>
      </c>
      <c r="AZ155" s="18">
        <v>2.7994287888997559E-4</v>
      </c>
      <c r="BA155" s="18">
        <v>1.6893702166112957E-4</v>
      </c>
      <c r="BB155" s="18">
        <v>0</v>
      </c>
      <c r="BC155" s="18">
        <v>0</v>
      </c>
      <c r="BD155" s="18">
        <v>5.7768568284491696E-5</v>
      </c>
      <c r="BE155" s="18">
        <v>0</v>
      </c>
      <c r="BF155" s="18">
        <v>3.4369991008008846E-5</v>
      </c>
      <c r="BG155" s="18">
        <v>1.8867297936345514E-5</v>
      </c>
      <c r="BH155" s="18">
        <v>-1.3677620775193795E-5</v>
      </c>
      <c r="BI155" s="18">
        <v>0</v>
      </c>
      <c r="BJ155" s="18">
        <v>0</v>
      </c>
      <c r="BK155" s="18">
        <v>0</v>
      </c>
      <c r="BL155" s="18">
        <v>7.62779377639221E-5</v>
      </c>
      <c r="BM155" s="18">
        <v>4.2223801674086373E-5</v>
      </c>
      <c r="BN155" s="18">
        <v>0</v>
      </c>
      <c r="BO155" s="18">
        <v>0</v>
      </c>
      <c r="BP155" s="18">
        <v>3.4052439361858472E-5</v>
      </c>
      <c r="BQ155" s="18">
        <v>0</v>
      </c>
      <c r="BR155" s="18">
        <v>8.7301530898781821E-10</v>
      </c>
      <c r="BS155" s="18">
        <v>8.2371266826578074E-10</v>
      </c>
      <c r="BT155" s="18">
        <v>-1.70735851889258E-8</v>
      </c>
      <c r="BU155" s="18">
        <v>0</v>
      </c>
      <c r="BV155" s="18">
        <v>0</v>
      </c>
      <c r="BW155" s="18">
        <v>0</v>
      </c>
      <c r="BX155" s="18">
        <v>11.952185632571785</v>
      </c>
      <c r="BY155" s="18">
        <v>5.8104091357696577</v>
      </c>
      <c r="BZ155" s="18">
        <v>0</v>
      </c>
      <c r="CA155" s="18">
        <v>0</v>
      </c>
      <c r="CB155" s="18">
        <v>5.8603463161455593</v>
      </c>
      <c r="CC155" s="18">
        <v>0</v>
      </c>
      <c r="CD155" s="18">
        <v>0.13845078830396454</v>
      </c>
      <c r="CE155" s="18">
        <v>0.14297939235260246</v>
      </c>
      <c r="CF155" s="18">
        <v>-1.5628200044296785</v>
      </c>
      <c r="CG155" s="18">
        <v>0</v>
      </c>
      <c r="CH155" s="18">
        <v>0</v>
      </c>
      <c r="CI155" s="18">
        <v>0</v>
      </c>
      <c r="CJ155" s="18">
        <v>12.185582265372817</v>
      </c>
      <c r="CK155" s="18">
        <v>6.0383292358065699</v>
      </c>
      <c r="CL155" s="18">
        <v>0</v>
      </c>
      <c r="CM155" s="18">
        <v>0</v>
      </c>
      <c r="CN155" s="18">
        <v>5.8572718505615073</v>
      </c>
      <c r="CO155" s="18">
        <v>0</v>
      </c>
      <c r="CP155" s="18">
        <v>0.14277089089444076</v>
      </c>
      <c r="CQ155" s="18">
        <v>0.14721028811029901</v>
      </c>
      <c r="CR155" s="18">
        <v>-0.62268517740863782</v>
      </c>
      <c r="CS155" s="18">
        <v>0</v>
      </c>
      <c r="CT155" s="18">
        <v>0</v>
      </c>
      <c r="CU155" s="18">
        <v>0</v>
      </c>
      <c r="CV155" s="18">
        <v>3.0023633045942764</v>
      </c>
      <c r="CW155" s="18">
        <v>3.9664900122948188</v>
      </c>
      <c r="CX155" s="18">
        <v>0</v>
      </c>
      <c r="CY155" s="18">
        <v>0</v>
      </c>
      <c r="CZ155" s="18">
        <v>0.18382096091237501</v>
      </c>
      <c r="DA155" s="18">
        <v>0</v>
      </c>
      <c r="DB155" s="18">
        <v>-1.1615068346248771</v>
      </c>
      <c r="DC155" s="18">
        <v>1.3559166011960132E-2</v>
      </c>
      <c r="DD155" s="18">
        <v>-0.17020507836101884</v>
      </c>
      <c r="DE155" s="18">
        <v>0</v>
      </c>
      <c r="DF155" s="18">
        <v>0</v>
      </c>
      <c r="DG155" s="18">
        <v>0</v>
      </c>
      <c r="DH155" s="18">
        <v>3.2744186046511629E-2</v>
      </c>
      <c r="DI155" s="18">
        <v>3.2744186046511629E-2</v>
      </c>
      <c r="DJ155" s="18">
        <v>0</v>
      </c>
      <c r="DK155" s="18">
        <v>0</v>
      </c>
      <c r="DL155" s="18">
        <v>0</v>
      </c>
      <c r="DM155" s="18">
        <v>0</v>
      </c>
      <c r="DN155" s="18">
        <v>0</v>
      </c>
      <c r="DO155" s="18">
        <v>0</v>
      </c>
      <c r="DP155" s="18">
        <v>0</v>
      </c>
      <c r="DQ155" s="18">
        <v>0</v>
      </c>
      <c r="DR155" s="18">
        <v>0</v>
      </c>
      <c r="DS155" s="18">
        <v>0</v>
      </c>
      <c r="DT155" s="18">
        <v>1.789530686661351E-2</v>
      </c>
      <c r="DU155" s="18">
        <v>1.789530686661351E-2</v>
      </c>
      <c r="DV155" s="18">
        <v>0</v>
      </c>
      <c r="DW155" s="18">
        <v>0</v>
      </c>
      <c r="DX155" s="18">
        <v>0</v>
      </c>
      <c r="DY155" s="18">
        <v>0</v>
      </c>
      <c r="DZ155" s="18">
        <v>0</v>
      </c>
      <c r="EA155" s="18">
        <v>0</v>
      </c>
      <c r="EB155" s="18">
        <v>0</v>
      </c>
      <c r="EC155" s="18">
        <v>0</v>
      </c>
      <c r="ED155" s="18">
        <v>0</v>
      </c>
      <c r="EE155" s="18">
        <v>0</v>
      </c>
    </row>
    <row r="156" spans="1:135" ht="20.149999999999999" customHeight="1" outlineLevel="3" x14ac:dyDescent="0.35">
      <c r="A156" s="17" t="s">
        <v>51</v>
      </c>
      <c r="B156" s="17" t="s">
        <v>91</v>
      </c>
      <c r="D156" s="18">
        <v>0.45147456915105205</v>
      </c>
      <c r="E156" s="18">
        <v>8.453047780730899E-2</v>
      </c>
      <c r="F156" s="18">
        <v>0</v>
      </c>
      <c r="G156" s="18">
        <v>0</v>
      </c>
      <c r="H156" s="18">
        <v>0.11742981920442967</v>
      </c>
      <c r="I156" s="18">
        <v>0</v>
      </c>
      <c r="J156" s="18">
        <v>0.23981237630697674</v>
      </c>
      <c r="K156" s="18">
        <v>9.7018958323366565E-3</v>
      </c>
      <c r="L156" s="18">
        <v>-9.8098572403100756E-2</v>
      </c>
      <c r="M156" s="18">
        <v>0</v>
      </c>
      <c r="N156" s="18">
        <v>0</v>
      </c>
      <c r="O156" s="18">
        <v>0</v>
      </c>
      <c r="P156" s="18">
        <v>1.9573203269476056E-9</v>
      </c>
      <c r="Q156" s="18">
        <v>1.9561731216674155E-9</v>
      </c>
      <c r="R156" s="18">
        <v>0</v>
      </c>
      <c r="S156" s="18">
        <v>0</v>
      </c>
      <c r="T156" s="18">
        <v>1.1471129448947243E-12</v>
      </c>
      <c r="U156" s="18">
        <v>0</v>
      </c>
      <c r="V156" s="18">
        <v>5.3343604411960123E-17</v>
      </c>
      <c r="W156" s="18">
        <v>3.8991691561461788E-17</v>
      </c>
      <c r="X156" s="18">
        <v>-1.4088676500553709E-15</v>
      </c>
      <c r="Y156" s="18">
        <v>0</v>
      </c>
      <c r="Z156" s="18">
        <v>0</v>
      </c>
      <c r="AA156" s="18">
        <v>0</v>
      </c>
      <c r="AB156" s="18">
        <v>1.0660899985862235E-4</v>
      </c>
      <c r="AC156" s="18">
        <v>5.3390914496124032E-5</v>
      </c>
      <c r="AD156" s="18">
        <v>0</v>
      </c>
      <c r="AE156" s="18">
        <v>0</v>
      </c>
      <c r="AF156" s="18">
        <v>4.7807614443720938E-5</v>
      </c>
      <c r="AG156" s="18">
        <v>0</v>
      </c>
      <c r="AH156" s="18">
        <v>2.2612255333067549E-6</v>
      </c>
      <c r="AI156" s="18">
        <v>3.1492453854706531E-6</v>
      </c>
      <c r="AJ156" s="18">
        <v>-8.9558008859357677E-6</v>
      </c>
      <c r="AK156" s="18">
        <v>0</v>
      </c>
      <c r="AL156" s="18">
        <v>0</v>
      </c>
      <c r="AM156" s="18">
        <v>0</v>
      </c>
      <c r="AN156" s="18">
        <v>1.1655779121099443E-3</v>
      </c>
      <c r="AO156" s="18">
        <v>8.470844845625689E-4</v>
      </c>
      <c r="AP156" s="18">
        <v>0</v>
      </c>
      <c r="AQ156" s="18">
        <v>0</v>
      </c>
      <c r="AR156" s="18">
        <v>2.5420697273904761E-4</v>
      </c>
      <c r="AS156" s="18">
        <v>0</v>
      </c>
      <c r="AT156" s="18">
        <v>2.4816417261483945E-5</v>
      </c>
      <c r="AU156" s="18">
        <v>3.9470037546843855E-5</v>
      </c>
      <c r="AV156" s="18">
        <v>-7.5564329745293459E-5</v>
      </c>
      <c r="AW156" s="18">
        <v>0</v>
      </c>
      <c r="AX156" s="18">
        <v>0</v>
      </c>
      <c r="AY156" s="18">
        <v>0</v>
      </c>
      <c r="AZ156" s="18">
        <v>2.7994287888997559E-4</v>
      </c>
      <c r="BA156" s="18">
        <v>1.6893702166112957E-4</v>
      </c>
      <c r="BB156" s="18">
        <v>0</v>
      </c>
      <c r="BC156" s="18">
        <v>0</v>
      </c>
      <c r="BD156" s="18">
        <v>5.7768568284491696E-5</v>
      </c>
      <c r="BE156" s="18">
        <v>0</v>
      </c>
      <c r="BF156" s="18">
        <v>3.4369991008008846E-5</v>
      </c>
      <c r="BG156" s="18">
        <v>1.8867297936345514E-5</v>
      </c>
      <c r="BH156" s="18">
        <v>-1.3677620775193795E-5</v>
      </c>
      <c r="BI156" s="18">
        <v>0</v>
      </c>
      <c r="BJ156" s="18">
        <v>0</v>
      </c>
      <c r="BK156" s="18">
        <v>0</v>
      </c>
      <c r="BL156" s="18">
        <v>7.62779377639221E-5</v>
      </c>
      <c r="BM156" s="18">
        <v>4.2223801674086373E-5</v>
      </c>
      <c r="BN156" s="18">
        <v>0</v>
      </c>
      <c r="BO156" s="18">
        <v>0</v>
      </c>
      <c r="BP156" s="18">
        <v>3.4052439361858472E-5</v>
      </c>
      <c r="BQ156" s="18">
        <v>0</v>
      </c>
      <c r="BR156" s="18">
        <v>8.7301530898781821E-10</v>
      </c>
      <c r="BS156" s="18">
        <v>8.2371266826578074E-10</v>
      </c>
      <c r="BT156" s="18">
        <v>-1.70735851889258E-8</v>
      </c>
      <c r="BU156" s="18">
        <v>0</v>
      </c>
      <c r="BV156" s="18">
        <v>0</v>
      </c>
      <c r="BW156" s="18">
        <v>0</v>
      </c>
      <c r="BX156" s="18">
        <v>11.952185632571785</v>
      </c>
      <c r="BY156" s="18">
        <v>5.8104091357696577</v>
      </c>
      <c r="BZ156" s="18">
        <v>0</v>
      </c>
      <c r="CA156" s="18">
        <v>0</v>
      </c>
      <c r="CB156" s="18">
        <v>5.8603463161455593</v>
      </c>
      <c r="CC156" s="18">
        <v>0</v>
      </c>
      <c r="CD156" s="18">
        <v>0.13845078830396454</v>
      </c>
      <c r="CE156" s="18">
        <v>0.14297939235260246</v>
      </c>
      <c r="CF156" s="18">
        <v>-1.5628200044296785</v>
      </c>
      <c r="CG156" s="18">
        <v>0</v>
      </c>
      <c r="CH156" s="18">
        <v>0</v>
      </c>
      <c r="CI156" s="18">
        <v>0</v>
      </c>
      <c r="CJ156" s="18">
        <v>12.185582265372817</v>
      </c>
      <c r="CK156" s="18">
        <v>6.0383292358065699</v>
      </c>
      <c r="CL156" s="18">
        <v>0</v>
      </c>
      <c r="CM156" s="18">
        <v>0</v>
      </c>
      <c r="CN156" s="18">
        <v>5.8572718505615073</v>
      </c>
      <c r="CO156" s="18">
        <v>0</v>
      </c>
      <c r="CP156" s="18">
        <v>0.14277089089444076</v>
      </c>
      <c r="CQ156" s="18">
        <v>0.14721028811029901</v>
      </c>
      <c r="CR156" s="18">
        <v>-0.62268517740863782</v>
      </c>
      <c r="CS156" s="18">
        <v>0</v>
      </c>
      <c r="CT156" s="18">
        <v>0</v>
      </c>
      <c r="CU156" s="18">
        <v>0</v>
      </c>
      <c r="CV156" s="18">
        <v>3.0023633045942764</v>
      </c>
      <c r="CW156" s="18">
        <v>3.9664900122948188</v>
      </c>
      <c r="CX156" s="18">
        <v>0</v>
      </c>
      <c r="CY156" s="18">
        <v>0</v>
      </c>
      <c r="CZ156" s="18">
        <v>0.18382096091237501</v>
      </c>
      <c r="DA156" s="18">
        <v>0</v>
      </c>
      <c r="DB156" s="18">
        <v>-1.1615068346248771</v>
      </c>
      <c r="DC156" s="18">
        <v>1.3559166011960132E-2</v>
      </c>
      <c r="DD156" s="18">
        <v>-0.17020507836101884</v>
      </c>
      <c r="DE156" s="18">
        <v>0</v>
      </c>
      <c r="DF156" s="18">
        <v>0</v>
      </c>
      <c r="DG156" s="18">
        <v>0</v>
      </c>
      <c r="DH156" s="18">
        <v>3.2744186046511629E-2</v>
      </c>
      <c r="DI156" s="18">
        <v>3.2744186046511629E-2</v>
      </c>
      <c r="DJ156" s="18">
        <v>0</v>
      </c>
      <c r="DK156" s="18">
        <v>0</v>
      </c>
      <c r="DL156" s="18">
        <v>0</v>
      </c>
      <c r="DM156" s="18">
        <v>0</v>
      </c>
      <c r="DN156" s="18">
        <v>0</v>
      </c>
      <c r="DO156" s="18">
        <v>0</v>
      </c>
      <c r="DP156" s="18">
        <v>0</v>
      </c>
      <c r="DQ156" s="18">
        <v>0</v>
      </c>
      <c r="DR156" s="18">
        <v>0</v>
      </c>
      <c r="DS156" s="18">
        <v>0</v>
      </c>
      <c r="DT156" s="18">
        <v>1.789530686661351E-2</v>
      </c>
      <c r="DU156" s="18">
        <v>1.789530686661351E-2</v>
      </c>
      <c r="DV156" s="18">
        <v>0</v>
      </c>
      <c r="DW156" s="18">
        <v>0</v>
      </c>
      <c r="DX156" s="18">
        <v>0</v>
      </c>
      <c r="DY156" s="18">
        <v>0</v>
      </c>
      <c r="DZ156" s="18">
        <v>0</v>
      </c>
      <c r="EA156" s="18">
        <v>0</v>
      </c>
      <c r="EB156" s="18">
        <v>0</v>
      </c>
      <c r="EC156" s="18">
        <v>0</v>
      </c>
      <c r="ED156" s="18">
        <v>0</v>
      </c>
      <c r="EE156" s="18">
        <v>0</v>
      </c>
    </row>
    <row r="157" spans="1:135" ht="20.149999999999999" customHeight="1" outlineLevel="4" x14ac:dyDescent="0.35">
      <c r="A157" s="17" t="s">
        <v>48</v>
      </c>
      <c r="B157" s="17" t="s">
        <v>91</v>
      </c>
      <c r="D157" s="18">
        <v>0.45147456915105205</v>
      </c>
      <c r="E157" s="18">
        <v>8.453047780730899E-2</v>
      </c>
      <c r="F157" s="18">
        <v>0</v>
      </c>
      <c r="G157" s="18">
        <v>0</v>
      </c>
      <c r="H157" s="18">
        <v>0.11742981920442969</v>
      </c>
      <c r="I157" s="18">
        <v>0</v>
      </c>
      <c r="J157" s="18">
        <v>0.23981237630697674</v>
      </c>
      <c r="K157" s="18">
        <v>9.7018958323366565E-3</v>
      </c>
      <c r="L157" s="18">
        <v>-9.8098572403100756E-2</v>
      </c>
      <c r="M157" s="18">
        <v>0</v>
      </c>
      <c r="N157" s="18">
        <v>0</v>
      </c>
      <c r="O157" s="18">
        <v>0</v>
      </c>
      <c r="P157" s="18">
        <v>1.9573203269476056E-9</v>
      </c>
      <c r="Q157" s="18">
        <v>1.9561731216674155E-9</v>
      </c>
      <c r="R157" s="18">
        <v>0</v>
      </c>
      <c r="S157" s="18">
        <v>0</v>
      </c>
      <c r="T157" s="18">
        <v>1.1471129448947243E-12</v>
      </c>
      <c r="U157" s="18">
        <v>0</v>
      </c>
      <c r="V157" s="18">
        <v>5.3343604411960123E-17</v>
      </c>
      <c r="W157" s="18">
        <v>3.8991691561461788E-17</v>
      </c>
      <c r="X157" s="18">
        <v>-1.4088676500553709E-15</v>
      </c>
      <c r="Y157" s="18">
        <v>0</v>
      </c>
      <c r="Z157" s="18">
        <v>0</v>
      </c>
      <c r="AA157" s="18">
        <v>0</v>
      </c>
      <c r="AB157" s="18">
        <v>1.0660899985862235E-4</v>
      </c>
      <c r="AC157" s="18">
        <v>5.3390914496124032E-5</v>
      </c>
      <c r="AD157" s="18">
        <v>0</v>
      </c>
      <c r="AE157" s="18">
        <v>0</v>
      </c>
      <c r="AF157" s="18">
        <v>4.7807614443720924E-5</v>
      </c>
      <c r="AG157" s="18">
        <v>0</v>
      </c>
      <c r="AH157" s="18">
        <v>2.2612255333067549E-6</v>
      </c>
      <c r="AI157" s="18">
        <v>3.1492453854706531E-6</v>
      </c>
      <c r="AJ157" s="18">
        <v>-8.9558008859357677E-6</v>
      </c>
      <c r="AK157" s="18">
        <v>0</v>
      </c>
      <c r="AL157" s="18">
        <v>0</v>
      </c>
      <c r="AM157" s="18">
        <v>0</v>
      </c>
      <c r="AN157" s="18">
        <v>1.1655779121099443E-3</v>
      </c>
      <c r="AO157" s="18">
        <v>8.470844845625689E-4</v>
      </c>
      <c r="AP157" s="18">
        <v>0</v>
      </c>
      <c r="AQ157" s="18">
        <v>0</v>
      </c>
      <c r="AR157" s="18">
        <v>2.5420697273904761E-4</v>
      </c>
      <c r="AS157" s="18">
        <v>0</v>
      </c>
      <c r="AT157" s="18">
        <v>2.4816417261483945E-5</v>
      </c>
      <c r="AU157" s="18">
        <v>3.9470037546843855E-5</v>
      </c>
      <c r="AV157" s="18">
        <v>-7.5564329745293459E-5</v>
      </c>
      <c r="AW157" s="18">
        <v>0</v>
      </c>
      <c r="AX157" s="18">
        <v>0</v>
      </c>
      <c r="AY157" s="18">
        <v>0</v>
      </c>
      <c r="AZ157" s="18">
        <v>2.7994287888997559E-4</v>
      </c>
      <c r="BA157" s="18">
        <v>1.6893702166112957E-4</v>
      </c>
      <c r="BB157" s="18">
        <v>0</v>
      </c>
      <c r="BC157" s="18">
        <v>0</v>
      </c>
      <c r="BD157" s="18">
        <v>5.7768568284491689E-5</v>
      </c>
      <c r="BE157" s="18">
        <v>0</v>
      </c>
      <c r="BF157" s="18">
        <v>3.4369991008008846E-5</v>
      </c>
      <c r="BG157" s="18">
        <v>1.8867297936345514E-5</v>
      </c>
      <c r="BH157" s="18">
        <v>-1.3677620775193797E-5</v>
      </c>
      <c r="BI157" s="18">
        <v>0</v>
      </c>
      <c r="BJ157" s="18">
        <v>0</v>
      </c>
      <c r="BK157" s="18">
        <v>0</v>
      </c>
      <c r="BL157" s="18">
        <v>7.62779377639221E-5</v>
      </c>
      <c r="BM157" s="18">
        <v>4.2223801674086373E-5</v>
      </c>
      <c r="BN157" s="18">
        <v>0</v>
      </c>
      <c r="BO157" s="18">
        <v>0</v>
      </c>
      <c r="BP157" s="18">
        <v>3.4052439361858472E-5</v>
      </c>
      <c r="BQ157" s="18">
        <v>0</v>
      </c>
      <c r="BR157" s="18">
        <v>8.7301530898781821E-10</v>
      </c>
      <c r="BS157" s="18">
        <v>8.2371266826578074E-10</v>
      </c>
      <c r="BT157" s="18">
        <v>-1.7073585188925797E-8</v>
      </c>
      <c r="BU157" s="18">
        <v>0</v>
      </c>
      <c r="BV157" s="18">
        <v>0</v>
      </c>
      <c r="BW157" s="18">
        <v>0</v>
      </c>
      <c r="BX157" s="18">
        <v>11.952185632571785</v>
      </c>
      <c r="BY157" s="18">
        <v>5.8104091357696577</v>
      </c>
      <c r="BZ157" s="18">
        <v>0</v>
      </c>
      <c r="CA157" s="18">
        <v>0</v>
      </c>
      <c r="CB157" s="18">
        <v>5.8603463161455602</v>
      </c>
      <c r="CC157" s="18">
        <v>0</v>
      </c>
      <c r="CD157" s="18">
        <v>0.13845078830396454</v>
      </c>
      <c r="CE157" s="18">
        <v>0.14297939235260246</v>
      </c>
      <c r="CF157" s="18">
        <v>-1.5628200044296785</v>
      </c>
      <c r="CG157" s="18">
        <v>0</v>
      </c>
      <c r="CH157" s="18">
        <v>0</v>
      </c>
      <c r="CI157" s="18">
        <v>0</v>
      </c>
      <c r="CJ157" s="18">
        <v>12.185582265372817</v>
      </c>
      <c r="CK157" s="18">
        <v>6.0383292358065699</v>
      </c>
      <c r="CL157" s="18">
        <v>0</v>
      </c>
      <c r="CM157" s="18">
        <v>0</v>
      </c>
      <c r="CN157" s="18">
        <v>5.8572718505615065</v>
      </c>
      <c r="CO157" s="18">
        <v>0</v>
      </c>
      <c r="CP157" s="18">
        <v>0.14277089089444076</v>
      </c>
      <c r="CQ157" s="18">
        <v>0.14721028811029901</v>
      </c>
      <c r="CR157" s="18">
        <v>-0.62268517740863782</v>
      </c>
      <c r="CS157" s="18">
        <v>0</v>
      </c>
      <c r="CT157" s="18">
        <v>0</v>
      </c>
      <c r="CU157" s="18">
        <v>0</v>
      </c>
      <c r="CV157" s="18">
        <v>3.0023633045942764</v>
      </c>
      <c r="CW157" s="18">
        <v>3.9664900122948188</v>
      </c>
      <c r="CX157" s="18">
        <v>0</v>
      </c>
      <c r="CY157" s="18">
        <v>0</v>
      </c>
      <c r="CZ157" s="18">
        <v>0.18382096091237507</v>
      </c>
      <c r="DA157" s="18">
        <v>0</v>
      </c>
      <c r="DB157" s="18">
        <v>-1.1615068346248771</v>
      </c>
      <c r="DC157" s="18">
        <v>1.3559166011960132E-2</v>
      </c>
      <c r="DD157" s="18">
        <v>-0.17020507836101884</v>
      </c>
      <c r="DE157" s="18">
        <v>0</v>
      </c>
      <c r="DF157" s="18">
        <v>0</v>
      </c>
      <c r="DG157" s="18">
        <v>0</v>
      </c>
      <c r="DH157" s="18">
        <v>3.2744186046511629E-2</v>
      </c>
      <c r="DI157" s="18">
        <v>3.2744186046511629E-2</v>
      </c>
      <c r="DJ157" s="18">
        <v>0</v>
      </c>
      <c r="DK157" s="18">
        <v>0</v>
      </c>
      <c r="DL157" s="18">
        <v>0</v>
      </c>
      <c r="DM157" s="18">
        <v>0</v>
      </c>
      <c r="DN157" s="18">
        <v>0</v>
      </c>
      <c r="DO157" s="18">
        <v>0</v>
      </c>
      <c r="DP157" s="18">
        <v>0</v>
      </c>
      <c r="DQ157" s="18">
        <v>0</v>
      </c>
      <c r="DR157" s="18">
        <v>0</v>
      </c>
      <c r="DS157" s="18">
        <v>0</v>
      </c>
      <c r="DT157" s="18">
        <v>1.789530686661351E-2</v>
      </c>
      <c r="DU157" s="18">
        <v>1.789530686661351E-2</v>
      </c>
      <c r="DV157" s="18">
        <v>0</v>
      </c>
      <c r="DW157" s="18">
        <v>0</v>
      </c>
      <c r="DX157" s="18">
        <v>0</v>
      </c>
      <c r="DY157" s="18">
        <v>0</v>
      </c>
      <c r="DZ157" s="18">
        <v>0</v>
      </c>
      <c r="EA157" s="18">
        <v>0</v>
      </c>
      <c r="EB157" s="18">
        <v>0</v>
      </c>
      <c r="EC157" s="18">
        <v>0</v>
      </c>
      <c r="ED157" s="18">
        <v>0</v>
      </c>
      <c r="EE157" s="18">
        <v>0</v>
      </c>
    </row>
    <row r="158" spans="1:135" ht="20.149999999999999" customHeight="1" outlineLevel="5" x14ac:dyDescent="0.35">
      <c r="A158" s="17" t="s">
        <v>53</v>
      </c>
      <c r="B158" s="17" t="s">
        <v>337</v>
      </c>
      <c r="D158" s="18">
        <v>3.8708435795348835E-2</v>
      </c>
      <c r="E158" s="18">
        <v>3.7337015282392028E-2</v>
      </c>
      <c r="F158" s="18">
        <v>0</v>
      </c>
      <c r="G158" s="18">
        <v>0</v>
      </c>
      <c r="H158" s="18">
        <v>0</v>
      </c>
      <c r="I158" s="18">
        <v>0</v>
      </c>
      <c r="J158" s="18">
        <v>7.8586046511627903E-4</v>
      </c>
      <c r="K158" s="18">
        <v>5.855600478405315E-4</v>
      </c>
      <c r="L158" s="18">
        <v>-3.0447840531561462E-3</v>
      </c>
      <c r="M158" s="18">
        <v>0</v>
      </c>
      <c r="N158" s="18">
        <v>0</v>
      </c>
      <c r="O158" s="18">
        <v>0</v>
      </c>
      <c r="P158" s="18">
        <v>3.9176093119782061E-10</v>
      </c>
      <c r="Q158" s="18">
        <v>3.9176093035609304E-10</v>
      </c>
      <c r="R158" s="18">
        <v>0</v>
      </c>
      <c r="S158" s="18">
        <v>0</v>
      </c>
      <c r="T158" s="18">
        <v>0</v>
      </c>
      <c r="U158" s="18">
        <v>0</v>
      </c>
      <c r="V158" s="18">
        <v>6.3266445182724262E-20</v>
      </c>
      <c r="W158" s="18">
        <v>7.7846112956810644E-19</v>
      </c>
      <c r="X158" s="18">
        <v>8.8968504983388695E-18</v>
      </c>
      <c r="Y158" s="18">
        <v>0</v>
      </c>
      <c r="Z158" s="18">
        <v>0</v>
      </c>
      <c r="AA158" s="18">
        <v>0</v>
      </c>
      <c r="AB158" s="18">
        <v>3.5068284364119607E-6</v>
      </c>
      <c r="AC158" s="18">
        <v>3.5561589368770768E-6</v>
      </c>
      <c r="AD158" s="18">
        <v>0</v>
      </c>
      <c r="AE158" s="18">
        <v>0</v>
      </c>
      <c r="AF158" s="18">
        <v>0</v>
      </c>
      <c r="AG158" s="18">
        <v>0</v>
      </c>
      <c r="AH158" s="18">
        <v>2.5610631229235882E-7</v>
      </c>
      <c r="AI158" s="18">
        <v>-3.0543681275747509E-7</v>
      </c>
      <c r="AJ158" s="18">
        <v>-1.02299853820598E-6</v>
      </c>
      <c r="AK158" s="18">
        <v>0</v>
      </c>
      <c r="AL158" s="18">
        <v>0</v>
      </c>
      <c r="AM158" s="18">
        <v>0</v>
      </c>
      <c r="AN158" s="18">
        <v>6.3697943261129561E-5</v>
      </c>
      <c r="AO158" s="18">
        <v>5.9167978737541525E-5</v>
      </c>
      <c r="AP158" s="18">
        <v>0</v>
      </c>
      <c r="AQ158" s="18">
        <v>0</v>
      </c>
      <c r="AR158" s="18">
        <v>0</v>
      </c>
      <c r="AS158" s="18">
        <v>0</v>
      </c>
      <c r="AT158" s="18">
        <v>2.7364784053156149E-6</v>
      </c>
      <c r="AU158" s="18">
        <v>1.7934861182724254E-6</v>
      </c>
      <c r="AV158" s="18">
        <v>-8.7294426578073095E-6</v>
      </c>
      <c r="AW158" s="18">
        <v>0</v>
      </c>
      <c r="AX158" s="18">
        <v>0</v>
      </c>
      <c r="AY158" s="18">
        <v>0</v>
      </c>
      <c r="AZ158" s="18">
        <v>1.8489707420066447E-5</v>
      </c>
      <c r="BA158" s="18">
        <v>1.7484391760797343E-5</v>
      </c>
      <c r="BB158" s="18">
        <v>0</v>
      </c>
      <c r="BC158" s="18">
        <v>0</v>
      </c>
      <c r="BD158" s="18">
        <v>0</v>
      </c>
      <c r="BE158" s="18">
        <v>0</v>
      </c>
      <c r="BF158" s="18">
        <v>6.6306976744186042E-7</v>
      </c>
      <c r="BG158" s="18">
        <v>3.4224589182724251E-7</v>
      </c>
      <c r="BH158" s="18">
        <v>-1.0299700730897011E-6</v>
      </c>
      <c r="BI158" s="18">
        <v>0</v>
      </c>
      <c r="BJ158" s="18">
        <v>0</v>
      </c>
      <c r="BK158" s="18">
        <v>0</v>
      </c>
      <c r="BL158" s="18">
        <v>9.6097964814883706E-9</v>
      </c>
      <c r="BM158" s="18">
        <v>9.5375521594684381E-9</v>
      </c>
      <c r="BN158" s="18">
        <v>0</v>
      </c>
      <c r="BO158" s="18">
        <v>0</v>
      </c>
      <c r="BP158" s="18">
        <v>0</v>
      </c>
      <c r="BQ158" s="18">
        <v>0</v>
      </c>
      <c r="BR158" s="18">
        <v>2.7247840531561464E-11</v>
      </c>
      <c r="BS158" s="18">
        <v>4.4996481488372097E-11</v>
      </c>
      <c r="BT158" s="18">
        <v>-3.6928701661129573E-11</v>
      </c>
      <c r="BU158" s="18">
        <v>0</v>
      </c>
      <c r="BV158" s="18">
        <v>0</v>
      </c>
      <c r="BW158" s="18">
        <v>0</v>
      </c>
      <c r="BX158" s="18">
        <v>0.2208679583681063</v>
      </c>
      <c r="BY158" s="18">
        <v>0.20769688239202658</v>
      </c>
      <c r="BZ158" s="18">
        <v>0</v>
      </c>
      <c r="CA158" s="18">
        <v>0</v>
      </c>
      <c r="CB158" s="18">
        <v>0</v>
      </c>
      <c r="CC158" s="18">
        <v>0</v>
      </c>
      <c r="CD158" s="18">
        <v>5.1922923588039868E-3</v>
      </c>
      <c r="CE158" s="18">
        <v>7.9787836172757476E-3</v>
      </c>
      <c r="CF158" s="18">
        <v>-2.6693592026578075E-2</v>
      </c>
      <c r="CG158" s="18">
        <v>0</v>
      </c>
      <c r="CH158" s="18">
        <v>0</v>
      </c>
      <c r="CI158" s="18">
        <v>0</v>
      </c>
      <c r="CJ158" s="18">
        <v>0.23312626664186048</v>
      </c>
      <c r="CK158" s="18">
        <v>0.21984814352159471</v>
      </c>
      <c r="CL158" s="18">
        <v>0</v>
      </c>
      <c r="CM158" s="18">
        <v>0</v>
      </c>
      <c r="CN158" s="18">
        <v>0</v>
      </c>
      <c r="CO158" s="18">
        <v>0</v>
      </c>
      <c r="CP158" s="18">
        <v>5.2156810631229242E-3</v>
      </c>
      <c r="CQ158" s="18">
        <v>8.0624420571428577E-3</v>
      </c>
      <c r="CR158" s="18">
        <v>-2.7365910963455153E-2</v>
      </c>
      <c r="CS158" s="18">
        <v>0</v>
      </c>
      <c r="CT158" s="18">
        <v>0</v>
      </c>
      <c r="CU158" s="18">
        <v>0</v>
      </c>
      <c r="CV158" s="18">
        <v>4.7276311176079742E-2</v>
      </c>
      <c r="CW158" s="18">
        <v>4.6385052491694355E-2</v>
      </c>
      <c r="CX158" s="18">
        <v>0</v>
      </c>
      <c r="CY158" s="18">
        <v>0</v>
      </c>
      <c r="CZ158" s="18">
        <v>0</v>
      </c>
      <c r="DA158" s="18">
        <v>0</v>
      </c>
      <c r="DB158" s="18">
        <v>3.0288372093023255E-4</v>
      </c>
      <c r="DC158" s="18">
        <v>5.8837496345514944E-4</v>
      </c>
      <c r="DD158" s="18">
        <v>1.9846803986710954E-4</v>
      </c>
      <c r="DE158" s="18">
        <v>0</v>
      </c>
      <c r="DF158" s="18">
        <v>0</v>
      </c>
      <c r="DG158" s="18">
        <v>0</v>
      </c>
      <c r="DH158" s="18">
        <v>3.2744186046511629E-2</v>
      </c>
      <c r="DI158" s="18">
        <v>3.2744186046511629E-2</v>
      </c>
      <c r="DJ158" s="18">
        <v>0</v>
      </c>
      <c r="DK158" s="18">
        <v>0</v>
      </c>
      <c r="DL158" s="18">
        <v>0</v>
      </c>
      <c r="DM158" s="18">
        <v>0</v>
      </c>
      <c r="DN158" s="18">
        <v>0</v>
      </c>
      <c r="DO158" s="18">
        <v>0</v>
      </c>
      <c r="DP158" s="18">
        <v>0</v>
      </c>
      <c r="DQ158" s="18">
        <v>0</v>
      </c>
      <c r="DR158" s="18">
        <v>0</v>
      </c>
      <c r="DS158" s="18">
        <v>0</v>
      </c>
      <c r="DT158" s="18">
        <v>1.7892358803986711E-2</v>
      </c>
      <c r="DU158" s="18">
        <v>1.7892358803986711E-2</v>
      </c>
      <c r="DV158" s="18">
        <v>0</v>
      </c>
      <c r="DW158" s="18">
        <v>0</v>
      </c>
      <c r="DX158" s="18">
        <v>0</v>
      </c>
      <c r="DY158" s="18">
        <v>0</v>
      </c>
      <c r="DZ158" s="18">
        <v>0</v>
      </c>
      <c r="EA158" s="18">
        <v>0</v>
      </c>
      <c r="EB158" s="18">
        <v>0</v>
      </c>
      <c r="EC158" s="18">
        <v>0</v>
      </c>
      <c r="ED158" s="18">
        <v>0</v>
      </c>
      <c r="EE158" s="18">
        <v>0</v>
      </c>
    </row>
    <row r="159" spans="1:135" ht="20.149999999999999" customHeight="1" outlineLevel="6" x14ac:dyDescent="0.35">
      <c r="A159" s="17" t="s">
        <v>54</v>
      </c>
      <c r="B159" s="17" t="s">
        <v>62</v>
      </c>
      <c r="C159">
        <v>0</v>
      </c>
      <c r="D159" s="18">
        <v>4.3632929382059803E-3</v>
      </c>
      <c r="E159" s="18">
        <v>4.35894219269103E-3</v>
      </c>
      <c r="F159" s="18">
        <v>0</v>
      </c>
      <c r="G159" s="18">
        <v>0</v>
      </c>
      <c r="H159" s="18">
        <v>0</v>
      </c>
      <c r="I159" s="18">
        <v>0</v>
      </c>
      <c r="J159" s="18">
        <v>0</v>
      </c>
      <c r="K159" s="18">
        <v>4.3507455149501662E-6</v>
      </c>
      <c r="L159" s="18">
        <v>-2.5068438538205979E-3</v>
      </c>
      <c r="M159" s="18">
        <v>0</v>
      </c>
      <c r="N159" s="18">
        <v>0</v>
      </c>
      <c r="O159" s="18">
        <v>0</v>
      </c>
      <c r="P159" s="18">
        <v>1.3303807574750831E-16</v>
      </c>
      <c r="Q159" s="18">
        <v>1.3301390033222591E-16</v>
      </c>
      <c r="R159" s="18">
        <v>0</v>
      </c>
      <c r="S159" s="18">
        <v>0</v>
      </c>
      <c r="T159" s="18">
        <v>0</v>
      </c>
      <c r="U159" s="18">
        <v>0</v>
      </c>
      <c r="V159" s="18">
        <v>0</v>
      </c>
      <c r="W159" s="18">
        <v>2.4175415282392027E-20</v>
      </c>
      <c r="X159" s="18">
        <v>1.539891029900332E-17</v>
      </c>
      <c r="Y159" s="18">
        <v>0</v>
      </c>
      <c r="Z159" s="18">
        <v>0</v>
      </c>
      <c r="AA159" s="18">
        <v>0</v>
      </c>
      <c r="AB159" s="18">
        <v>1.6988815925581395E-6</v>
      </c>
      <c r="AC159" s="18">
        <v>1.6967569435215946E-6</v>
      </c>
      <c r="AD159" s="18">
        <v>0</v>
      </c>
      <c r="AE159" s="18">
        <v>0</v>
      </c>
      <c r="AF159" s="18">
        <v>0</v>
      </c>
      <c r="AG159" s="18">
        <v>0</v>
      </c>
      <c r="AH159" s="18">
        <v>0</v>
      </c>
      <c r="AI159" s="18">
        <v>2.1246490365448504E-9</v>
      </c>
      <c r="AJ159" s="18">
        <v>-7.5519787375415293E-7</v>
      </c>
      <c r="AK159" s="18">
        <v>0</v>
      </c>
      <c r="AL159" s="18">
        <v>0</v>
      </c>
      <c r="AM159" s="18">
        <v>0</v>
      </c>
      <c r="AN159" s="18">
        <v>8.2082422644518265E-6</v>
      </c>
      <c r="AO159" s="18">
        <v>8.1806033222591354E-6</v>
      </c>
      <c r="AP159" s="18">
        <v>0</v>
      </c>
      <c r="AQ159" s="18">
        <v>0</v>
      </c>
      <c r="AR159" s="18">
        <v>0</v>
      </c>
      <c r="AS159" s="18">
        <v>0</v>
      </c>
      <c r="AT159" s="18">
        <v>0</v>
      </c>
      <c r="AU159" s="18">
        <v>2.763894219269103E-8</v>
      </c>
      <c r="AV159" s="18">
        <v>-5.7824659136212627E-6</v>
      </c>
      <c r="AW159" s="18">
        <v>0</v>
      </c>
      <c r="AX159" s="18">
        <v>0</v>
      </c>
      <c r="AY159" s="18">
        <v>0</v>
      </c>
      <c r="AZ159" s="18">
        <v>1.1154084167441862E-6</v>
      </c>
      <c r="BA159" s="18">
        <v>1.1122987375415284E-6</v>
      </c>
      <c r="BB159" s="18">
        <v>0</v>
      </c>
      <c r="BC159" s="18">
        <v>0</v>
      </c>
      <c r="BD159" s="18">
        <v>0</v>
      </c>
      <c r="BE159" s="18">
        <v>0</v>
      </c>
      <c r="BF159" s="18">
        <v>0</v>
      </c>
      <c r="BG159" s="18">
        <v>3.1096792026578071E-9</v>
      </c>
      <c r="BH159" s="18">
        <v>-4.8033552159468434E-7</v>
      </c>
      <c r="BI159" s="18">
        <v>0</v>
      </c>
      <c r="BJ159" s="18">
        <v>0</v>
      </c>
      <c r="BK159" s="18">
        <v>0</v>
      </c>
      <c r="BL159" s="18">
        <v>1.4688901691960131E-9</v>
      </c>
      <c r="BM159" s="18">
        <v>1.4684491694352158E-9</v>
      </c>
      <c r="BN159" s="18">
        <v>0</v>
      </c>
      <c r="BO159" s="18">
        <v>0</v>
      </c>
      <c r="BP159" s="18">
        <v>0</v>
      </c>
      <c r="BQ159" s="18">
        <v>0</v>
      </c>
      <c r="BR159" s="18">
        <v>0</v>
      </c>
      <c r="BS159" s="18">
        <v>4.4099976079734221E-13</v>
      </c>
      <c r="BT159" s="18">
        <v>5.9666647176079736E-11</v>
      </c>
      <c r="BU159" s="18">
        <v>0</v>
      </c>
      <c r="BV159" s="18">
        <v>0</v>
      </c>
      <c r="BW159" s="18">
        <v>0</v>
      </c>
      <c r="BX159" s="18">
        <v>4.8715400228571432E-2</v>
      </c>
      <c r="BY159" s="18">
        <v>4.8653693023255819E-2</v>
      </c>
      <c r="BZ159" s="18">
        <v>0</v>
      </c>
      <c r="CA159" s="18">
        <v>0</v>
      </c>
      <c r="CB159" s="18">
        <v>0</v>
      </c>
      <c r="CC159" s="18">
        <v>0</v>
      </c>
      <c r="CD159" s="18">
        <v>0</v>
      </c>
      <c r="CE159" s="18">
        <v>6.1707205315614618E-5</v>
      </c>
      <c r="CF159" s="18">
        <v>-1.9829007308970099E-2</v>
      </c>
      <c r="CG159" s="18">
        <v>0</v>
      </c>
      <c r="CH159" s="18">
        <v>0</v>
      </c>
      <c r="CI159" s="18">
        <v>0</v>
      </c>
      <c r="CJ159" s="18">
        <v>5.6190718469102993E-2</v>
      </c>
      <c r="CK159" s="18">
        <v>5.6127213289036547E-2</v>
      </c>
      <c r="CL159" s="18">
        <v>0</v>
      </c>
      <c r="CM159" s="18">
        <v>0</v>
      </c>
      <c r="CN159" s="18">
        <v>0</v>
      </c>
      <c r="CO159" s="18">
        <v>0</v>
      </c>
      <c r="CP159" s="18">
        <v>0</v>
      </c>
      <c r="CQ159" s="18">
        <v>6.3505180066445176E-5</v>
      </c>
      <c r="CR159" s="18">
        <v>-1.8957671760797344E-2</v>
      </c>
      <c r="CS159" s="18">
        <v>0</v>
      </c>
      <c r="CT159" s="18">
        <v>0</v>
      </c>
      <c r="CU159" s="18">
        <v>0</v>
      </c>
      <c r="CV159" s="18">
        <v>2.4174118485049835E-2</v>
      </c>
      <c r="CW159" s="18">
        <v>2.4165783388704318E-2</v>
      </c>
      <c r="CX159" s="18">
        <v>0</v>
      </c>
      <c r="CY159" s="18">
        <v>0</v>
      </c>
      <c r="CZ159" s="18">
        <v>0</v>
      </c>
      <c r="DA159" s="18">
        <v>0</v>
      </c>
      <c r="DB159" s="18">
        <v>0</v>
      </c>
      <c r="DC159" s="18">
        <v>8.3350963455149509E-6</v>
      </c>
      <c r="DD159" s="18">
        <v>2.1631192026578074E-3</v>
      </c>
      <c r="DE159" s="18">
        <v>0</v>
      </c>
      <c r="DF159" s="18">
        <v>0</v>
      </c>
      <c r="DG159" s="18">
        <v>0</v>
      </c>
      <c r="DH159" s="18">
        <v>0</v>
      </c>
      <c r="DI159" s="18">
        <v>0</v>
      </c>
      <c r="DJ159" s="18">
        <v>0</v>
      </c>
      <c r="DK159" s="18">
        <v>0</v>
      </c>
      <c r="DL159" s="18">
        <v>0</v>
      </c>
      <c r="DM159" s="18">
        <v>0</v>
      </c>
      <c r="DN159" s="18">
        <v>0</v>
      </c>
      <c r="DO159" s="18">
        <v>0</v>
      </c>
      <c r="DP159" s="18">
        <v>0</v>
      </c>
      <c r="DQ159" s="18">
        <v>0</v>
      </c>
      <c r="DR159" s="18">
        <v>0</v>
      </c>
      <c r="DS159" s="18">
        <v>0</v>
      </c>
      <c r="DT159" s="18">
        <v>0</v>
      </c>
      <c r="DU159" s="18">
        <v>0</v>
      </c>
      <c r="DV159" s="18">
        <v>0</v>
      </c>
      <c r="DW159" s="18">
        <v>0</v>
      </c>
      <c r="DX159" s="18">
        <v>0</v>
      </c>
      <c r="DY159" s="18">
        <v>0</v>
      </c>
      <c r="DZ159" s="18">
        <v>0</v>
      </c>
      <c r="EA159" s="18">
        <v>0</v>
      </c>
      <c r="EB159" s="18">
        <v>0</v>
      </c>
      <c r="EC159" s="18">
        <v>0</v>
      </c>
      <c r="ED159" s="18">
        <v>0</v>
      </c>
      <c r="EE159" s="18">
        <v>0</v>
      </c>
    </row>
    <row r="160" spans="1:135" ht="20.149999999999999" customHeight="1" outlineLevel="6" x14ac:dyDescent="0.35">
      <c r="A160" s="17" t="s">
        <v>54</v>
      </c>
      <c r="B160" s="17" t="s">
        <v>338</v>
      </c>
      <c r="C160">
        <v>0</v>
      </c>
      <c r="D160" s="18">
        <v>3.4345142857142859E-2</v>
      </c>
      <c r="E160" s="18">
        <v>3.2978073089701E-2</v>
      </c>
      <c r="F160" s="18">
        <v>0</v>
      </c>
      <c r="G160" s="18">
        <v>0</v>
      </c>
      <c r="H160" s="18">
        <v>0</v>
      </c>
      <c r="I160" s="18">
        <v>0</v>
      </c>
      <c r="J160" s="18">
        <v>7.8586046511627903E-4</v>
      </c>
      <c r="K160" s="18">
        <v>5.8120930232558141E-4</v>
      </c>
      <c r="L160" s="18">
        <v>-5.3794019933554817E-4</v>
      </c>
      <c r="M160" s="18">
        <v>0</v>
      </c>
      <c r="N160" s="18">
        <v>0</v>
      </c>
      <c r="O160" s="18">
        <v>0</v>
      </c>
      <c r="P160" s="18">
        <v>3.9176079815974487E-10</v>
      </c>
      <c r="Q160" s="18">
        <v>3.9176079734219269E-10</v>
      </c>
      <c r="R160" s="18">
        <v>0</v>
      </c>
      <c r="S160" s="18">
        <v>0</v>
      </c>
      <c r="T160" s="18">
        <v>0</v>
      </c>
      <c r="U160" s="18">
        <v>0</v>
      </c>
      <c r="V160" s="18">
        <v>6.3266445182724262E-20</v>
      </c>
      <c r="W160" s="18">
        <v>7.5428571428571432E-19</v>
      </c>
      <c r="X160" s="18">
        <v>-6.5020598006644517E-18</v>
      </c>
      <c r="Y160" s="18">
        <v>0</v>
      </c>
      <c r="Z160" s="18">
        <v>0</v>
      </c>
      <c r="AA160" s="18">
        <v>0</v>
      </c>
      <c r="AB160" s="18">
        <v>1.8079468438538207E-6</v>
      </c>
      <c r="AC160" s="18">
        <v>1.859401993355482E-6</v>
      </c>
      <c r="AD160" s="18">
        <v>0</v>
      </c>
      <c r="AE160" s="18">
        <v>0</v>
      </c>
      <c r="AF160" s="18">
        <v>0</v>
      </c>
      <c r="AG160" s="18">
        <v>0</v>
      </c>
      <c r="AH160" s="18">
        <v>2.5610631229235882E-7</v>
      </c>
      <c r="AI160" s="18">
        <v>-3.0756146179401995E-7</v>
      </c>
      <c r="AJ160" s="18">
        <v>-2.6780066445182726E-7</v>
      </c>
      <c r="AK160" s="18">
        <v>0</v>
      </c>
      <c r="AL160" s="18">
        <v>0</v>
      </c>
      <c r="AM160" s="18">
        <v>0</v>
      </c>
      <c r="AN160" s="18">
        <v>5.5489700996677748E-5</v>
      </c>
      <c r="AO160" s="18">
        <v>5.0987375415282396E-5</v>
      </c>
      <c r="AP160" s="18">
        <v>0</v>
      </c>
      <c r="AQ160" s="18">
        <v>0</v>
      </c>
      <c r="AR160" s="18">
        <v>0</v>
      </c>
      <c r="AS160" s="18">
        <v>0</v>
      </c>
      <c r="AT160" s="18">
        <v>2.7364784053156149E-6</v>
      </c>
      <c r="AU160" s="18">
        <v>1.7658471760797343E-6</v>
      </c>
      <c r="AV160" s="18">
        <v>-2.9469767441860468E-6</v>
      </c>
      <c r="AW160" s="18">
        <v>0</v>
      </c>
      <c r="AX160" s="18">
        <v>0</v>
      </c>
      <c r="AY160" s="18">
        <v>0</v>
      </c>
      <c r="AZ160" s="18">
        <v>1.7374299003322261E-5</v>
      </c>
      <c r="BA160" s="18">
        <v>1.6372093023255814E-5</v>
      </c>
      <c r="BB160" s="18">
        <v>0</v>
      </c>
      <c r="BC160" s="18">
        <v>0</v>
      </c>
      <c r="BD160" s="18">
        <v>0</v>
      </c>
      <c r="BE160" s="18">
        <v>0</v>
      </c>
      <c r="BF160" s="18">
        <v>6.6306976744186042E-7</v>
      </c>
      <c r="BG160" s="18">
        <v>3.3913621262458471E-7</v>
      </c>
      <c r="BH160" s="18">
        <v>-5.4963455149501661E-7</v>
      </c>
      <c r="BI160" s="18">
        <v>0</v>
      </c>
      <c r="BJ160" s="18">
        <v>0</v>
      </c>
      <c r="BK160" s="18">
        <v>0</v>
      </c>
      <c r="BL160" s="18">
        <v>8.140906312292357E-9</v>
      </c>
      <c r="BM160" s="18">
        <v>8.0691029900332221E-9</v>
      </c>
      <c r="BN160" s="18">
        <v>0</v>
      </c>
      <c r="BO160" s="18">
        <v>0</v>
      </c>
      <c r="BP160" s="18">
        <v>0</v>
      </c>
      <c r="BQ160" s="18">
        <v>0</v>
      </c>
      <c r="BR160" s="18">
        <v>2.7247840531561464E-11</v>
      </c>
      <c r="BS160" s="18">
        <v>4.4555481727574749E-11</v>
      </c>
      <c r="BT160" s="18">
        <v>-9.6595348837209309E-11</v>
      </c>
      <c r="BU160" s="18">
        <v>0</v>
      </c>
      <c r="BV160" s="18">
        <v>0</v>
      </c>
      <c r="BW160" s="18">
        <v>0</v>
      </c>
      <c r="BX160" s="18">
        <v>0.17215255813953487</v>
      </c>
      <c r="BY160" s="18">
        <v>0.15904318936877077</v>
      </c>
      <c r="BZ160" s="18">
        <v>0</v>
      </c>
      <c r="CA160" s="18">
        <v>0</v>
      </c>
      <c r="CB160" s="18">
        <v>0</v>
      </c>
      <c r="CC160" s="18">
        <v>0</v>
      </c>
      <c r="CD160" s="18">
        <v>5.1922923588039868E-3</v>
      </c>
      <c r="CE160" s="18">
        <v>7.917076411960133E-3</v>
      </c>
      <c r="CF160" s="18">
        <v>-6.8645847176079739E-3</v>
      </c>
      <c r="CG160" s="18">
        <v>0</v>
      </c>
      <c r="CH160" s="18">
        <v>0</v>
      </c>
      <c r="CI160" s="18">
        <v>0</v>
      </c>
      <c r="CJ160" s="18">
        <v>0.17693554817275747</v>
      </c>
      <c r="CK160" s="18">
        <v>0.16372093023255813</v>
      </c>
      <c r="CL160" s="18">
        <v>0</v>
      </c>
      <c r="CM160" s="18">
        <v>0</v>
      </c>
      <c r="CN160" s="18">
        <v>0</v>
      </c>
      <c r="CO160" s="18">
        <v>0</v>
      </c>
      <c r="CP160" s="18">
        <v>5.2156810631229242E-3</v>
      </c>
      <c r="CQ160" s="18">
        <v>7.9989368770764131E-3</v>
      </c>
      <c r="CR160" s="18">
        <v>-8.4082392026578086E-3</v>
      </c>
      <c r="CS160" s="18">
        <v>0</v>
      </c>
      <c r="CT160" s="18">
        <v>0</v>
      </c>
      <c r="CU160" s="18">
        <v>0</v>
      </c>
      <c r="CV160" s="18">
        <v>2.3102192691029901E-2</v>
      </c>
      <c r="CW160" s="18">
        <v>2.2219269102990033E-2</v>
      </c>
      <c r="CX160" s="18">
        <v>0</v>
      </c>
      <c r="CY160" s="18">
        <v>0</v>
      </c>
      <c r="CZ160" s="18">
        <v>0</v>
      </c>
      <c r="DA160" s="18">
        <v>0</v>
      </c>
      <c r="DB160" s="18">
        <v>3.0288372093023255E-4</v>
      </c>
      <c r="DC160" s="18">
        <v>5.800398671096346E-4</v>
      </c>
      <c r="DD160" s="18">
        <v>-1.964651162790698E-3</v>
      </c>
      <c r="DE160" s="18">
        <v>0</v>
      </c>
      <c r="DF160" s="18">
        <v>0</v>
      </c>
      <c r="DG160" s="18">
        <v>0</v>
      </c>
      <c r="DH160" s="18">
        <v>3.2744186046511629E-2</v>
      </c>
      <c r="DI160" s="18">
        <v>3.2744186046511629E-2</v>
      </c>
      <c r="DJ160" s="18">
        <v>0</v>
      </c>
      <c r="DK160" s="18">
        <v>0</v>
      </c>
      <c r="DL160" s="18">
        <v>0</v>
      </c>
      <c r="DM160" s="18">
        <v>0</v>
      </c>
      <c r="DN160" s="18">
        <v>0</v>
      </c>
      <c r="DO160" s="18">
        <v>0</v>
      </c>
      <c r="DP160" s="18">
        <v>0</v>
      </c>
      <c r="DQ160" s="18">
        <v>0</v>
      </c>
      <c r="DR160" s="18">
        <v>0</v>
      </c>
      <c r="DS160" s="18">
        <v>0</v>
      </c>
      <c r="DT160" s="18">
        <v>1.7892358803986711E-2</v>
      </c>
      <c r="DU160" s="18">
        <v>1.7892358803986711E-2</v>
      </c>
      <c r="DV160" s="18">
        <v>0</v>
      </c>
      <c r="DW160" s="18">
        <v>0</v>
      </c>
      <c r="DX160" s="18">
        <v>0</v>
      </c>
      <c r="DY160" s="18">
        <v>0</v>
      </c>
      <c r="DZ160" s="18">
        <v>0</v>
      </c>
      <c r="EA160" s="18">
        <v>0</v>
      </c>
      <c r="EB160" s="18">
        <v>0</v>
      </c>
      <c r="EC160" s="18">
        <v>0</v>
      </c>
      <c r="ED160" s="18">
        <v>0</v>
      </c>
      <c r="EE160" s="18">
        <v>0</v>
      </c>
    </row>
    <row r="161" spans="1:135" ht="20.149999999999999" customHeight="1" outlineLevel="5" x14ac:dyDescent="0.35">
      <c r="A161" s="17" t="s">
        <v>53</v>
      </c>
      <c r="B161" s="17" t="s">
        <v>339</v>
      </c>
      <c r="D161" s="18">
        <v>1.0747099069767443E-2</v>
      </c>
      <c r="E161" s="18">
        <v>7.711561240310077E-3</v>
      </c>
      <c r="F161" s="18">
        <v>0</v>
      </c>
      <c r="G161" s="18">
        <v>0</v>
      </c>
      <c r="H161" s="18">
        <v>2.7061826356589145E-3</v>
      </c>
      <c r="I161" s="18">
        <v>0</v>
      </c>
      <c r="J161" s="18">
        <v>1.2329798449612405E-4</v>
      </c>
      <c r="K161" s="18">
        <v>2.0605720930232558E-4</v>
      </c>
      <c r="L161" s="18">
        <v>0</v>
      </c>
      <c r="M161" s="18">
        <v>0</v>
      </c>
      <c r="N161" s="18">
        <v>0</v>
      </c>
      <c r="O161" s="18">
        <v>0</v>
      </c>
      <c r="P161" s="18">
        <v>9.5345246511627905E-17</v>
      </c>
      <c r="Q161" s="18">
        <v>7.141964341085271E-17</v>
      </c>
      <c r="R161" s="18">
        <v>0</v>
      </c>
      <c r="S161" s="18">
        <v>0</v>
      </c>
      <c r="T161" s="18">
        <v>2.2038158139534884E-17</v>
      </c>
      <c r="U161" s="18">
        <v>0</v>
      </c>
      <c r="V161" s="18">
        <v>1.0524000000000001E-18</v>
      </c>
      <c r="W161" s="18">
        <v>8.3504496124031009E-19</v>
      </c>
      <c r="X161" s="18">
        <v>0</v>
      </c>
      <c r="Y161" s="18">
        <v>0</v>
      </c>
      <c r="Z161" s="18">
        <v>0</v>
      </c>
      <c r="AA161" s="18">
        <v>0</v>
      </c>
      <c r="AB161" s="18">
        <v>3.2211545736434113E-6</v>
      </c>
      <c r="AC161" s="18">
        <v>2.2609700775193801E-6</v>
      </c>
      <c r="AD161" s="18">
        <v>0</v>
      </c>
      <c r="AE161" s="18">
        <v>0</v>
      </c>
      <c r="AF161" s="18">
        <v>8.4874325581395357E-7</v>
      </c>
      <c r="AG161" s="18">
        <v>0</v>
      </c>
      <c r="AH161" s="18">
        <v>3.5516589147286818E-8</v>
      </c>
      <c r="AI161" s="18">
        <v>7.5924651162790698E-8</v>
      </c>
      <c r="AJ161" s="18">
        <v>0</v>
      </c>
      <c r="AK161" s="18">
        <v>0</v>
      </c>
      <c r="AL161" s="18">
        <v>0</v>
      </c>
      <c r="AM161" s="18">
        <v>0</v>
      </c>
      <c r="AN161" s="18">
        <v>4.1019879379844958E-5</v>
      </c>
      <c r="AO161" s="18">
        <v>3.4299558139534879E-5</v>
      </c>
      <c r="AP161" s="18">
        <v>0</v>
      </c>
      <c r="AQ161" s="18">
        <v>0</v>
      </c>
      <c r="AR161" s="18">
        <v>5.7310883720930227E-6</v>
      </c>
      <c r="AS161" s="18">
        <v>0</v>
      </c>
      <c r="AT161" s="18">
        <v>1.8433209302325582E-7</v>
      </c>
      <c r="AU161" s="18">
        <v>8.0490077519379867E-7</v>
      </c>
      <c r="AV161" s="18">
        <v>0</v>
      </c>
      <c r="AW161" s="18">
        <v>0</v>
      </c>
      <c r="AX161" s="18">
        <v>0</v>
      </c>
      <c r="AY161" s="18">
        <v>0</v>
      </c>
      <c r="AZ161" s="18">
        <v>6.0782196589147291E-6</v>
      </c>
      <c r="BA161" s="18">
        <v>4.2562872868217059E-6</v>
      </c>
      <c r="BB161" s="18">
        <v>0</v>
      </c>
      <c r="BC161" s="18">
        <v>0</v>
      </c>
      <c r="BD161" s="18">
        <v>1.3525807751937984E-6</v>
      </c>
      <c r="BE161" s="18">
        <v>0</v>
      </c>
      <c r="BF161" s="18">
        <v>2.2911596899224805E-8</v>
      </c>
      <c r="BG161" s="18">
        <v>4.4643999999999997E-7</v>
      </c>
      <c r="BH161" s="18">
        <v>0</v>
      </c>
      <c r="BI161" s="18">
        <v>0</v>
      </c>
      <c r="BJ161" s="18">
        <v>0</v>
      </c>
      <c r="BK161" s="18">
        <v>0</v>
      </c>
      <c r="BL161" s="18">
        <v>2.2584802015503878E-9</v>
      </c>
      <c r="BM161" s="18">
        <v>1.641081085271318E-9</v>
      </c>
      <c r="BN161" s="18">
        <v>0</v>
      </c>
      <c r="BO161" s="18">
        <v>0</v>
      </c>
      <c r="BP161" s="18">
        <v>5.7941652713178287E-10</v>
      </c>
      <c r="BQ161" s="18">
        <v>0</v>
      </c>
      <c r="BR161" s="18">
        <v>2.0716651162790698E-11</v>
      </c>
      <c r="BS161" s="18">
        <v>1.7265937984496121E-11</v>
      </c>
      <c r="BT161" s="18">
        <v>0</v>
      </c>
      <c r="BU161" s="18">
        <v>0</v>
      </c>
      <c r="BV161" s="18">
        <v>0</v>
      </c>
      <c r="BW161" s="18">
        <v>0</v>
      </c>
      <c r="BX161" s="18">
        <v>0.27802799689922481</v>
      </c>
      <c r="BY161" s="18">
        <v>0.12907317829457365</v>
      </c>
      <c r="BZ161" s="18">
        <v>0</v>
      </c>
      <c r="CA161" s="18">
        <v>0</v>
      </c>
      <c r="CB161" s="18">
        <v>0.14148883720930233</v>
      </c>
      <c r="CC161" s="18">
        <v>0</v>
      </c>
      <c r="CD161" s="18">
        <v>4.4013953488372098E-3</v>
      </c>
      <c r="CE161" s="18">
        <v>3.0645860465116281E-3</v>
      </c>
      <c r="CF161" s="18">
        <v>0</v>
      </c>
      <c r="CG161" s="18">
        <v>0</v>
      </c>
      <c r="CH161" s="18">
        <v>0</v>
      </c>
      <c r="CI161" s="18">
        <v>0</v>
      </c>
      <c r="CJ161" s="18">
        <v>0.28431976434108525</v>
      </c>
      <c r="CK161" s="18">
        <v>0.13312558139534883</v>
      </c>
      <c r="CL161" s="18">
        <v>0</v>
      </c>
      <c r="CM161" s="18">
        <v>0</v>
      </c>
      <c r="CN161" s="18">
        <v>0.14353851162790698</v>
      </c>
      <c r="CO161" s="18">
        <v>0</v>
      </c>
      <c r="CP161" s="18">
        <v>4.4964651162790695E-3</v>
      </c>
      <c r="CQ161" s="18">
        <v>3.1592062015503874E-3</v>
      </c>
      <c r="CR161" s="18">
        <v>0</v>
      </c>
      <c r="CS161" s="18">
        <v>0</v>
      </c>
      <c r="CT161" s="18">
        <v>0</v>
      </c>
      <c r="CU161" s="18">
        <v>0</v>
      </c>
      <c r="CV161" s="18">
        <v>1.7177396744186047E-2</v>
      </c>
      <c r="CW161" s="18">
        <v>1.2268020155038761E-2</v>
      </c>
      <c r="CX161" s="18">
        <v>0</v>
      </c>
      <c r="CY161" s="18">
        <v>0</v>
      </c>
      <c r="CZ161" s="18">
        <v>4.4275159689922483E-3</v>
      </c>
      <c r="DA161" s="18">
        <v>0</v>
      </c>
      <c r="DB161" s="18">
        <v>1.9905364341085273E-4</v>
      </c>
      <c r="DC161" s="18">
        <v>2.8280697674418605E-4</v>
      </c>
      <c r="DD161" s="18">
        <v>0</v>
      </c>
      <c r="DE161" s="18">
        <v>0</v>
      </c>
      <c r="DF161" s="18">
        <v>0</v>
      </c>
      <c r="DG161" s="18">
        <v>0</v>
      </c>
      <c r="DH161" s="18">
        <v>0</v>
      </c>
      <c r="DI161" s="18">
        <v>0</v>
      </c>
      <c r="DJ161" s="18">
        <v>0</v>
      </c>
      <c r="DK161" s="18">
        <v>0</v>
      </c>
      <c r="DL161" s="18">
        <v>0</v>
      </c>
      <c r="DM161" s="18">
        <v>0</v>
      </c>
      <c r="DN161" s="18">
        <v>0</v>
      </c>
      <c r="DO161" s="18">
        <v>0</v>
      </c>
      <c r="DP161" s="18">
        <v>0</v>
      </c>
      <c r="DQ161" s="18">
        <v>0</v>
      </c>
      <c r="DR161" s="18">
        <v>0</v>
      </c>
      <c r="DS161" s="18">
        <v>0</v>
      </c>
      <c r="DT161" s="18">
        <v>1.6320620155038762E-6</v>
      </c>
      <c r="DU161" s="18">
        <v>1.6320620155038762E-6</v>
      </c>
      <c r="DV161" s="18">
        <v>0</v>
      </c>
      <c r="DW161" s="18">
        <v>0</v>
      </c>
      <c r="DX161" s="18">
        <v>0</v>
      </c>
      <c r="DY161" s="18">
        <v>0</v>
      </c>
      <c r="DZ161" s="18">
        <v>0</v>
      </c>
      <c r="EA161" s="18">
        <v>0</v>
      </c>
      <c r="EB161" s="18">
        <v>0</v>
      </c>
      <c r="EC161" s="18">
        <v>0</v>
      </c>
      <c r="ED161" s="18">
        <v>0</v>
      </c>
      <c r="EE161" s="18">
        <v>0</v>
      </c>
    </row>
    <row r="162" spans="1:135" ht="20.149999999999999" customHeight="1" outlineLevel="6" x14ac:dyDescent="0.35">
      <c r="A162" s="17" t="s">
        <v>54</v>
      </c>
      <c r="B162" s="17" t="s">
        <v>295</v>
      </c>
      <c r="C162">
        <v>0</v>
      </c>
      <c r="D162" s="18">
        <v>6.6878251162790694E-3</v>
      </c>
      <c r="E162" s="18">
        <v>6.4962170542635653E-3</v>
      </c>
      <c r="F162" s="18">
        <v>0</v>
      </c>
      <c r="G162" s="18">
        <v>0</v>
      </c>
      <c r="H162" s="18">
        <v>0</v>
      </c>
      <c r="I162" s="18">
        <v>0</v>
      </c>
      <c r="J162" s="18">
        <v>1.2329798449612405E-4</v>
      </c>
      <c r="K162" s="18">
        <v>6.8310077519379846E-5</v>
      </c>
      <c r="L162" s="18">
        <v>0</v>
      </c>
      <c r="M162" s="18">
        <v>0</v>
      </c>
      <c r="N162" s="18">
        <v>0</v>
      </c>
      <c r="O162" s="18">
        <v>0</v>
      </c>
      <c r="P162" s="18">
        <v>6.2288009302325584E-17</v>
      </c>
      <c r="Q162" s="18">
        <v>6.085612403100776E-17</v>
      </c>
      <c r="R162" s="18">
        <v>0</v>
      </c>
      <c r="S162" s="18">
        <v>0</v>
      </c>
      <c r="T162" s="18">
        <v>0</v>
      </c>
      <c r="U162" s="18">
        <v>0</v>
      </c>
      <c r="V162" s="18">
        <v>1.0524000000000001E-18</v>
      </c>
      <c r="W162" s="18">
        <v>3.7948527131782948E-19</v>
      </c>
      <c r="X162" s="18">
        <v>0</v>
      </c>
      <c r="Y162" s="18">
        <v>0</v>
      </c>
      <c r="Z162" s="18">
        <v>0</v>
      </c>
      <c r="AA162" s="18">
        <v>0</v>
      </c>
      <c r="AB162" s="18">
        <v>1.9480396899224808E-6</v>
      </c>
      <c r="AC162" s="18">
        <v>1.8796186046511628E-6</v>
      </c>
      <c r="AD162" s="18">
        <v>0</v>
      </c>
      <c r="AE162" s="18">
        <v>0</v>
      </c>
      <c r="AF162" s="18">
        <v>0</v>
      </c>
      <c r="AG162" s="18">
        <v>0</v>
      </c>
      <c r="AH162" s="18">
        <v>3.5516589147286818E-8</v>
      </c>
      <c r="AI162" s="18">
        <v>3.2904496124031009E-8</v>
      </c>
      <c r="AJ162" s="18">
        <v>0</v>
      </c>
      <c r="AK162" s="18">
        <v>0</v>
      </c>
      <c r="AL162" s="18">
        <v>0</v>
      </c>
      <c r="AM162" s="18">
        <v>0</v>
      </c>
      <c r="AN162" s="18">
        <v>3.2423246821705426E-5</v>
      </c>
      <c r="AO162" s="18">
        <v>3.1804961240310075E-5</v>
      </c>
      <c r="AP162" s="18">
        <v>0</v>
      </c>
      <c r="AQ162" s="18">
        <v>0</v>
      </c>
      <c r="AR162" s="18">
        <v>0</v>
      </c>
      <c r="AS162" s="18">
        <v>0</v>
      </c>
      <c r="AT162" s="18">
        <v>1.8433209302325582E-7</v>
      </c>
      <c r="AU162" s="18">
        <v>4.3395348837209309E-7</v>
      </c>
      <c r="AV162" s="18">
        <v>0</v>
      </c>
      <c r="AW162" s="18">
        <v>0</v>
      </c>
      <c r="AX162" s="18">
        <v>0</v>
      </c>
      <c r="AY162" s="18">
        <v>0</v>
      </c>
      <c r="AZ162" s="18">
        <v>4.049348496124032E-6</v>
      </c>
      <c r="BA162" s="18">
        <v>3.9776124031007758E-6</v>
      </c>
      <c r="BB162" s="18">
        <v>0</v>
      </c>
      <c r="BC162" s="18">
        <v>0</v>
      </c>
      <c r="BD162" s="18">
        <v>0</v>
      </c>
      <c r="BE162" s="18">
        <v>0</v>
      </c>
      <c r="BF162" s="18">
        <v>2.2911596899224805E-8</v>
      </c>
      <c r="BG162" s="18">
        <v>4.8824496124031015E-8</v>
      </c>
      <c r="BH162" s="18">
        <v>0</v>
      </c>
      <c r="BI162" s="18">
        <v>0</v>
      </c>
      <c r="BJ162" s="18">
        <v>0</v>
      </c>
      <c r="BK162" s="18">
        <v>0</v>
      </c>
      <c r="BL162" s="18">
        <v>1.3893554108527131E-9</v>
      </c>
      <c r="BM162" s="18">
        <v>1.3617147286821706E-9</v>
      </c>
      <c r="BN162" s="18">
        <v>0</v>
      </c>
      <c r="BO162" s="18">
        <v>0</v>
      </c>
      <c r="BP162" s="18">
        <v>0</v>
      </c>
      <c r="BQ162" s="18">
        <v>0</v>
      </c>
      <c r="BR162" s="18">
        <v>2.0716651162790698E-11</v>
      </c>
      <c r="BS162" s="18">
        <v>6.9240310077519378E-12</v>
      </c>
      <c r="BT162" s="18">
        <v>0</v>
      </c>
      <c r="BU162" s="18">
        <v>0</v>
      </c>
      <c r="BV162" s="18">
        <v>0</v>
      </c>
      <c r="BW162" s="18">
        <v>0</v>
      </c>
      <c r="BX162" s="18">
        <v>6.5794741085271308E-2</v>
      </c>
      <c r="BY162" s="18">
        <v>6.0424496124031009E-2</v>
      </c>
      <c r="BZ162" s="18">
        <v>0</v>
      </c>
      <c r="CA162" s="18">
        <v>0</v>
      </c>
      <c r="CB162" s="18">
        <v>0</v>
      </c>
      <c r="CC162" s="18">
        <v>0</v>
      </c>
      <c r="CD162" s="18">
        <v>4.4013953488372098E-3</v>
      </c>
      <c r="CE162" s="18">
        <v>9.6884961240310081E-4</v>
      </c>
      <c r="CF162" s="18">
        <v>0</v>
      </c>
      <c r="CG162" s="18">
        <v>0</v>
      </c>
      <c r="CH162" s="18">
        <v>0</v>
      </c>
      <c r="CI162" s="18">
        <v>0</v>
      </c>
      <c r="CJ162" s="18">
        <v>6.9011996899224812E-2</v>
      </c>
      <c r="CK162" s="18">
        <v>6.3518449612403105E-2</v>
      </c>
      <c r="CL162" s="18">
        <v>0</v>
      </c>
      <c r="CM162" s="18">
        <v>0</v>
      </c>
      <c r="CN162" s="18">
        <v>0</v>
      </c>
      <c r="CO162" s="18">
        <v>0</v>
      </c>
      <c r="CP162" s="18">
        <v>4.4964651162790695E-3</v>
      </c>
      <c r="CQ162" s="18">
        <v>9.9708217054263583E-4</v>
      </c>
      <c r="CR162" s="18">
        <v>0</v>
      </c>
      <c r="CS162" s="18">
        <v>0</v>
      </c>
      <c r="CT162" s="18">
        <v>0</v>
      </c>
      <c r="CU162" s="18">
        <v>0</v>
      </c>
      <c r="CV162" s="18">
        <v>1.0536122790697674E-2</v>
      </c>
      <c r="CW162" s="18">
        <v>1.0206201550387596E-2</v>
      </c>
      <c r="CX162" s="18">
        <v>0</v>
      </c>
      <c r="CY162" s="18">
        <v>0</v>
      </c>
      <c r="CZ162" s="18">
        <v>0</v>
      </c>
      <c r="DA162" s="18">
        <v>0</v>
      </c>
      <c r="DB162" s="18">
        <v>1.9905364341085273E-4</v>
      </c>
      <c r="DC162" s="18">
        <v>1.3086759689922482E-4</v>
      </c>
      <c r="DD162" s="18">
        <v>0</v>
      </c>
      <c r="DE162" s="18">
        <v>0</v>
      </c>
      <c r="DF162" s="18">
        <v>0</v>
      </c>
      <c r="DG162" s="18">
        <v>0</v>
      </c>
      <c r="DH162" s="18">
        <v>0</v>
      </c>
      <c r="DI162" s="18">
        <v>0</v>
      </c>
      <c r="DJ162" s="18">
        <v>0</v>
      </c>
      <c r="DK162" s="18">
        <v>0</v>
      </c>
      <c r="DL162" s="18">
        <v>0</v>
      </c>
      <c r="DM162" s="18">
        <v>0</v>
      </c>
      <c r="DN162" s="18">
        <v>0</v>
      </c>
      <c r="DO162" s="18">
        <v>0</v>
      </c>
      <c r="DP162" s="18">
        <v>0</v>
      </c>
      <c r="DQ162" s="18">
        <v>0</v>
      </c>
      <c r="DR162" s="18">
        <v>0</v>
      </c>
      <c r="DS162" s="18">
        <v>0</v>
      </c>
      <c r="DT162" s="18">
        <v>1.6320620155038762E-6</v>
      </c>
      <c r="DU162" s="18">
        <v>1.6320620155038762E-6</v>
      </c>
      <c r="DV162" s="18">
        <v>0</v>
      </c>
      <c r="DW162" s="18">
        <v>0</v>
      </c>
      <c r="DX162" s="18">
        <v>0</v>
      </c>
      <c r="DY162" s="18">
        <v>0</v>
      </c>
      <c r="DZ162" s="18">
        <v>0</v>
      </c>
      <c r="EA162" s="18">
        <v>0</v>
      </c>
      <c r="EB162" s="18">
        <v>0</v>
      </c>
      <c r="EC162" s="18">
        <v>0</v>
      </c>
      <c r="ED162" s="18">
        <v>0</v>
      </c>
      <c r="EE162" s="18">
        <v>0</v>
      </c>
    </row>
    <row r="163" spans="1:135" ht="20.149999999999999" customHeight="1" outlineLevel="6" x14ac:dyDescent="0.35">
      <c r="A163" s="17" t="s">
        <v>54</v>
      </c>
      <c r="B163" s="17" t="s">
        <v>340</v>
      </c>
      <c r="C163">
        <v>2</v>
      </c>
      <c r="D163" s="18">
        <v>2.7236748837209303E-3</v>
      </c>
      <c r="E163" s="18">
        <v>8.3163875968992251E-4</v>
      </c>
      <c r="F163" s="18">
        <v>0</v>
      </c>
      <c r="G163" s="18">
        <v>0</v>
      </c>
      <c r="H163" s="18">
        <v>1.8157832558139539E-3</v>
      </c>
      <c r="I163" s="18">
        <v>0</v>
      </c>
      <c r="J163" s="18">
        <v>0</v>
      </c>
      <c r="K163" s="18">
        <v>7.6252868217054268E-5</v>
      </c>
      <c r="L163" s="18">
        <v>0</v>
      </c>
      <c r="M163" s="18">
        <v>0</v>
      </c>
      <c r="N163" s="18">
        <v>0</v>
      </c>
      <c r="O163" s="18">
        <v>0</v>
      </c>
      <c r="P163" s="18">
        <v>2.3592832558139533E-17</v>
      </c>
      <c r="Q163" s="18">
        <v>7.6120930232558137E-18</v>
      </c>
      <c r="R163" s="18">
        <v>0</v>
      </c>
      <c r="S163" s="18">
        <v>0</v>
      </c>
      <c r="T163" s="18">
        <v>1.5728555038759691E-17</v>
      </c>
      <c r="U163" s="18">
        <v>0</v>
      </c>
      <c r="V163" s="18">
        <v>0</v>
      </c>
      <c r="W163" s="18">
        <v>2.5218449612403103E-19</v>
      </c>
      <c r="X163" s="18">
        <v>0</v>
      </c>
      <c r="Y163" s="18">
        <v>0</v>
      </c>
      <c r="Z163" s="18">
        <v>0</v>
      </c>
      <c r="AA163" s="18">
        <v>0</v>
      </c>
      <c r="AB163" s="18">
        <v>7.8672790697674422E-7</v>
      </c>
      <c r="AC163" s="18">
        <v>2.3842790697674421E-7</v>
      </c>
      <c r="AD163" s="18">
        <v>0</v>
      </c>
      <c r="AE163" s="18">
        <v>0</v>
      </c>
      <c r="AF163" s="18">
        <v>5.2448527131782948E-7</v>
      </c>
      <c r="AG163" s="18">
        <v>0</v>
      </c>
      <c r="AH163" s="18">
        <v>0</v>
      </c>
      <c r="AI163" s="18">
        <v>2.3814728682170542E-8</v>
      </c>
      <c r="AJ163" s="18">
        <v>0</v>
      </c>
      <c r="AK163" s="18">
        <v>0</v>
      </c>
      <c r="AL163" s="18">
        <v>0</v>
      </c>
      <c r="AM163" s="18">
        <v>0</v>
      </c>
      <c r="AN163" s="18">
        <v>4.5602930232558141E-6</v>
      </c>
      <c r="AO163" s="18">
        <v>1.3147519379844962E-6</v>
      </c>
      <c r="AP163" s="18">
        <v>0</v>
      </c>
      <c r="AQ163" s="18">
        <v>0</v>
      </c>
      <c r="AR163" s="18">
        <v>3.0401953488372097E-6</v>
      </c>
      <c r="AS163" s="18">
        <v>0</v>
      </c>
      <c r="AT163" s="18">
        <v>0</v>
      </c>
      <c r="AU163" s="18">
        <v>2.0534573643410855E-7</v>
      </c>
      <c r="AV163" s="18">
        <v>0</v>
      </c>
      <c r="AW163" s="18">
        <v>0</v>
      </c>
      <c r="AX163" s="18">
        <v>0</v>
      </c>
      <c r="AY163" s="18">
        <v>0</v>
      </c>
      <c r="AZ163" s="18">
        <v>1.1731534883720932E-6</v>
      </c>
      <c r="BA163" s="18">
        <v>1.7094263565891471E-7</v>
      </c>
      <c r="BB163" s="18">
        <v>0</v>
      </c>
      <c r="BC163" s="18">
        <v>0</v>
      </c>
      <c r="BD163" s="18">
        <v>7.8210232558139543E-7</v>
      </c>
      <c r="BE163" s="18">
        <v>0</v>
      </c>
      <c r="BF163" s="18">
        <v>0</v>
      </c>
      <c r="BG163" s="18">
        <v>2.2010852713178298E-7</v>
      </c>
      <c r="BH163" s="18">
        <v>0</v>
      </c>
      <c r="BI163" s="18">
        <v>0</v>
      </c>
      <c r="BJ163" s="18">
        <v>0</v>
      </c>
      <c r="BK163" s="18">
        <v>0</v>
      </c>
      <c r="BL163" s="18">
        <v>5.3224469767441848E-10</v>
      </c>
      <c r="BM163" s="18">
        <v>1.7168992248062014E-10</v>
      </c>
      <c r="BN163" s="18">
        <v>0</v>
      </c>
      <c r="BO163" s="18">
        <v>0</v>
      </c>
      <c r="BP163" s="18">
        <v>3.5482979844961237E-10</v>
      </c>
      <c r="BQ163" s="18">
        <v>0</v>
      </c>
      <c r="BR163" s="18">
        <v>0</v>
      </c>
      <c r="BS163" s="18">
        <v>5.7249767441860474E-12</v>
      </c>
      <c r="BT163" s="18">
        <v>0</v>
      </c>
      <c r="BU163" s="18">
        <v>0</v>
      </c>
      <c r="BV163" s="18">
        <v>0</v>
      </c>
      <c r="BW163" s="18">
        <v>0</v>
      </c>
      <c r="BX163" s="18">
        <v>0.12159855813953491</v>
      </c>
      <c r="BY163" s="18">
        <v>3.9372713178294577E-2</v>
      </c>
      <c r="BZ163" s="18">
        <v>0</v>
      </c>
      <c r="CA163" s="18">
        <v>0</v>
      </c>
      <c r="CB163" s="18">
        <v>8.1065705426356591E-2</v>
      </c>
      <c r="CC163" s="18">
        <v>0</v>
      </c>
      <c r="CD163" s="18">
        <v>0</v>
      </c>
      <c r="CE163" s="18">
        <v>1.160139534883721E-3</v>
      </c>
      <c r="CF163" s="18">
        <v>0</v>
      </c>
      <c r="CG163" s="18">
        <v>0</v>
      </c>
      <c r="CH163" s="18">
        <v>0</v>
      </c>
      <c r="CI163" s="18">
        <v>0</v>
      </c>
      <c r="CJ163" s="18">
        <v>0.12369020465116282</v>
      </c>
      <c r="CK163" s="18">
        <v>4.0033178294573646E-2</v>
      </c>
      <c r="CL163" s="18">
        <v>0</v>
      </c>
      <c r="CM163" s="18">
        <v>0</v>
      </c>
      <c r="CN163" s="18">
        <v>8.246013643410853E-2</v>
      </c>
      <c r="CO163" s="18">
        <v>0</v>
      </c>
      <c r="CP163" s="18">
        <v>0</v>
      </c>
      <c r="CQ163" s="18">
        <v>1.1968899224806201E-3</v>
      </c>
      <c r="CR163" s="18">
        <v>0</v>
      </c>
      <c r="CS163" s="18">
        <v>0</v>
      </c>
      <c r="CT163" s="18">
        <v>0</v>
      </c>
      <c r="CU163" s="18">
        <v>0</v>
      </c>
      <c r="CV163" s="18">
        <v>4.6559744186046512E-3</v>
      </c>
      <c r="CW163" s="18">
        <v>1.4678821705426358E-3</v>
      </c>
      <c r="CX163" s="18">
        <v>0</v>
      </c>
      <c r="CY163" s="18">
        <v>0</v>
      </c>
      <c r="CZ163" s="18">
        <v>3.1039829457364348E-3</v>
      </c>
      <c r="DA163" s="18">
        <v>0</v>
      </c>
      <c r="DB163" s="18">
        <v>0</v>
      </c>
      <c r="DC163" s="18">
        <v>8.4109302325581389E-5</v>
      </c>
      <c r="DD163" s="18">
        <v>0</v>
      </c>
      <c r="DE163" s="18">
        <v>0</v>
      </c>
      <c r="DF163" s="18">
        <v>0</v>
      </c>
      <c r="DG163" s="18">
        <v>0</v>
      </c>
      <c r="DH163" s="18">
        <v>0</v>
      </c>
      <c r="DI163" s="18">
        <v>0</v>
      </c>
      <c r="DJ163" s="18">
        <v>0</v>
      </c>
      <c r="DK163" s="18">
        <v>0</v>
      </c>
      <c r="DL163" s="18">
        <v>0</v>
      </c>
      <c r="DM163" s="18">
        <v>0</v>
      </c>
      <c r="DN163" s="18">
        <v>0</v>
      </c>
      <c r="DO163" s="18">
        <v>0</v>
      </c>
      <c r="DP163" s="18">
        <v>0</v>
      </c>
      <c r="DQ163" s="18">
        <v>0</v>
      </c>
      <c r="DR163" s="18">
        <v>0</v>
      </c>
      <c r="DS163" s="18">
        <v>0</v>
      </c>
      <c r="DT163" s="18">
        <v>0</v>
      </c>
      <c r="DU163" s="18">
        <v>0</v>
      </c>
      <c r="DV163" s="18">
        <v>0</v>
      </c>
      <c r="DW163" s="18">
        <v>0</v>
      </c>
      <c r="DX163" s="18">
        <v>0</v>
      </c>
      <c r="DY163" s="18">
        <v>0</v>
      </c>
      <c r="DZ163" s="18">
        <v>0</v>
      </c>
      <c r="EA163" s="18">
        <v>0</v>
      </c>
      <c r="EB163" s="18">
        <v>0</v>
      </c>
      <c r="EC163" s="18">
        <v>0</v>
      </c>
      <c r="ED163" s="18">
        <v>0</v>
      </c>
      <c r="EE163" s="18">
        <v>0</v>
      </c>
    </row>
    <row r="164" spans="1:135" ht="20.149999999999999" customHeight="1" outlineLevel="6" x14ac:dyDescent="0.35">
      <c r="A164" s="17" t="s">
        <v>54</v>
      </c>
      <c r="B164" s="17" t="s">
        <v>92</v>
      </c>
      <c r="C164">
        <v>2</v>
      </c>
      <c r="D164" s="18">
        <v>1.3355990697674416E-3</v>
      </c>
      <c r="E164" s="18">
        <v>3.8370542635658917E-4</v>
      </c>
      <c r="F164" s="18">
        <v>0</v>
      </c>
      <c r="G164" s="18">
        <v>0</v>
      </c>
      <c r="H164" s="18">
        <v>8.903993798449612E-4</v>
      </c>
      <c r="I164" s="18">
        <v>0</v>
      </c>
      <c r="J164" s="18">
        <v>0</v>
      </c>
      <c r="K164" s="18">
        <v>6.1494263565891474E-5</v>
      </c>
      <c r="L164" s="18">
        <v>0</v>
      </c>
      <c r="M164" s="18">
        <v>0</v>
      </c>
      <c r="N164" s="18">
        <v>0</v>
      </c>
      <c r="O164" s="18">
        <v>0</v>
      </c>
      <c r="P164" s="18">
        <v>9.464404651162792E-18</v>
      </c>
      <c r="Q164" s="18">
        <v>2.9514263565891474E-18</v>
      </c>
      <c r="R164" s="18">
        <v>0</v>
      </c>
      <c r="S164" s="18">
        <v>0</v>
      </c>
      <c r="T164" s="18">
        <v>6.3096031007751941E-18</v>
      </c>
      <c r="U164" s="18">
        <v>0</v>
      </c>
      <c r="V164" s="18">
        <v>0</v>
      </c>
      <c r="W164" s="18">
        <v>2.0337519379844963E-19</v>
      </c>
      <c r="X164" s="18">
        <v>0</v>
      </c>
      <c r="Y164" s="18">
        <v>0</v>
      </c>
      <c r="Z164" s="18">
        <v>0</v>
      </c>
      <c r="AA164" s="18">
        <v>0</v>
      </c>
      <c r="AB164" s="18">
        <v>4.8638697674418609E-7</v>
      </c>
      <c r="AC164" s="18">
        <v>1.4292356589147288E-7</v>
      </c>
      <c r="AD164" s="18">
        <v>0</v>
      </c>
      <c r="AE164" s="18">
        <v>0</v>
      </c>
      <c r="AF164" s="18">
        <v>3.2425798449612404E-7</v>
      </c>
      <c r="AG164" s="18">
        <v>0</v>
      </c>
      <c r="AH164" s="18">
        <v>0</v>
      </c>
      <c r="AI164" s="18">
        <v>1.9205426356589147E-8</v>
      </c>
      <c r="AJ164" s="18">
        <v>0</v>
      </c>
      <c r="AK164" s="18">
        <v>0</v>
      </c>
      <c r="AL164" s="18">
        <v>0</v>
      </c>
      <c r="AM164" s="18">
        <v>0</v>
      </c>
      <c r="AN164" s="18">
        <v>4.0363395348837208E-6</v>
      </c>
      <c r="AO164" s="18">
        <v>1.1798449612403101E-6</v>
      </c>
      <c r="AP164" s="18">
        <v>0</v>
      </c>
      <c r="AQ164" s="18">
        <v>0</v>
      </c>
      <c r="AR164" s="18">
        <v>2.6908930232558138E-6</v>
      </c>
      <c r="AS164" s="18">
        <v>0</v>
      </c>
      <c r="AT164" s="18">
        <v>0</v>
      </c>
      <c r="AU164" s="18">
        <v>1.6560155038759689E-7</v>
      </c>
      <c r="AV164" s="18">
        <v>0</v>
      </c>
      <c r="AW164" s="18">
        <v>0</v>
      </c>
      <c r="AX164" s="18">
        <v>0</v>
      </c>
      <c r="AY164" s="18">
        <v>0</v>
      </c>
      <c r="AZ164" s="18">
        <v>8.557176744186046E-7</v>
      </c>
      <c r="BA164" s="18">
        <v>1.0773224806201551E-7</v>
      </c>
      <c r="BB164" s="18">
        <v>0</v>
      </c>
      <c r="BC164" s="18">
        <v>0</v>
      </c>
      <c r="BD164" s="18">
        <v>5.7047844961240307E-7</v>
      </c>
      <c r="BE164" s="18">
        <v>0</v>
      </c>
      <c r="BF164" s="18">
        <v>0</v>
      </c>
      <c r="BG164" s="18">
        <v>1.7750697674418604E-7</v>
      </c>
      <c r="BH164" s="18">
        <v>0</v>
      </c>
      <c r="BI164" s="18">
        <v>0</v>
      </c>
      <c r="BJ164" s="18">
        <v>0</v>
      </c>
      <c r="BK164" s="18">
        <v>0</v>
      </c>
      <c r="BL164" s="18">
        <v>3.3688009302325582E-10</v>
      </c>
      <c r="BM164" s="18">
        <v>1.0767643410852712E-10</v>
      </c>
      <c r="BN164" s="18">
        <v>0</v>
      </c>
      <c r="BO164" s="18">
        <v>0</v>
      </c>
      <c r="BP164" s="18">
        <v>2.2458672868217055E-10</v>
      </c>
      <c r="BQ164" s="18">
        <v>0</v>
      </c>
      <c r="BR164" s="18">
        <v>0</v>
      </c>
      <c r="BS164" s="18">
        <v>4.6169302325581394E-12</v>
      </c>
      <c r="BT164" s="18">
        <v>0</v>
      </c>
      <c r="BU164" s="18">
        <v>0</v>
      </c>
      <c r="BV164" s="18">
        <v>0</v>
      </c>
      <c r="BW164" s="18">
        <v>0</v>
      </c>
      <c r="BX164" s="18">
        <v>9.0634697674418604E-2</v>
      </c>
      <c r="BY164" s="18">
        <v>2.9275968992248064E-2</v>
      </c>
      <c r="BZ164" s="18">
        <v>0</v>
      </c>
      <c r="CA164" s="18">
        <v>0</v>
      </c>
      <c r="CB164" s="18">
        <v>6.0423131782945748E-2</v>
      </c>
      <c r="CC164" s="18">
        <v>0</v>
      </c>
      <c r="CD164" s="18">
        <v>0</v>
      </c>
      <c r="CE164" s="18">
        <v>9.3559689922480629E-4</v>
      </c>
      <c r="CF164" s="18">
        <v>0</v>
      </c>
      <c r="CG164" s="18">
        <v>0</v>
      </c>
      <c r="CH164" s="18">
        <v>0</v>
      </c>
      <c r="CI164" s="18">
        <v>0</v>
      </c>
      <c r="CJ164" s="18">
        <v>9.1617562790697674E-2</v>
      </c>
      <c r="CK164" s="18">
        <v>2.9573953488372096E-2</v>
      </c>
      <c r="CL164" s="18">
        <v>0</v>
      </c>
      <c r="CM164" s="18">
        <v>0</v>
      </c>
      <c r="CN164" s="18">
        <v>6.1078375193798454E-2</v>
      </c>
      <c r="CO164" s="18">
        <v>0</v>
      </c>
      <c r="CP164" s="18">
        <v>0</v>
      </c>
      <c r="CQ164" s="18">
        <v>9.6523410852713176E-4</v>
      </c>
      <c r="CR164" s="18">
        <v>0</v>
      </c>
      <c r="CS164" s="18">
        <v>0</v>
      </c>
      <c r="CT164" s="18">
        <v>0</v>
      </c>
      <c r="CU164" s="18">
        <v>0</v>
      </c>
      <c r="CV164" s="18">
        <v>1.9852995348837209E-3</v>
      </c>
      <c r="CW164" s="18">
        <v>5.9393643410852711E-4</v>
      </c>
      <c r="CX164" s="18">
        <v>0</v>
      </c>
      <c r="CY164" s="18">
        <v>0</v>
      </c>
      <c r="CZ164" s="18">
        <v>1.3235330232558139E-3</v>
      </c>
      <c r="DA164" s="18">
        <v>0</v>
      </c>
      <c r="DB164" s="18">
        <v>0</v>
      </c>
      <c r="DC164" s="18">
        <v>6.7830077519379837E-5</v>
      </c>
      <c r="DD164" s="18">
        <v>0</v>
      </c>
      <c r="DE164" s="18">
        <v>0</v>
      </c>
      <c r="DF164" s="18">
        <v>0</v>
      </c>
      <c r="DG164" s="18">
        <v>0</v>
      </c>
      <c r="DH164" s="18">
        <v>0</v>
      </c>
      <c r="DI164" s="18">
        <v>0</v>
      </c>
      <c r="DJ164" s="18">
        <v>0</v>
      </c>
      <c r="DK164" s="18">
        <v>0</v>
      </c>
      <c r="DL164" s="18">
        <v>0</v>
      </c>
      <c r="DM164" s="18">
        <v>0</v>
      </c>
      <c r="DN164" s="18">
        <v>0</v>
      </c>
      <c r="DO164" s="18">
        <v>0</v>
      </c>
      <c r="DP164" s="18">
        <v>0</v>
      </c>
      <c r="DQ164" s="18">
        <v>0</v>
      </c>
      <c r="DR164" s="18">
        <v>0</v>
      </c>
      <c r="DS164" s="18">
        <v>0</v>
      </c>
      <c r="DT164" s="18">
        <v>0</v>
      </c>
      <c r="DU164" s="18">
        <v>0</v>
      </c>
      <c r="DV164" s="18">
        <v>0</v>
      </c>
      <c r="DW164" s="18">
        <v>0</v>
      </c>
      <c r="DX164" s="18">
        <v>0</v>
      </c>
      <c r="DY164" s="18">
        <v>0</v>
      </c>
      <c r="DZ164" s="18">
        <v>0</v>
      </c>
      <c r="EA164" s="18">
        <v>0</v>
      </c>
      <c r="EB164" s="18">
        <v>0</v>
      </c>
      <c r="EC164" s="18">
        <v>0</v>
      </c>
      <c r="ED164" s="18">
        <v>0</v>
      </c>
      <c r="EE164" s="18">
        <v>0</v>
      </c>
    </row>
    <row r="165" spans="1:135" ht="20.149999999999999" customHeight="1" outlineLevel="5" x14ac:dyDescent="0.35">
      <c r="A165" s="17" t="s">
        <v>53</v>
      </c>
      <c r="B165" s="17" t="s">
        <v>341</v>
      </c>
      <c r="D165" s="18">
        <v>0.33432477249191583</v>
      </c>
      <c r="E165" s="18">
        <v>6.8300243698781862E-2</v>
      </c>
      <c r="F165" s="18">
        <v>0</v>
      </c>
      <c r="G165" s="18">
        <v>0</v>
      </c>
      <c r="H165" s="18">
        <v>8.3795835018383169E-2</v>
      </c>
      <c r="I165" s="18">
        <v>0</v>
      </c>
      <c r="J165" s="18">
        <v>0.1752383106591362</v>
      </c>
      <c r="K165" s="18">
        <v>6.9903831156146179E-3</v>
      </c>
      <c r="L165" s="18">
        <v>-7.0316668527131768E-2</v>
      </c>
      <c r="M165" s="18">
        <v>0</v>
      </c>
      <c r="N165" s="18">
        <v>0</v>
      </c>
      <c r="O165" s="18">
        <v>0</v>
      </c>
      <c r="P165" s="18">
        <v>1.1655317721471808E-9</v>
      </c>
      <c r="Q165" s="18">
        <v>1.1643848578580313E-9</v>
      </c>
      <c r="R165" s="18">
        <v>0</v>
      </c>
      <c r="S165" s="18">
        <v>0</v>
      </c>
      <c r="T165" s="18">
        <v>1.1468390420721328E-12</v>
      </c>
      <c r="U165" s="18">
        <v>0</v>
      </c>
      <c r="V165" s="18">
        <v>4.4995448221483936E-17</v>
      </c>
      <c r="W165" s="18">
        <v>3.0251629545957912E-17</v>
      </c>
      <c r="X165" s="18">
        <v>-1.0370041196013288E-15</v>
      </c>
      <c r="Y165" s="18">
        <v>0</v>
      </c>
      <c r="Z165" s="18">
        <v>0</v>
      </c>
      <c r="AA165" s="18">
        <v>0</v>
      </c>
      <c r="AB165" s="18">
        <v>7.8276182068146184E-5</v>
      </c>
      <c r="AC165" s="18">
        <v>3.6618689136212627E-5</v>
      </c>
      <c r="AD165" s="18">
        <v>0</v>
      </c>
      <c r="AE165" s="18">
        <v>0</v>
      </c>
      <c r="AF165" s="18">
        <v>3.7258948264318943E-5</v>
      </c>
      <c r="AG165" s="18">
        <v>0</v>
      </c>
      <c r="AH165" s="18">
        <v>1.6779401216566996E-6</v>
      </c>
      <c r="AI165" s="18">
        <v>2.7206045459579182E-6</v>
      </c>
      <c r="AJ165" s="18">
        <v>-5.8628003100775176E-6</v>
      </c>
      <c r="AK165" s="18">
        <v>0</v>
      </c>
      <c r="AL165" s="18">
        <v>0</v>
      </c>
      <c r="AM165" s="18">
        <v>0</v>
      </c>
      <c r="AN165" s="18">
        <v>9.0580814971260226E-4</v>
      </c>
      <c r="AO165" s="18">
        <v>6.7496257426356572E-4</v>
      </c>
      <c r="AP165" s="18">
        <v>0</v>
      </c>
      <c r="AQ165" s="18">
        <v>0</v>
      </c>
      <c r="AR165" s="18">
        <v>1.8297773154303431E-4</v>
      </c>
      <c r="AS165" s="18">
        <v>0</v>
      </c>
      <c r="AT165" s="18">
        <v>1.743134718396456E-5</v>
      </c>
      <c r="AU165" s="18">
        <v>3.0436496722037652E-5</v>
      </c>
      <c r="AV165" s="18">
        <v>-4.9489412890365439E-5</v>
      </c>
      <c r="AW165" s="18">
        <v>0</v>
      </c>
      <c r="AX165" s="18">
        <v>0</v>
      </c>
      <c r="AY165" s="18">
        <v>0</v>
      </c>
      <c r="AZ165" s="18">
        <v>2.1371933506680841E-4</v>
      </c>
      <c r="BA165" s="18">
        <v>1.3425753242524917E-4</v>
      </c>
      <c r="BB165" s="18">
        <v>0</v>
      </c>
      <c r="BC165" s="18">
        <v>0</v>
      </c>
      <c r="BD165" s="18">
        <v>4.0957921507083051E-5</v>
      </c>
      <c r="BE165" s="18">
        <v>0</v>
      </c>
      <c r="BF165" s="18">
        <v>2.521649301022369E-5</v>
      </c>
      <c r="BG165" s="18">
        <v>1.3287388124252491E-5</v>
      </c>
      <c r="BH165" s="18">
        <v>-9.3812204031007729E-6</v>
      </c>
      <c r="BI165" s="18">
        <v>0</v>
      </c>
      <c r="BJ165" s="18">
        <v>0</v>
      </c>
      <c r="BK165" s="18">
        <v>0</v>
      </c>
      <c r="BL165" s="18">
        <v>6.8129169029181911E-5</v>
      </c>
      <c r="BM165" s="18">
        <v>3.4082586530719823E-5</v>
      </c>
      <c r="BN165" s="18">
        <v>0</v>
      </c>
      <c r="BO165" s="18">
        <v>0</v>
      </c>
      <c r="BP165" s="18">
        <v>3.4045238042164122E-5</v>
      </c>
      <c r="BQ165" s="18">
        <v>0</v>
      </c>
      <c r="BR165" s="18">
        <v>7.3623431053820591E-10</v>
      </c>
      <c r="BS165" s="18">
        <v>6.0822198744186048E-10</v>
      </c>
      <c r="BT165" s="18">
        <v>-1.2483814493909188E-8</v>
      </c>
      <c r="BU165" s="18">
        <v>0</v>
      </c>
      <c r="BV165" s="18">
        <v>0</v>
      </c>
      <c r="BW165" s="18">
        <v>0</v>
      </c>
      <c r="BX165" s="18">
        <v>8.8216004540043436</v>
      </c>
      <c r="BY165" s="18">
        <v>4.4949751016611303</v>
      </c>
      <c r="BZ165" s="18">
        <v>0</v>
      </c>
      <c r="CA165" s="18">
        <v>0</v>
      </c>
      <c r="CB165" s="18">
        <v>4.1018421965442302</v>
      </c>
      <c r="CC165" s="18">
        <v>0</v>
      </c>
      <c r="CD165" s="18">
        <v>0.12170069678679954</v>
      </c>
      <c r="CE165" s="18">
        <v>0.10308245901218162</v>
      </c>
      <c r="CF165" s="18">
        <v>-1.1327626914728679</v>
      </c>
      <c r="CG165" s="18">
        <v>0</v>
      </c>
      <c r="CH165" s="18">
        <v>0</v>
      </c>
      <c r="CI165" s="18">
        <v>0</v>
      </c>
      <c r="CJ165" s="18">
        <v>8.9707388801484527</v>
      </c>
      <c r="CK165" s="18">
        <v>4.6658304433370246</v>
      </c>
      <c r="CL165" s="18">
        <v>0</v>
      </c>
      <c r="CM165" s="18">
        <v>0</v>
      </c>
      <c r="CN165" s="18">
        <v>4.0732932060432345</v>
      </c>
      <c r="CO165" s="18">
        <v>0</v>
      </c>
      <c r="CP165" s="18">
        <v>0.12538171826985603</v>
      </c>
      <c r="CQ165" s="18">
        <v>0.10623351249833889</v>
      </c>
      <c r="CR165" s="18">
        <v>-0.43158026312292352</v>
      </c>
      <c r="CS165" s="18">
        <v>0</v>
      </c>
      <c r="CT165" s="18">
        <v>0</v>
      </c>
      <c r="CU165" s="18">
        <v>0</v>
      </c>
      <c r="CV165" s="18">
        <v>2.213043143517865</v>
      </c>
      <c r="CW165" s="18">
        <v>2.9376206295705667</v>
      </c>
      <c r="CX165" s="18">
        <v>0</v>
      </c>
      <c r="CY165" s="18">
        <v>0</v>
      </c>
      <c r="CZ165" s="18">
        <v>0.12879326244061426</v>
      </c>
      <c r="DA165" s="18">
        <v>0</v>
      </c>
      <c r="DB165" s="18">
        <v>-0.8636601039936479</v>
      </c>
      <c r="DC165" s="18">
        <v>1.0289355500332227E-2</v>
      </c>
      <c r="DD165" s="18">
        <v>-0.12353258294573644</v>
      </c>
      <c r="DE165" s="18">
        <v>0</v>
      </c>
      <c r="DF165" s="18">
        <v>0</v>
      </c>
      <c r="DG165" s="18">
        <v>0</v>
      </c>
      <c r="DH165" s="18">
        <v>0</v>
      </c>
      <c r="DI165" s="18">
        <v>0</v>
      </c>
      <c r="DJ165" s="18">
        <v>0</v>
      </c>
      <c r="DK165" s="18">
        <v>0</v>
      </c>
      <c r="DL165" s="18">
        <v>0</v>
      </c>
      <c r="DM165" s="18">
        <v>0</v>
      </c>
      <c r="DN165" s="18">
        <v>0</v>
      </c>
      <c r="DO165" s="18">
        <v>0</v>
      </c>
      <c r="DP165" s="18">
        <v>0</v>
      </c>
      <c r="DQ165" s="18">
        <v>0</v>
      </c>
      <c r="DR165" s="18">
        <v>0</v>
      </c>
      <c r="DS165" s="18">
        <v>0</v>
      </c>
      <c r="DT165" s="18">
        <v>1.3160006112956812E-6</v>
      </c>
      <c r="DU165" s="18">
        <v>1.3160006112956812E-6</v>
      </c>
      <c r="DV165" s="18">
        <v>0</v>
      </c>
      <c r="DW165" s="18">
        <v>0</v>
      </c>
      <c r="DX165" s="18">
        <v>0</v>
      </c>
      <c r="DY165" s="18">
        <v>0</v>
      </c>
      <c r="DZ165" s="18">
        <v>0</v>
      </c>
      <c r="EA165" s="18">
        <v>0</v>
      </c>
      <c r="EB165" s="18">
        <v>0</v>
      </c>
      <c r="EC165" s="18">
        <v>0</v>
      </c>
      <c r="ED165" s="18">
        <v>0</v>
      </c>
      <c r="EE165" s="18">
        <v>0</v>
      </c>
    </row>
    <row r="166" spans="1:135" ht="20.149999999999999" customHeight="1" outlineLevel="6" x14ac:dyDescent="0.35">
      <c r="A166" s="17" t="s">
        <v>54</v>
      </c>
      <c r="B166" s="17" t="s">
        <v>124</v>
      </c>
      <c r="C166">
        <v>1</v>
      </c>
      <c r="D166" s="18">
        <v>8.209916722037653E-3</v>
      </c>
      <c r="E166" s="18">
        <v>1.716154507198228E-3</v>
      </c>
      <c r="F166" s="18">
        <v>0</v>
      </c>
      <c r="G166" s="18">
        <v>0</v>
      </c>
      <c r="H166" s="18">
        <v>4.1049583610188265E-3</v>
      </c>
      <c r="I166" s="18">
        <v>0</v>
      </c>
      <c r="J166" s="18">
        <v>2.3888038538205985E-3</v>
      </c>
      <c r="K166" s="18">
        <v>0</v>
      </c>
      <c r="L166" s="18">
        <v>-2.3586103211517165E-3</v>
      </c>
      <c r="M166" s="18">
        <v>0</v>
      </c>
      <c r="N166" s="18">
        <v>0</v>
      </c>
      <c r="O166" s="18">
        <v>0</v>
      </c>
      <c r="P166" s="18">
        <v>3.3787710299003319E-17</v>
      </c>
      <c r="Q166" s="18">
        <v>1.6434055813953489E-17</v>
      </c>
      <c r="R166" s="18">
        <v>0</v>
      </c>
      <c r="S166" s="18">
        <v>0</v>
      </c>
      <c r="T166" s="18">
        <v>1.6893855149501663E-17</v>
      </c>
      <c r="U166" s="18">
        <v>0</v>
      </c>
      <c r="V166" s="18">
        <v>4.5979933554817285E-19</v>
      </c>
      <c r="W166" s="18">
        <v>0</v>
      </c>
      <c r="X166" s="18">
        <v>-5.457935415282393E-17</v>
      </c>
      <c r="Y166" s="18">
        <v>0</v>
      </c>
      <c r="Z166" s="18">
        <v>0</v>
      </c>
      <c r="AA166" s="18">
        <v>0</v>
      </c>
      <c r="AB166" s="18">
        <v>2.5705843029900333E-6</v>
      </c>
      <c r="AC166" s="18">
        <v>1.2694732668881508E-6</v>
      </c>
      <c r="AD166" s="18">
        <v>0</v>
      </c>
      <c r="AE166" s="18">
        <v>0</v>
      </c>
      <c r="AF166" s="18">
        <v>1.2852921514950167E-6</v>
      </c>
      <c r="AG166" s="18">
        <v>0</v>
      </c>
      <c r="AH166" s="18">
        <v>1.5818884606866007E-8</v>
      </c>
      <c r="AI166" s="18">
        <v>0</v>
      </c>
      <c r="AJ166" s="18">
        <v>-2.0282388482834999E-7</v>
      </c>
      <c r="AK166" s="18">
        <v>0</v>
      </c>
      <c r="AL166" s="18">
        <v>0</v>
      </c>
      <c r="AM166" s="18">
        <v>0</v>
      </c>
      <c r="AN166" s="18">
        <v>4.5137636686600216E-5</v>
      </c>
      <c r="AO166" s="18">
        <v>2.2352753045404207E-5</v>
      </c>
      <c r="AP166" s="18">
        <v>0</v>
      </c>
      <c r="AQ166" s="18">
        <v>0</v>
      </c>
      <c r="AR166" s="18">
        <v>2.2568818343300108E-5</v>
      </c>
      <c r="AS166" s="18">
        <v>0</v>
      </c>
      <c r="AT166" s="18">
        <v>2.1606529789590258E-7</v>
      </c>
      <c r="AU166" s="18">
        <v>0</v>
      </c>
      <c r="AV166" s="18">
        <v>-1.9912005315614622E-6</v>
      </c>
      <c r="AW166" s="18">
        <v>0</v>
      </c>
      <c r="AX166" s="18">
        <v>0</v>
      </c>
      <c r="AY166" s="18">
        <v>0</v>
      </c>
      <c r="AZ166" s="18">
        <v>1.1412364739756365E-6</v>
      </c>
      <c r="BA166" s="18">
        <v>5.2192230343300107E-7</v>
      </c>
      <c r="BB166" s="18">
        <v>0</v>
      </c>
      <c r="BC166" s="18">
        <v>0</v>
      </c>
      <c r="BD166" s="18">
        <v>5.7061823698781836E-7</v>
      </c>
      <c r="BE166" s="18">
        <v>0</v>
      </c>
      <c r="BF166" s="18">
        <v>4.8695933554817277E-8</v>
      </c>
      <c r="BG166" s="18">
        <v>0</v>
      </c>
      <c r="BH166" s="18">
        <v>-3.7733623034330018E-7</v>
      </c>
      <c r="BI166" s="18">
        <v>0</v>
      </c>
      <c r="BJ166" s="18">
        <v>0</v>
      </c>
      <c r="BK166" s="18">
        <v>0</v>
      </c>
      <c r="BL166" s="18">
        <v>6.8054264549359032E-5</v>
      </c>
      <c r="BM166" s="18">
        <v>3.4027127353266887E-5</v>
      </c>
      <c r="BN166" s="18">
        <v>0</v>
      </c>
      <c r="BO166" s="18">
        <v>0</v>
      </c>
      <c r="BP166" s="18">
        <v>3.4027132274679509E-5</v>
      </c>
      <c r="BQ166" s="18">
        <v>0</v>
      </c>
      <c r="BR166" s="18">
        <v>4.9214126245847178E-12</v>
      </c>
      <c r="BS166" s="18">
        <v>0</v>
      </c>
      <c r="BT166" s="18">
        <v>-5.8596335769656709E-10</v>
      </c>
      <c r="BU166" s="18">
        <v>0</v>
      </c>
      <c r="BV166" s="18">
        <v>0</v>
      </c>
      <c r="BW166" s="18">
        <v>0</v>
      </c>
      <c r="BX166" s="18">
        <v>0.11476817856035437</v>
      </c>
      <c r="BY166" s="18">
        <v>5.7025258028792915E-2</v>
      </c>
      <c r="BZ166" s="18">
        <v>0</v>
      </c>
      <c r="CA166" s="18">
        <v>0</v>
      </c>
      <c r="CB166" s="18">
        <v>5.7384089280177186E-2</v>
      </c>
      <c r="CC166" s="18">
        <v>0</v>
      </c>
      <c r="CD166" s="18">
        <v>3.5883125138427472E-4</v>
      </c>
      <c r="CE166" s="18">
        <v>0</v>
      </c>
      <c r="CF166" s="18">
        <v>-3.1502678183831678E-2</v>
      </c>
      <c r="CG166" s="18">
        <v>0</v>
      </c>
      <c r="CH166" s="18">
        <v>0</v>
      </c>
      <c r="CI166" s="18">
        <v>0</v>
      </c>
      <c r="CJ166" s="18">
        <v>0.11728796055813953</v>
      </c>
      <c r="CK166" s="18">
        <v>5.8255428571428569E-2</v>
      </c>
      <c r="CL166" s="18">
        <v>0</v>
      </c>
      <c r="CM166" s="18">
        <v>0</v>
      </c>
      <c r="CN166" s="18">
        <v>5.8643980279069766E-2</v>
      </c>
      <c r="CO166" s="18">
        <v>0</v>
      </c>
      <c r="CP166" s="18">
        <v>3.8855170764119613E-4</v>
      </c>
      <c r="CQ166" s="18">
        <v>0</v>
      </c>
      <c r="CR166" s="18">
        <v>-3.4513180066445187E-2</v>
      </c>
      <c r="CS166" s="18">
        <v>0</v>
      </c>
      <c r="CT166" s="18">
        <v>0</v>
      </c>
      <c r="CU166" s="18">
        <v>0</v>
      </c>
      <c r="CV166" s="18">
        <v>8.1032068394241395E-3</v>
      </c>
      <c r="CW166" s="18">
        <v>3.9704216168327793E-3</v>
      </c>
      <c r="CX166" s="18">
        <v>0</v>
      </c>
      <c r="CY166" s="18">
        <v>0</v>
      </c>
      <c r="CZ166" s="18">
        <v>4.0516034197120706E-3</v>
      </c>
      <c r="DA166" s="18">
        <v>0</v>
      </c>
      <c r="DB166" s="18">
        <v>8.118180287929127E-5</v>
      </c>
      <c r="DC166" s="18">
        <v>0</v>
      </c>
      <c r="DD166" s="18">
        <v>-9.8704965669988935E-3</v>
      </c>
      <c r="DE166" s="18">
        <v>0</v>
      </c>
      <c r="DF166" s="18">
        <v>0</v>
      </c>
      <c r="DG166" s="18">
        <v>0</v>
      </c>
      <c r="DH166" s="18">
        <v>0</v>
      </c>
      <c r="DI166" s="18">
        <v>0</v>
      </c>
      <c r="DJ166" s="18">
        <v>0</v>
      </c>
      <c r="DK166" s="18">
        <v>0</v>
      </c>
      <c r="DL166" s="18">
        <v>0</v>
      </c>
      <c r="DM166" s="18">
        <v>0</v>
      </c>
      <c r="DN166" s="18">
        <v>0</v>
      </c>
      <c r="DO166" s="18">
        <v>0</v>
      </c>
      <c r="DP166" s="18">
        <v>0</v>
      </c>
      <c r="DQ166" s="18">
        <v>0</v>
      </c>
      <c r="DR166" s="18">
        <v>0</v>
      </c>
      <c r="DS166" s="18">
        <v>0</v>
      </c>
      <c r="DT166" s="18">
        <v>0</v>
      </c>
      <c r="DU166" s="18">
        <v>0</v>
      </c>
      <c r="DV166" s="18">
        <v>0</v>
      </c>
      <c r="DW166" s="18">
        <v>0</v>
      </c>
      <c r="DX166" s="18">
        <v>0</v>
      </c>
      <c r="DY166" s="18">
        <v>0</v>
      </c>
      <c r="DZ166" s="18">
        <v>0</v>
      </c>
      <c r="EA166" s="18">
        <v>0</v>
      </c>
      <c r="EB166" s="18">
        <v>0</v>
      </c>
      <c r="EC166" s="18">
        <v>0</v>
      </c>
      <c r="ED166" s="18">
        <v>0</v>
      </c>
      <c r="EE166" s="18">
        <v>0</v>
      </c>
    </row>
    <row r="167" spans="1:135" ht="20.149999999999999" customHeight="1" outlineLevel="6" x14ac:dyDescent="0.35">
      <c r="A167" s="17" t="s">
        <v>54</v>
      </c>
      <c r="B167" s="17" t="s">
        <v>74</v>
      </c>
      <c r="C167">
        <v>0</v>
      </c>
      <c r="D167" s="18">
        <v>3.5837095791805093E-2</v>
      </c>
      <c r="E167" s="18">
        <v>3.4225209302325581E-2</v>
      </c>
      <c r="F167" s="18">
        <v>0</v>
      </c>
      <c r="G167" s="18">
        <v>0</v>
      </c>
      <c r="H167" s="18">
        <v>0</v>
      </c>
      <c r="I167" s="18">
        <v>0</v>
      </c>
      <c r="J167" s="18">
        <v>0</v>
      </c>
      <c r="K167" s="18">
        <v>1.6118864894795126E-3</v>
      </c>
      <c r="L167" s="18">
        <v>0</v>
      </c>
      <c r="M167" s="18">
        <v>0</v>
      </c>
      <c r="N167" s="18">
        <v>0</v>
      </c>
      <c r="O167" s="18">
        <v>0</v>
      </c>
      <c r="P167" s="18">
        <v>3.1387835769656696E-16</v>
      </c>
      <c r="Q167" s="18">
        <v>3.0492374307862676E-16</v>
      </c>
      <c r="R167" s="18">
        <v>0</v>
      </c>
      <c r="S167" s="18">
        <v>0</v>
      </c>
      <c r="T167" s="18">
        <v>0</v>
      </c>
      <c r="U167" s="18">
        <v>0</v>
      </c>
      <c r="V167" s="18">
        <v>0</v>
      </c>
      <c r="W167" s="18">
        <v>8.9546146179401996E-18</v>
      </c>
      <c r="X167" s="18">
        <v>0</v>
      </c>
      <c r="Y167" s="18">
        <v>0</v>
      </c>
      <c r="Z167" s="18">
        <v>0</v>
      </c>
      <c r="AA167" s="18">
        <v>0</v>
      </c>
      <c r="AB167" s="18">
        <v>3.498358172757475E-6</v>
      </c>
      <c r="AC167" s="18">
        <v>2.7219188261351052E-6</v>
      </c>
      <c r="AD167" s="18">
        <v>0</v>
      </c>
      <c r="AE167" s="18">
        <v>0</v>
      </c>
      <c r="AF167" s="18">
        <v>0</v>
      </c>
      <c r="AG167" s="18">
        <v>0</v>
      </c>
      <c r="AH167" s="18">
        <v>0</v>
      </c>
      <c r="AI167" s="18">
        <v>7.7643934662236984E-7</v>
      </c>
      <c r="AJ167" s="18">
        <v>0</v>
      </c>
      <c r="AK167" s="18">
        <v>0</v>
      </c>
      <c r="AL167" s="18">
        <v>0</v>
      </c>
      <c r="AM167" s="18">
        <v>0</v>
      </c>
      <c r="AN167" s="18">
        <v>3.9578094684385386E-5</v>
      </c>
      <c r="AO167" s="18">
        <v>2.9338256921373203E-5</v>
      </c>
      <c r="AP167" s="18">
        <v>0</v>
      </c>
      <c r="AQ167" s="18">
        <v>0</v>
      </c>
      <c r="AR167" s="18">
        <v>0</v>
      </c>
      <c r="AS167" s="18">
        <v>0</v>
      </c>
      <c r="AT167" s="18">
        <v>0</v>
      </c>
      <c r="AU167" s="18">
        <v>1.0239837763012181E-5</v>
      </c>
      <c r="AV167" s="18">
        <v>0</v>
      </c>
      <c r="AW167" s="18">
        <v>0</v>
      </c>
      <c r="AX167" s="18">
        <v>0</v>
      </c>
      <c r="AY167" s="18">
        <v>0</v>
      </c>
      <c r="AZ167" s="18">
        <v>8.6526792912513847E-6</v>
      </c>
      <c r="BA167" s="18">
        <v>7.5005921373200442E-6</v>
      </c>
      <c r="BB167" s="18">
        <v>0</v>
      </c>
      <c r="BC167" s="18">
        <v>0</v>
      </c>
      <c r="BD167" s="18">
        <v>0</v>
      </c>
      <c r="BE167" s="18">
        <v>0</v>
      </c>
      <c r="BF167" s="18">
        <v>0</v>
      </c>
      <c r="BG167" s="18">
        <v>1.1520871539313399E-6</v>
      </c>
      <c r="BH167" s="18">
        <v>0</v>
      </c>
      <c r="BI167" s="18">
        <v>0</v>
      </c>
      <c r="BJ167" s="18">
        <v>0</v>
      </c>
      <c r="BK167" s="18">
        <v>0</v>
      </c>
      <c r="BL167" s="18">
        <v>4.5611365780730897E-9</v>
      </c>
      <c r="BM167" s="18">
        <v>4.39775227021041E-9</v>
      </c>
      <c r="BN167" s="18">
        <v>0</v>
      </c>
      <c r="BO167" s="18">
        <v>0</v>
      </c>
      <c r="BP167" s="18">
        <v>0</v>
      </c>
      <c r="BQ167" s="18">
        <v>0</v>
      </c>
      <c r="BR167" s="18">
        <v>0</v>
      </c>
      <c r="BS167" s="18">
        <v>1.6338430786267997E-10</v>
      </c>
      <c r="BT167" s="18">
        <v>0</v>
      </c>
      <c r="BU167" s="18">
        <v>0</v>
      </c>
      <c r="BV167" s="18">
        <v>0</v>
      </c>
      <c r="BW167" s="18">
        <v>0</v>
      </c>
      <c r="BX167" s="18">
        <v>0.53233621483942417</v>
      </c>
      <c r="BY167" s="18">
        <v>0.50947450719822818</v>
      </c>
      <c r="BZ167" s="18">
        <v>0</v>
      </c>
      <c r="CA167" s="18">
        <v>0</v>
      </c>
      <c r="CB167" s="18">
        <v>0</v>
      </c>
      <c r="CC167" s="18">
        <v>0</v>
      </c>
      <c r="CD167" s="18">
        <v>0</v>
      </c>
      <c r="CE167" s="18">
        <v>2.2861707641196015E-2</v>
      </c>
      <c r="CF167" s="18">
        <v>0</v>
      </c>
      <c r="CG167" s="18">
        <v>0</v>
      </c>
      <c r="CH167" s="18">
        <v>0</v>
      </c>
      <c r="CI167" s="18">
        <v>0</v>
      </c>
      <c r="CJ167" s="18">
        <v>0.54998538095238092</v>
      </c>
      <c r="CK167" s="18">
        <v>0.52645756367663343</v>
      </c>
      <c r="CL167" s="18">
        <v>0</v>
      </c>
      <c r="CM167" s="18">
        <v>0</v>
      </c>
      <c r="CN167" s="18">
        <v>0</v>
      </c>
      <c r="CO167" s="18">
        <v>0</v>
      </c>
      <c r="CP167" s="18">
        <v>0</v>
      </c>
      <c r="CQ167" s="18">
        <v>2.3527817275747511E-2</v>
      </c>
      <c r="CR167" s="18">
        <v>0</v>
      </c>
      <c r="CS167" s="18">
        <v>0</v>
      </c>
      <c r="CT167" s="18">
        <v>0</v>
      </c>
      <c r="CU167" s="18">
        <v>0</v>
      </c>
      <c r="CV167" s="18">
        <v>0.20950145935769654</v>
      </c>
      <c r="CW167" s="18">
        <v>0.20641342192691028</v>
      </c>
      <c r="CX167" s="18">
        <v>0</v>
      </c>
      <c r="CY167" s="18">
        <v>0</v>
      </c>
      <c r="CZ167" s="18">
        <v>0</v>
      </c>
      <c r="DA167" s="18">
        <v>0</v>
      </c>
      <c r="DB167" s="18">
        <v>0</v>
      </c>
      <c r="DC167" s="18">
        <v>3.0880374307862683E-3</v>
      </c>
      <c r="DD167" s="18">
        <v>0</v>
      </c>
      <c r="DE167" s="18">
        <v>0</v>
      </c>
      <c r="DF167" s="18">
        <v>0</v>
      </c>
      <c r="DG167" s="18">
        <v>0</v>
      </c>
      <c r="DH167" s="18">
        <v>0</v>
      </c>
      <c r="DI167" s="18">
        <v>0</v>
      </c>
      <c r="DJ167" s="18">
        <v>0</v>
      </c>
      <c r="DK167" s="18">
        <v>0</v>
      </c>
      <c r="DL167" s="18">
        <v>0</v>
      </c>
      <c r="DM167" s="18">
        <v>0</v>
      </c>
      <c r="DN167" s="18">
        <v>0</v>
      </c>
      <c r="DO167" s="18">
        <v>0</v>
      </c>
      <c r="DP167" s="18">
        <v>0</v>
      </c>
      <c r="DQ167" s="18">
        <v>0</v>
      </c>
      <c r="DR167" s="18">
        <v>0</v>
      </c>
      <c r="DS167" s="18">
        <v>0</v>
      </c>
      <c r="DT167" s="18">
        <v>0</v>
      </c>
      <c r="DU167" s="18">
        <v>0</v>
      </c>
      <c r="DV167" s="18">
        <v>0</v>
      </c>
      <c r="DW167" s="18">
        <v>0</v>
      </c>
      <c r="DX167" s="18">
        <v>0</v>
      </c>
      <c r="DY167" s="18">
        <v>0</v>
      </c>
      <c r="DZ167" s="18">
        <v>0</v>
      </c>
      <c r="EA167" s="18">
        <v>0</v>
      </c>
      <c r="EB167" s="18">
        <v>0</v>
      </c>
      <c r="EC167" s="18">
        <v>0</v>
      </c>
      <c r="ED167" s="18">
        <v>0</v>
      </c>
      <c r="EE167" s="18">
        <v>0</v>
      </c>
    </row>
    <row r="168" spans="1:135" ht="20.149999999999999" customHeight="1" outlineLevel="6" x14ac:dyDescent="0.35">
      <c r="A168" s="17" t="s">
        <v>54</v>
      </c>
      <c r="B168" s="17" t="s">
        <v>68</v>
      </c>
      <c r="C168">
        <v>0</v>
      </c>
      <c r="D168" s="18">
        <v>8.0100039328903656E-3</v>
      </c>
      <c r="E168" s="18">
        <v>7.7932893687707649E-3</v>
      </c>
      <c r="F168" s="18">
        <v>0</v>
      </c>
      <c r="G168" s="18">
        <v>0</v>
      </c>
      <c r="H168" s="18">
        <v>0</v>
      </c>
      <c r="I168" s="18">
        <v>0</v>
      </c>
      <c r="J168" s="18">
        <v>1.3945377408637879E-4</v>
      </c>
      <c r="K168" s="18">
        <v>7.7260790033222614E-5</v>
      </c>
      <c r="L168" s="18">
        <v>0</v>
      </c>
      <c r="M168" s="18">
        <v>0</v>
      </c>
      <c r="N168" s="18">
        <v>0</v>
      </c>
      <c r="O168" s="18">
        <v>0</v>
      </c>
      <c r="P168" s="18">
        <v>1.2113543043189372E-16</v>
      </c>
      <c r="Q168" s="18">
        <v>1.1951592358803989E-16</v>
      </c>
      <c r="R168" s="18">
        <v>0</v>
      </c>
      <c r="S168" s="18">
        <v>0</v>
      </c>
      <c r="T168" s="18">
        <v>0</v>
      </c>
      <c r="U168" s="18">
        <v>0</v>
      </c>
      <c r="V168" s="18">
        <v>1.1902963455149505E-18</v>
      </c>
      <c r="W168" s="18">
        <v>4.2921049833887052E-19</v>
      </c>
      <c r="X168" s="18">
        <v>0</v>
      </c>
      <c r="Y168" s="18">
        <v>0</v>
      </c>
      <c r="Z168" s="18">
        <v>0</v>
      </c>
      <c r="AA168" s="18">
        <v>0</v>
      </c>
      <c r="AB168" s="18">
        <v>1.9585514272425249E-6</v>
      </c>
      <c r="AC168" s="18">
        <v>1.881165149501661E-6</v>
      </c>
      <c r="AD168" s="18">
        <v>0</v>
      </c>
      <c r="AE168" s="18">
        <v>0</v>
      </c>
      <c r="AF168" s="18">
        <v>0</v>
      </c>
      <c r="AG168" s="18">
        <v>0</v>
      </c>
      <c r="AH168" s="18">
        <v>4.0170181395348846E-8</v>
      </c>
      <c r="AI168" s="18">
        <v>3.7216096345514961E-8</v>
      </c>
      <c r="AJ168" s="18">
        <v>0</v>
      </c>
      <c r="AK168" s="18">
        <v>0</v>
      </c>
      <c r="AL168" s="18">
        <v>0</v>
      </c>
      <c r="AM168" s="18">
        <v>0</v>
      </c>
      <c r="AN168" s="18">
        <v>3.559106920265781E-5</v>
      </c>
      <c r="AO168" s="18">
        <v>3.489177009966778E-5</v>
      </c>
      <c r="AP168" s="18">
        <v>0</v>
      </c>
      <c r="AQ168" s="18">
        <v>0</v>
      </c>
      <c r="AR168" s="18">
        <v>0</v>
      </c>
      <c r="AS168" s="18">
        <v>0</v>
      </c>
      <c r="AT168" s="18">
        <v>2.0848554817275754E-7</v>
      </c>
      <c r="AU168" s="18">
        <v>4.908135548172759E-7</v>
      </c>
      <c r="AV168" s="18">
        <v>0</v>
      </c>
      <c r="AW168" s="18">
        <v>0</v>
      </c>
      <c r="AX168" s="18">
        <v>0</v>
      </c>
      <c r="AY168" s="18">
        <v>0</v>
      </c>
      <c r="AZ168" s="18">
        <v>5.1303431481727575E-6</v>
      </c>
      <c r="BA168" s="18">
        <v>5.0492077076411963E-6</v>
      </c>
      <c r="BB168" s="18">
        <v>0</v>
      </c>
      <c r="BC168" s="18">
        <v>0</v>
      </c>
      <c r="BD168" s="18">
        <v>0</v>
      </c>
      <c r="BE168" s="18">
        <v>0</v>
      </c>
      <c r="BF168" s="18">
        <v>2.5913695016611304E-8</v>
      </c>
      <c r="BG168" s="18">
        <v>5.5221745514950184E-8</v>
      </c>
      <c r="BH168" s="18">
        <v>0</v>
      </c>
      <c r="BI168" s="18">
        <v>0</v>
      </c>
      <c r="BJ168" s="18">
        <v>0</v>
      </c>
      <c r="BK168" s="18">
        <v>0</v>
      </c>
      <c r="BL168" s="18">
        <v>1.6813156499003324E-9</v>
      </c>
      <c r="BM168" s="18">
        <v>1.6500531428571429E-9</v>
      </c>
      <c r="BN168" s="18">
        <v>0</v>
      </c>
      <c r="BO168" s="18">
        <v>0</v>
      </c>
      <c r="BP168" s="18">
        <v>0</v>
      </c>
      <c r="BQ168" s="18">
        <v>0</v>
      </c>
      <c r="BR168" s="18">
        <v>2.3431203986710969E-11</v>
      </c>
      <c r="BS168" s="18">
        <v>7.8313030564784072E-12</v>
      </c>
      <c r="BT168" s="18">
        <v>0</v>
      </c>
      <c r="BU168" s="18">
        <v>0</v>
      </c>
      <c r="BV168" s="18">
        <v>0</v>
      </c>
      <c r="BW168" s="18">
        <v>0</v>
      </c>
      <c r="BX168" s="18">
        <v>9.4940863375415283E-2</v>
      </c>
      <c r="BY168" s="18">
        <v>8.8866952823920264E-2</v>
      </c>
      <c r="BZ168" s="18">
        <v>0</v>
      </c>
      <c r="CA168" s="18">
        <v>0</v>
      </c>
      <c r="CB168" s="18">
        <v>0</v>
      </c>
      <c r="CC168" s="18">
        <v>0</v>
      </c>
      <c r="CD168" s="18">
        <v>4.978110897009968E-3</v>
      </c>
      <c r="CE168" s="18">
        <v>1.0957996544850501E-3</v>
      </c>
      <c r="CF168" s="18">
        <v>0</v>
      </c>
      <c r="CG168" s="18">
        <v>0</v>
      </c>
      <c r="CH168" s="18">
        <v>0</v>
      </c>
      <c r="CI168" s="18">
        <v>0</v>
      </c>
      <c r="CJ168" s="18">
        <v>9.9247707847176084E-2</v>
      </c>
      <c r="CK168" s="18">
        <v>9.303434352159469E-2</v>
      </c>
      <c r="CL168" s="18">
        <v>0</v>
      </c>
      <c r="CM168" s="18">
        <v>0</v>
      </c>
      <c r="CN168" s="18">
        <v>0</v>
      </c>
      <c r="CO168" s="18">
        <v>0</v>
      </c>
      <c r="CP168" s="18">
        <v>5.0856358803986722E-3</v>
      </c>
      <c r="CQ168" s="18">
        <v>1.1277284451827246E-3</v>
      </c>
      <c r="CR168" s="18">
        <v>0</v>
      </c>
      <c r="CS168" s="18">
        <v>0</v>
      </c>
      <c r="CT168" s="18">
        <v>0</v>
      </c>
      <c r="CU168" s="18">
        <v>0</v>
      </c>
      <c r="CV168" s="18">
        <v>1.5463501786046514E-2</v>
      </c>
      <c r="CW168" s="18">
        <v>1.5090351229235882E-2</v>
      </c>
      <c r="CX168" s="18">
        <v>0</v>
      </c>
      <c r="CY168" s="18">
        <v>0</v>
      </c>
      <c r="CZ168" s="18">
        <v>0</v>
      </c>
      <c r="DA168" s="18">
        <v>0</v>
      </c>
      <c r="DB168" s="18">
        <v>2.2513538870431901E-4</v>
      </c>
      <c r="DC168" s="18">
        <v>1.4801516810631233E-4</v>
      </c>
      <c r="DD168" s="18">
        <v>0</v>
      </c>
      <c r="DE168" s="18">
        <v>0</v>
      </c>
      <c r="DF168" s="18">
        <v>0</v>
      </c>
      <c r="DG168" s="18">
        <v>0</v>
      </c>
      <c r="DH168" s="18">
        <v>0</v>
      </c>
      <c r="DI168" s="18">
        <v>0</v>
      </c>
      <c r="DJ168" s="18">
        <v>0</v>
      </c>
      <c r="DK168" s="18">
        <v>0</v>
      </c>
      <c r="DL168" s="18">
        <v>0</v>
      </c>
      <c r="DM168" s="18">
        <v>0</v>
      </c>
      <c r="DN168" s="18">
        <v>0</v>
      </c>
      <c r="DO168" s="18">
        <v>0</v>
      </c>
      <c r="DP168" s="18">
        <v>0</v>
      </c>
      <c r="DQ168" s="18">
        <v>0</v>
      </c>
      <c r="DR168" s="18">
        <v>0</v>
      </c>
      <c r="DS168" s="18">
        <v>0</v>
      </c>
      <c r="DT168" s="18">
        <v>1.3160006112956812E-6</v>
      </c>
      <c r="DU168" s="18">
        <v>1.3160006112956812E-6</v>
      </c>
      <c r="DV168" s="18">
        <v>0</v>
      </c>
      <c r="DW168" s="18">
        <v>0</v>
      </c>
      <c r="DX168" s="18">
        <v>0</v>
      </c>
      <c r="DY168" s="18">
        <v>0</v>
      </c>
      <c r="DZ168" s="18">
        <v>0</v>
      </c>
      <c r="EA168" s="18">
        <v>0</v>
      </c>
      <c r="EB168" s="18">
        <v>0</v>
      </c>
      <c r="EC168" s="18">
        <v>0</v>
      </c>
      <c r="ED168" s="18">
        <v>0</v>
      </c>
      <c r="EE168" s="18">
        <v>0</v>
      </c>
    </row>
    <row r="169" spans="1:135" ht="20.149999999999999" customHeight="1" outlineLevel="6" x14ac:dyDescent="0.35">
      <c r="A169" s="17" t="s">
        <v>54</v>
      </c>
      <c r="B169" s="17" t="s">
        <v>342</v>
      </c>
      <c r="C169">
        <v>0</v>
      </c>
      <c r="D169" s="18">
        <v>0.14170895641196013</v>
      </c>
      <c r="E169" s="18">
        <v>0.13754728903654487</v>
      </c>
      <c r="F169" s="18">
        <v>0</v>
      </c>
      <c r="G169" s="18">
        <v>0</v>
      </c>
      <c r="H169" s="18">
        <v>0</v>
      </c>
      <c r="I169" s="18">
        <v>0</v>
      </c>
      <c r="J169" s="18">
        <v>2.6779949058693244E-3</v>
      </c>
      <c r="K169" s="18">
        <v>1.483672469545958E-3</v>
      </c>
      <c r="L169" s="18">
        <v>0</v>
      </c>
      <c r="M169" s="18">
        <v>0</v>
      </c>
      <c r="N169" s="18">
        <v>0</v>
      </c>
      <c r="O169" s="18">
        <v>0</v>
      </c>
      <c r="P169" s="18">
        <v>1.8731655820598003E-15</v>
      </c>
      <c r="Q169" s="18">
        <v>1.8420654485049832E-15</v>
      </c>
      <c r="R169" s="18">
        <v>0</v>
      </c>
      <c r="S169" s="18">
        <v>0</v>
      </c>
      <c r="T169" s="18">
        <v>0</v>
      </c>
      <c r="U169" s="18">
        <v>0</v>
      </c>
      <c r="V169" s="18">
        <v>2.2857840531561457E-17</v>
      </c>
      <c r="W169" s="18">
        <v>8.2422930232558152E-18</v>
      </c>
      <c r="X169" s="18">
        <v>0</v>
      </c>
      <c r="Y169" s="18">
        <v>0</v>
      </c>
      <c r="Z169" s="18">
        <v>0</v>
      </c>
      <c r="AA169" s="18">
        <v>0</v>
      </c>
      <c r="AB169" s="18">
        <v>1.4596938117386489E-5</v>
      </c>
      <c r="AC169" s="18">
        <v>1.3110855149501661E-5</v>
      </c>
      <c r="AD169" s="18">
        <v>0</v>
      </c>
      <c r="AE169" s="18">
        <v>0</v>
      </c>
      <c r="AF169" s="18">
        <v>0</v>
      </c>
      <c r="AG169" s="18">
        <v>0</v>
      </c>
      <c r="AH169" s="18">
        <v>7.7140673311184933E-7</v>
      </c>
      <c r="AI169" s="18">
        <v>7.1467623477297907E-7</v>
      </c>
      <c r="AJ169" s="18">
        <v>0</v>
      </c>
      <c r="AK169" s="18">
        <v>0</v>
      </c>
      <c r="AL169" s="18">
        <v>0</v>
      </c>
      <c r="AM169" s="18">
        <v>0</v>
      </c>
      <c r="AN169" s="18">
        <v>4.6559503720930228E-4</v>
      </c>
      <c r="AO169" s="18">
        <v>4.5216609080841634E-4</v>
      </c>
      <c r="AP169" s="18">
        <v>0</v>
      </c>
      <c r="AQ169" s="18">
        <v>0</v>
      </c>
      <c r="AR169" s="18">
        <v>0</v>
      </c>
      <c r="AS169" s="18">
        <v>0</v>
      </c>
      <c r="AT169" s="18">
        <v>4.0036400885935776E-6</v>
      </c>
      <c r="AU169" s="18">
        <v>9.4253063122923596E-6</v>
      </c>
      <c r="AV169" s="18">
        <v>0</v>
      </c>
      <c r="AW169" s="18">
        <v>0</v>
      </c>
      <c r="AX169" s="18">
        <v>0</v>
      </c>
      <c r="AY169" s="18">
        <v>0</v>
      </c>
      <c r="AZ169" s="18">
        <v>9.8252365603543744E-5</v>
      </c>
      <c r="BA169" s="18">
        <v>9.6694283499446283E-5</v>
      </c>
      <c r="BB169" s="18">
        <v>0</v>
      </c>
      <c r="BC169" s="18">
        <v>0</v>
      </c>
      <c r="BD169" s="18">
        <v>0</v>
      </c>
      <c r="BE169" s="18">
        <v>0</v>
      </c>
      <c r="BF169" s="18">
        <v>4.9763255813953487E-7</v>
      </c>
      <c r="BG169" s="18">
        <v>1.0604495459579181E-6</v>
      </c>
      <c r="BH169" s="18">
        <v>0</v>
      </c>
      <c r="BI169" s="18">
        <v>0</v>
      </c>
      <c r="BJ169" s="18">
        <v>0</v>
      </c>
      <c r="BK169" s="18">
        <v>0</v>
      </c>
      <c r="BL169" s="18">
        <v>2.5382287767441861E-8</v>
      </c>
      <c r="BM169" s="18">
        <v>2.4781942414174972E-8</v>
      </c>
      <c r="BN169" s="18">
        <v>0</v>
      </c>
      <c r="BO169" s="18">
        <v>0</v>
      </c>
      <c r="BP169" s="18">
        <v>0</v>
      </c>
      <c r="BQ169" s="18">
        <v>0</v>
      </c>
      <c r="BR169" s="18">
        <v>4.4995754152823921E-10</v>
      </c>
      <c r="BS169" s="18">
        <v>1.5038781173864894E-10</v>
      </c>
      <c r="BT169" s="18">
        <v>0</v>
      </c>
      <c r="BU169" s="18">
        <v>0</v>
      </c>
      <c r="BV169" s="18">
        <v>0</v>
      </c>
      <c r="BW169" s="18">
        <v>0</v>
      </c>
      <c r="BX169" s="18">
        <v>1.8312025441860464</v>
      </c>
      <c r="BY169" s="18">
        <v>1.7145625470653376</v>
      </c>
      <c r="BZ169" s="18">
        <v>0</v>
      </c>
      <c r="CA169" s="18">
        <v>0</v>
      </c>
      <c r="CB169" s="18">
        <v>0</v>
      </c>
      <c r="CC169" s="18">
        <v>0</v>
      </c>
      <c r="CD169" s="18">
        <v>9.5596883720930212E-2</v>
      </c>
      <c r="CE169" s="18">
        <v>2.1043113399778518E-2</v>
      </c>
      <c r="CF169" s="18">
        <v>0</v>
      </c>
      <c r="CG169" s="18">
        <v>0</v>
      </c>
      <c r="CH169" s="18">
        <v>0</v>
      </c>
      <c r="CI169" s="18">
        <v>0</v>
      </c>
      <c r="CJ169" s="18">
        <v>1.9357766866002215</v>
      </c>
      <c r="CK169" s="18">
        <v>1.8164587375415282</v>
      </c>
      <c r="CL169" s="18">
        <v>0</v>
      </c>
      <c r="CM169" s="18">
        <v>0</v>
      </c>
      <c r="CN169" s="18">
        <v>0</v>
      </c>
      <c r="CO169" s="18">
        <v>0</v>
      </c>
      <c r="CP169" s="18">
        <v>9.7661705426356576E-2</v>
      </c>
      <c r="CQ169" s="18">
        <v>2.1656243632336657E-2</v>
      </c>
      <c r="CR169" s="18">
        <v>0</v>
      </c>
      <c r="CS169" s="18">
        <v>0</v>
      </c>
      <c r="CT169" s="18">
        <v>0</v>
      </c>
      <c r="CU169" s="18">
        <v>0</v>
      </c>
      <c r="CV169" s="18">
        <v>0.34227233089700998</v>
      </c>
      <c r="CW169" s="18">
        <v>0.33510653377630123</v>
      </c>
      <c r="CX169" s="18">
        <v>0</v>
      </c>
      <c r="CY169" s="18">
        <v>0</v>
      </c>
      <c r="CZ169" s="18">
        <v>0</v>
      </c>
      <c r="DA169" s="18">
        <v>0</v>
      </c>
      <c r="DB169" s="18">
        <v>4.3233856035437427E-3</v>
      </c>
      <c r="DC169" s="18">
        <v>2.8424115171650057E-3</v>
      </c>
      <c r="DD169" s="18">
        <v>0</v>
      </c>
      <c r="DE169" s="18">
        <v>0</v>
      </c>
      <c r="DF169" s="18">
        <v>0</v>
      </c>
      <c r="DG169" s="18">
        <v>0</v>
      </c>
      <c r="DH169" s="18">
        <v>0</v>
      </c>
      <c r="DI169" s="18">
        <v>0</v>
      </c>
      <c r="DJ169" s="18">
        <v>0</v>
      </c>
      <c r="DK169" s="18">
        <v>0</v>
      </c>
      <c r="DL169" s="18">
        <v>0</v>
      </c>
      <c r="DM169" s="18">
        <v>0</v>
      </c>
      <c r="DN169" s="18">
        <v>0</v>
      </c>
      <c r="DO169" s="18">
        <v>0</v>
      </c>
      <c r="DP169" s="18">
        <v>0</v>
      </c>
      <c r="DQ169" s="18">
        <v>0</v>
      </c>
      <c r="DR169" s="18">
        <v>0</v>
      </c>
      <c r="DS169" s="18">
        <v>0</v>
      </c>
      <c r="DT169" s="18">
        <v>0</v>
      </c>
      <c r="DU169" s="18">
        <v>0</v>
      </c>
      <c r="DV169" s="18">
        <v>0</v>
      </c>
      <c r="DW169" s="18">
        <v>0</v>
      </c>
      <c r="DX169" s="18">
        <v>0</v>
      </c>
      <c r="DY169" s="18">
        <v>0</v>
      </c>
      <c r="DZ169" s="18">
        <v>0</v>
      </c>
      <c r="EA169" s="18">
        <v>0</v>
      </c>
      <c r="EB169" s="18">
        <v>0</v>
      </c>
      <c r="EC169" s="18">
        <v>0</v>
      </c>
      <c r="ED169" s="18">
        <v>0</v>
      </c>
      <c r="EE169" s="18">
        <v>0</v>
      </c>
    </row>
    <row r="170" spans="1:135" ht="20.149999999999999" customHeight="1" outlineLevel="6" x14ac:dyDescent="0.35">
      <c r="A170" s="17" t="s">
        <v>54</v>
      </c>
      <c r="B170" s="17" t="s">
        <v>69</v>
      </c>
      <c r="C170">
        <v>0</v>
      </c>
      <c r="D170" s="18">
        <v>6.1873754152823868E-3</v>
      </c>
      <c r="E170" s="18">
        <v>-8.7654485049833877E-2</v>
      </c>
      <c r="F170" s="18">
        <v>0</v>
      </c>
      <c r="G170" s="18">
        <v>0</v>
      </c>
      <c r="H170" s="18">
        <v>0</v>
      </c>
      <c r="I170" s="18">
        <v>0</v>
      </c>
      <c r="J170" s="18">
        <v>9.3841860465116264E-2</v>
      </c>
      <c r="K170" s="18">
        <v>0</v>
      </c>
      <c r="L170" s="18">
        <v>-4.7823255813953476E-2</v>
      </c>
      <c r="M170" s="18">
        <v>0</v>
      </c>
      <c r="N170" s="18">
        <v>0</v>
      </c>
      <c r="O170" s="18">
        <v>0</v>
      </c>
      <c r="P170" s="18">
        <v>1.1640000175308969E-9</v>
      </c>
      <c r="Q170" s="18">
        <v>1.1639999999999999E-9</v>
      </c>
      <c r="R170" s="18">
        <v>0</v>
      </c>
      <c r="S170" s="18">
        <v>0</v>
      </c>
      <c r="T170" s="18">
        <v>0</v>
      </c>
      <c r="U170" s="18">
        <v>0</v>
      </c>
      <c r="V170" s="18">
        <v>1.7530897009966773E-17</v>
      </c>
      <c r="W170" s="18">
        <v>0</v>
      </c>
      <c r="X170" s="18">
        <v>-3.5448504983388697E-16</v>
      </c>
      <c r="Y170" s="18">
        <v>0</v>
      </c>
      <c r="Z170" s="18">
        <v>0</v>
      </c>
      <c r="AA170" s="18">
        <v>0</v>
      </c>
      <c r="AB170" s="18">
        <v>3.3411827242524915E-6</v>
      </c>
      <c r="AC170" s="18">
        <v>2.5007308970099668E-6</v>
      </c>
      <c r="AD170" s="18">
        <v>0</v>
      </c>
      <c r="AE170" s="18">
        <v>0</v>
      </c>
      <c r="AF170" s="18">
        <v>0</v>
      </c>
      <c r="AG170" s="18">
        <v>0</v>
      </c>
      <c r="AH170" s="18">
        <v>8.4045182724252469E-7</v>
      </c>
      <c r="AI170" s="18">
        <v>0</v>
      </c>
      <c r="AJ170" s="18">
        <v>-3.841328903654484E-6</v>
      </c>
      <c r="AK170" s="18">
        <v>0</v>
      </c>
      <c r="AL170" s="18">
        <v>0</v>
      </c>
      <c r="AM170" s="18">
        <v>0</v>
      </c>
      <c r="AN170" s="18">
        <v>4.408504983388704E-5</v>
      </c>
      <c r="AO170" s="18">
        <v>3.1194684385382059E-5</v>
      </c>
      <c r="AP170" s="18">
        <v>0</v>
      </c>
      <c r="AQ170" s="18">
        <v>0</v>
      </c>
      <c r="AR170" s="18">
        <v>0</v>
      </c>
      <c r="AS170" s="18">
        <v>0</v>
      </c>
      <c r="AT170" s="18">
        <v>1.2890365448504979E-5</v>
      </c>
      <c r="AU170" s="18">
        <v>0</v>
      </c>
      <c r="AV170" s="18">
        <v>-3.2612624584717603E-5</v>
      </c>
      <c r="AW170" s="18">
        <v>0</v>
      </c>
      <c r="AX170" s="18">
        <v>0</v>
      </c>
      <c r="AY170" s="18">
        <v>0</v>
      </c>
      <c r="AZ170" s="18">
        <v>3.2019667774086372E-5</v>
      </c>
      <c r="BA170" s="18">
        <v>7.39906976744186E-6</v>
      </c>
      <c r="BB170" s="18">
        <v>0</v>
      </c>
      <c r="BC170" s="18">
        <v>0</v>
      </c>
      <c r="BD170" s="18">
        <v>0</v>
      </c>
      <c r="BE170" s="18">
        <v>0</v>
      </c>
      <c r="BF170" s="18">
        <v>2.4620598006644513E-5</v>
      </c>
      <c r="BG170" s="18">
        <v>0</v>
      </c>
      <c r="BH170" s="18">
        <v>-6.4967441860465097E-6</v>
      </c>
      <c r="BI170" s="18">
        <v>0</v>
      </c>
      <c r="BJ170" s="18">
        <v>0</v>
      </c>
      <c r="BK170" s="18">
        <v>0</v>
      </c>
      <c r="BL170" s="18">
        <v>1.4018272425249166E-8</v>
      </c>
      <c r="BM170" s="18">
        <v>1.379269102990033E-8</v>
      </c>
      <c r="BN170" s="18">
        <v>0</v>
      </c>
      <c r="BO170" s="18">
        <v>0</v>
      </c>
      <c r="BP170" s="18">
        <v>0</v>
      </c>
      <c r="BQ170" s="18">
        <v>0</v>
      </c>
      <c r="BR170" s="18">
        <v>2.2558139534883713E-10</v>
      </c>
      <c r="BS170" s="18">
        <v>0</v>
      </c>
      <c r="BT170" s="18">
        <v>-5.143255813953487E-9</v>
      </c>
      <c r="BU170" s="18">
        <v>0</v>
      </c>
      <c r="BV170" s="18">
        <v>0</v>
      </c>
      <c r="BW170" s="18">
        <v>0</v>
      </c>
      <c r="BX170" s="18">
        <v>8.9845847176079713E-2</v>
      </c>
      <c r="BY170" s="18">
        <v>6.9865780730896998E-2</v>
      </c>
      <c r="BZ170" s="18">
        <v>0</v>
      </c>
      <c r="CA170" s="18">
        <v>0</v>
      </c>
      <c r="CB170" s="18">
        <v>0</v>
      </c>
      <c r="CC170" s="18">
        <v>0</v>
      </c>
      <c r="CD170" s="18">
        <v>1.9980066445182718E-2</v>
      </c>
      <c r="CE170" s="18">
        <v>0</v>
      </c>
      <c r="CF170" s="18">
        <v>-0.73861794019933535</v>
      </c>
      <c r="CG170" s="18">
        <v>0</v>
      </c>
      <c r="CH170" s="18">
        <v>0</v>
      </c>
      <c r="CI170" s="18">
        <v>0</v>
      </c>
      <c r="CJ170" s="18">
        <v>0.12825913621262455</v>
      </c>
      <c r="CK170" s="18">
        <v>0.10699003322259135</v>
      </c>
      <c r="CL170" s="18">
        <v>0</v>
      </c>
      <c r="CM170" s="18">
        <v>0</v>
      </c>
      <c r="CN170" s="18">
        <v>0</v>
      </c>
      <c r="CO170" s="18">
        <v>0</v>
      </c>
      <c r="CP170" s="18">
        <v>2.1269102990033217E-2</v>
      </c>
      <c r="CQ170" s="18">
        <v>0</v>
      </c>
      <c r="CR170" s="18">
        <v>0</v>
      </c>
      <c r="CS170" s="18">
        <v>0</v>
      </c>
      <c r="CT170" s="18">
        <v>0</v>
      </c>
      <c r="CU170" s="18">
        <v>0</v>
      </c>
      <c r="CV170" s="18">
        <v>0.53623920265780733</v>
      </c>
      <c r="CW170" s="18">
        <v>1.405049833887043</v>
      </c>
      <c r="CX170" s="18">
        <v>0</v>
      </c>
      <c r="CY170" s="18">
        <v>0</v>
      </c>
      <c r="CZ170" s="18">
        <v>0</v>
      </c>
      <c r="DA170" s="18">
        <v>0</v>
      </c>
      <c r="DB170" s="18">
        <v>-0.86881063122923563</v>
      </c>
      <c r="DC170" s="18">
        <v>0</v>
      </c>
      <c r="DD170" s="18">
        <v>0</v>
      </c>
      <c r="DE170" s="18">
        <v>0</v>
      </c>
      <c r="DF170" s="18">
        <v>0</v>
      </c>
      <c r="DG170" s="18">
        <v>0</v>
      </c>
      <c r="DH170" s="18">
        <v>0</v>
      </c>
      <c r="DI170" s="18">
        <v>0</v>
      </c>
      <c r="DJ170" s="18">
        <v>0</v>
      </c>
      <c r="DK170" s="18">
        <v>0</v>
      </c>
      <c r="DL170" s="18">
        <v>0</v>
      </c>
      <c r="DM170" s="18">
        <v>0</v>
      </c>
      <c r="DN170" s="18">
        <v>0</v>
      </c>
      <c r="DO170" s="18">
        <v>0</v>
      </c>
      <c r="DP170" s="18">
        <v>0</v>
      </c>
      <c r="DQ170" s="18">
        <v>0</v>
      </c>
      <c r="DR170" s="18">
        <v>0</v>
      </c>
      <c r="DS170" s="18">
        <v>0</v>
      </c>
      <c r="DT170" s="18">
        <v>0</v>
      </c>
      <c r="DU170" s="18">
        <v>0</v>
      </c>
      <c r="DV170" s="18">
        <v>0</v>
      </c>
      <c r="DW170" s="18">
        <v>0</v>
      </c>
      <c r="DX170" s="18">
        <v>0</v>
      </c>
      <c r="DY170" s="18">
        <v>0</v>
      </c>
      <c r="DZ170" s="18">
        <v>0</v>
      </c>
      <c r="EA170" s="18">
        <v>0</v>
      </c>
      <c r="EB170" s="18">
        <v>0</v>
      </c>
      <c r="EC170" s="18">
        <v>0</v>
      </c>
      <c r="ED170" s="18">
        <v>0</v>
      </c>
      <c r="EE170" s="18">
        <v>0</v>
      </c>
    </row>
    <row r="171" spans="1:135" ht="20.149999999999999" customHeight="1" outlineLevel="6" x14ac:dyDescent="0.35">
      <c r="A171" s="17" t="s">
        <v>54</v>
      </c>
      <c r="B171" s="17" t="s">
        <v>304</v>
      </c>
      <c r="C171">
        <v>3</v>
      </c>
      <c r="D171" s="18">
        <v>6.2546105302325565E-3</v>
      </c>
      <c r="E171" s="18">
        <v>1.5593045404208193E-3</v>
      </c>
      <c r="F171" s="18">
        <v>0</v>
      </c>
      <c r="G171" s="18">
        <v>0</v>
      </c>
      <c r="H171" s="18">
        <v>4.6909578976744174E-3</v>
      </c>
      <c r="I171" s="18">
        <v>0</v>
      </c>
      <c r="J171" s="18">
        <v>4.3480921373200443E-6</v>
      </c>
      <c r="K171" s="18">
        <v>0</v>
      </c>
      <c r="L171" s="18">
        <v>0</v>
      </c>
      <c r="M171" s="18">
        <v>0</v>
      </c>
      <c r="N171" s="18">
        <v>0</v>
      </c>
      <c r="O171" s="18">
        <v>0</v>
      </c>
      <c r="P171" s="18">
        <v>1.5282818352075835E-12</v>
      </c>
      <c r="Q171" s="18">
        <v>3.8207043189368768E-13</v>
      </c>
      <c r="R171" s="18">
        <v>0</v>
      </c>
      <c r="S171" s="18">
        <v>0</v>
      </c>
      <c r="T171" s="18">
        <v>1.1462113764056878E-12</v>
      </c>
      <c r="U171" s="18">
        <v>0</v>
      </c>
      <c r="V171" s="18">
        <v>2.6908208194905865E-20</v>
      </c>
      <c r="W171" s="18">
        <v>0</v>
      </c>
      <c r="X171" s="18">
        <v>0</v>
      </c>
      <c r="Y171" s="18">
        <v>0</v>
      </c>
      <c r="Z171" s="18">
        <v>0</v>
      </c>
      <c r="AA171" s="18">
        <v>0</v>
      </c>
      <c r="AB171" s="18">
        <v>1.6601790697497233E-5</v>
      </c>
      <c r="AC171" s="18">
        <v>4.1472602436323372E-6</v>
      </c>
      <c r="AD171" s="18">
        <v>0</v>
      </c>
      <c r="AE171" s="18">
        <v>0</v>
      </c>
      <c r="AF171" s="18">
        <v>1.2451343023122929E-5</v>
      </c>
      <c r="AG171" s="18">
        <v>0</v>
      </c>
      <c r="AH171" s="18">
        <v>3.187430741971207E-9</v>
      </c>
      <c r="AI171" s="18">
        <v>0</v>
      </c>
      <c r="AJ171" s="18">
        <v>0</v>
      </c>
      <c r="AK171" s="18">
        <v>0</v>
      </c>
      <c r="AL171" s="18">
        <v>0</v>
      </c>
      <c r="AM171" s="18">
        <v>0</v>
      </c>
      <c r="AN171" s="18">
        <v>2.101190135636767E-6</v>
      </c>
      <c r="AO171" s="18">
        <v>4.9636500553709854E-7</v>
      </c>
      <c r="AP171" s="18">
        <v>0</v>
      </c>
      <c r="AQ171" s="18">
        <v>0</v>
      </c>
      <c r="AR171" s="18">
        <v>1.575892601727575E-6</v>
      </c>
      <c r="AS171" s="18">
        <v>0</v>
      </c>
      <c r="AT171" s="18">
        <v>2.8932528372093021E-8</v>
      </c>
      <c r="AU171" s="18">
        <v>0</v>
      </c>
      <c r="AV171" s="18">
        <v>0</v>
      </c>
      <c r="AW171" s="18">
        <v>0</v>
      </c>
      <c r="AX171" s="18">
        <v>0</v>
      </c>
      <c r="AY171" s="18">
        <v>0</v>
      </c>
      <c r="AZ171" s="18">
        <v>3.8686576196323359E-6</v>
      </c>
      <c r="BA171" s="18">
        <v>9.6007441860465095E-7</v>
      </c>
      <c r="BB171" s="18">
        <v>0</v>
      </c>
      <c r="BC171" s="18">
        <v>0</v>
      </c>
      <c r="BD171" s="18">
        <v>2.901493214724252E-6</v>
      </c>
      <c r="BE171" s="18">
        <v>0</v>
      </c>
      <c r="BF171" s="18">
        <v>7.0899863034330021E-9</v>
      </c>
      <c r="BG171" s="18">
        <v>0</v>
      </c>
      <c r="BH171" s="18">
        <v>0</v>
      </c>
      <c r="BI171" s="18">
        <v>0</v>
      </c>
      <c r="BJ171" s="18">
        <v>0</v>
      </c>
      <c r="BK171" s="18">
        <v>0</v>
      </c>
      <c r="BL171" s="18">
        <v>2.7302030721417499E-9</v>
      </c>
      <c r="BM171" s="18">
        <v>6.7760354374307858E-10</v>
      </c>
      <c r="BN171" s="18">
        <v>0</v>
      </c>
      <c r="BO171" s="18">
        <v>0</v>
      </c>
      <c r="BP171" s="18">
        <v>2.0476523041063127E-9</v>
      </c>
      <c r="BQ171" s="18">
        <v>0</v>
      </c>
      <c r="BR171" s="18">
        <v>4.9472242923588044E-12</v>
      </c>
      <c r="BS171" s="18">
        <v>0</v>
      </c>
      <c r="BT171" s="18">
        <v>0</v>
      </c>
      <c r="BU171" s="18">
        <v>0</v>
      </c>
      <c r="BV171" s="18">
        <v>0</v>
      </c>
      <c r="BW171" s="18">
        <v>0</v>
      </c>
      <c r="BX171" s="18">
        <v>0.16426139661785161</v>
      </c>
      <c r="BY171" s="18">
        <v>4.098276854928018E-2</v>
      </c>
      <c r="BZ171" s="18">
        <v>0</v>
      </c>
      <c r="CA171" s="18">
        <v>0</v>
      </c>
      <c r="CB171" s="18">
        <v>0.12319604746338868</v>
      </c>
      <c r="CC171" s="18">
        <v>0</v>
      </c>
      <c r="CD171" s="18">
        <v>8.2580605182724259E-5</v>
      </c>
      <c r="CE171" s="18">
        <v>0</v>
      </c>
      <c r="CF171" s="18">
        <v>0</v>
      </c>
      <c r="CG171" s="18">
        <v>0</v>
      </c>
      <c r="CH171" s="18">
        <v>0</v>
      </c>
      <c r="CI171" s="18">
        <v>0</v>
      </c>
      <c r="CJ171" s="18">
        <v>4.8775871340036865E-2</v>
      </c>
      <c r="CK171" s="18">
        <v>1.2109782207456616E-2</v>
      </c>
      <c r="CL171" s="18">
        <v>0</v>
      </c>
      <c r="CM171" s="18">
        <v>0</v>
      </c>
      <c r="CN171" s="18">
        <v>3.6581903505027651E-2</v>
      </c>
      <c r="CO171" s="18">
        <v>0</v>
      </c>
      <c r="CP171" s="18">
        <v>8.4185627552602434E-5</v>
      </c>
      <c r="CQ171" s="18">
        <v>0</v>
      </c>
      <c r="CR171" s="18">
        <v>0</v>
      </c>
      <c r="CS171" s="18">
        <v>0</v>
      </c>
      <c r="CT171" s="18">
        <v>0</v>
      </c>
      <c r="CU171" s="18">
        <v>0</v>
      </c>
      <c r="CV171" s="18">
        <v>2.7149552689179207E-3</v>
      </c>
      <c r="CW171" s="18">
        <v>6.7125384520733177E-4</v>
      </c>
      <c r="CX171" s="18">
        <v>0</v>
      </c>
      <c r="CY171" s="18">
        <v>0</v>
      </c>
      <c r="CZ171" s="18">
        <v>2.036216451688441E-3</v>
      </c>
      <c r="DA171" s="18">
        <v>0</v>
      </c>
      <c r="DB171" s="18">
        <v>7.4849720221483941E-6</v>
      </c>
      <c r="DC171" s="18">
        <v>0</v>
      </c>
      <c r="DD171" s="18">
        <v>0</v>
      </c>
      <c r="DE171" s="18">
        <v>0</v>
      </c>
      <c r="DF171" s="18">
        <v>0</v>
      </c>
      <c r="DG171" s="18">
        <v>0</v>
      </c>
      <c r="DH171" s="18">
        <v>0</v>
      </c>
      <c r="DI171" s="18">
        <v>0</v>
      </c>
      <c r="DJ171" s="18">
        <v>0</v>
      </c>
      <c r="DK171" s="18">
        <v>0</v>
      </c>
      <c r="DL171" s="18">
        <v>0</v>
      </c>
      <c r="DM171" s="18">
        <v>0</v>
      </c>
      <c r="DN171" s="18">
        <v>0</v>
      </c>
      <c r="DO171" s="18">
        <v>0</v>
      </c>
      <c r="DP171" s="18">
        <v>0</v>
      </c>
      <c r="DQ171" s="18">
        <v>0</v>
      </c>
      <c r="DR171" s="18">
        <v>0</v>
      </c>
      <c r="DS171" s="18">
        <v>0</v>
      </c>
      <c r="DT171" s="18">
        <v>0</v>
      </c>
      <c r="DU171" s="18">
        <v>0</v>
      </c>
      <c r="DV171" s="18">
        <v>0</v>
      </c>
      <c r="DW171" s="18">
        <v>0</v>
      </c>
      <c r="DX171" s="18">
        <v>0</v>
      </c>
      <c r="DY171" s="18">
        <v>0</v>
      </c>
      <c r="DZ171" s="18">
        <v>0</v>
      </c>
      <c r="EA171" s="18">
        <v>0</v>
      </c>
      <c r="EB171" s="18">
        <v>0</v>
      </c>
      <c r="EC171" s="18">
        <v>0</v>
      </c>
      <c r="ED171" s="18">
        <v>0</v>
      </c>
      <c r="EE171" s="18">
        <v>0</v>
      </c>
    </row>
    <row r="172" spans="1:135" ht="20.149999999999999" customHeight="1" outlineLevel="6" x14ac:dyDescent="0.35">
      <c r="A172" s="17" t="s">
        <v>54</v>
      </c>
      <c r="B172" s="17" t="s">
        <v>340</v>
      </c>
      <c r="C172">
        <v>2</v>
      </c>
      <c r="D172" s="18">
        <v>7.548470392026578E-2</v>
      </c>
      <c r="E172" s="18">
        <v>2.3048274197120709E-2</v>
      </c>
      <c r="F172" s="18">
        <v>0</v>
      </c>
      <c r="G172" s="18">
        <v>0</v>
      </c>
      <c r="H172" s="18">
        <v>5.0323135946843858E-2</v>
      </c>
      <c r="I172" s="18">
        <v>0</v>
      </c>
      <c r="J172" s="18">
        <v>0</v>
      </c>
      <c r="K172" s="18">
        <v>2.1132937763012182E-3</v>
      </c>
      <c r="L172" s="18">
        <v>0</v>
      </c>
      <c r="M172" s="18">
        <v>0</v>
      </c>
      <c r="N172" s="18">
        <v>0</v>
      </c>
      <c r="O172" s="18">
        <v>0</v>
      </c>
      <c r="P172" s="18">
        <v>6.5385850232558139E-16</v>
      </c>
      <c r="Q172" s="18">
        <v>2.1096372093023255E-16</v>
      </c>
      <c r="R172" s="18">
        <v>0</v>
      </c>
      <c r="S172" s="18">
        <v>0</v>
      </c>
      <c r="T172" s="18">
        <v>4.3590566821705431E-16</v>
      </c>
      <c r="U172" s="18">
        <v>0</v>
      </c>
      <c r="V172" s="18">
        <v>0</v>
      </c>
      <c r="W172" s="18">
        <v>6.9891131782945738E-18</v>
      </c>
      <c r="X172" s="18">
        <v>0</v>
      </c>
      <c r="Y172" s="18">
        <v>0</v>
      </c>
      <c r="Z172" s="18">
        <v>0</v>
      </c>
      <c r="AA172" s="18">
        <v>0</v>
      </c>
      <c r="AB172" s="18">
        <v>2.1803601993355478E-5</v>
      </c>
      <c r="AC172" s="18">
        <v>6.6078591362126246E-6</v>
      </c>
      <c r="AD172" s="18">
        <v>0</v>
      </c>
      <c r="AE172" s="18">
        <v>0</v>
      </c>
      <c r="AF172" s="18">
        <v>1.4535734662236987E-5</v>
      </c>
      <c r="AG172" s="18">
        <v>0</v>
      </c>
      <c r="AH172" s="18">
        <v>0</v>
      </c>
      <c r="AI172" s="18">
        <v>6.6000819490586934E-7</v>
      </c>
      <c r="AJ172" s="18">
        <v>0</v>
      </c>
      <c r="AK172" s="18">
        <v>0</v>
      </c>
      <c r="AL172" s="18">
        <v>0</v>
      </c>
      <c r="AM172" s="18">
        <v>0</v>
      </c>
      <c r="AN172" s="18">
        <v>1.263852637873754E-4</v>
      </c>
      <c r="AO172" s="18">
        <v>3.6437410852713176E-5</v>
      </c>
      <c r="AP172" s="18">
        <v>0</v>
      </c>
      <c r="AQ172" s="18">
        <v>0</v>
      </c>
      <c r="AR172" s="18">
        <v>8.425684252491694E-5</v>
      </c>
      <c r="AS172" s="18">
        <v>0</v>
      </c>
      <c r="AT172" s="18">
        <v>0</v>
      </c>
      <c r="AU172" s="18">
        <v>5.6910104097452943E-6</v>
      </c>
      <c r="AV172" s="18">
        <v>0</v>
      </c>
      <c r="AW172" s="18">
        <v>0</v>
      </c>
      <c r="AX172" s="18">
        <v>0</v>
      </c>
      <c r="AY172" s="18">
        <v>0</v>
      </c>
      <c r="AZ172" s="18">
        <v>3.2513110963455145E-5</v>
      </c>
      <c r="BA172" s="18">
        <v>4.7375530454042075E-6</v>
      </c>
      <c r="BB172" s="18">
        <v>0</v>
      </c>
      <c r="BC172" s="18">
        <v>0</v>
      </c>
      <c r="BD172" s="18">
        <v>2.1675407308970099E-5</v>
      </c>
      <c r="BE172" s="18">
        <v>0</v>
      </c>
      <c r="BF172" s="18">
        <v>0</v>
      </c>
      <c r="BG172" s="18">
        <v>6.1001506090808412E-6</v>
      </c>
      <c r="BH172" s="18">
        <v>0</v>
      </c>
      <c r="BI172" s="18">
        <v>0</v>
      </c>
      <c r="BJ172" s="18">
        <v>0</v>
      </c>
      <c r="BK172" s="18">
        <v>0</v>
      </c>
      <c r="BL172" s="18">
        <v>1.4750781621262457E-8</v>
      </c>
      <c r="BM172" s="18">
        <v>4.7582635658914729E-9</v>
      </c>
      <c r="BN172" s="18">
        <v>0</v>
      </c>
      <c r="BO172" s="18">
        <v>0</v>
      </c>
      <c r="BP172" s="18">
        <v>9.8338544141749711E-9</v>
      </c>
      <c r="BQ172" s="18">
        <v>0</v>
      </c>
      <c r="BR172" s="18">
        <v>0</v>
      </c>
      <c r="BS172" s="18">
        <v>1.5866364119601329E-10</v>
      </c>
      <c r="BT172" s="18">
        <v>0</v>
      </c>
      <c r="BU172" s="18">
        <v>0</v>
      </c>
      <c r="BV172" s="18">
        <v>0</v>
      </c>
      <c r="BW172" s="18">
        <v>0</v>
      </c>
      <c r="BX172" s="18">
        <v>3.3700171827242529</v>
      </c>
      <c r="BY172" s="18">
        <v>1.0911866223698783</v>
      </c>
      <c r="BZ172" s="18">
        <v>0</v>
      </c>
      <c r="CA172" s="18">
        <v>0</v>
      </c>
      <c r="CB172" s="18">
        <v>2.2466781218161684</v>
      </c>
      <c r="CC172" s="18">
        <v>0</v>
      </c>
      <c r="CD172" s="18">
        <v>0</v>
      </c>
      <c r="CE172" s="18">
        <v>3.2152438538205978E-2</v>
      </c>
      <c r="CF172" s="18">
        <v>0</v>
      </c>
      <c r="CG172" s="18">
        <v>0</v>
      </c>
      <c r="CH172" s="18">
        <v>0</v>
      </c>
      <c r="CI172" s="18">
        <v>0</v>
      </c>
      <c r="CJ172" s="18">
        <v>3.4279856717607977</v>
      </c>
      <c r="CK172" s="18">
        <v>1.1094909413067553</v>
      </c>
      <c r="CL172" s="18">
        <v>0</v>
      </c>
      <c r="CM172" s="18">
        <v>0</v>
      </c>
      <c r="CN172" s="18">
        <v>2.2853237811738647</v>
      </c>
      <c r="CO172" s="18">
        <v>0</v>
      </c>
      <c r="CP172" s="18">
        <v>0</v>
      </c>
      <c r="CQ172" s="18">
        <v>3.3170949280177192E-2</v>
      </c>
      <c r="CR172" s="18">
        <v>0</v>
      </c>
      <c r="CS172" s="18">
        <v>0</v>
      </c>
      <c r="CT172" s="18">
        <v>0</v>
      </c>
      <c r="CU172" s="18">
        <v>0</v>
      </c>
      <c r="CV172" s="18">
        <v>0.12903700531561463</v>
      </c>
      <c r="CW172" s="18">
        <v>4.0681305869324474E-2</v>
      </c>
      <c r="CX172" s="18">
        <v>0</v>
      </c>
      <c r="CY172" s="18">
        <v>0</v>
      </c>
      <c r="CZ172" s="18">
        <v>8.6024670210409743E-2</v>
      </c>
      <c r="DA172" s="18">
        <v>0</v>
      </c>
      <c r="DB172" s="18">
        <v>0</v>
      </c>
      <c r="DC172" s="18">
        <v>2.3310292358803986E-3</v>
      </c>
      <c r="DD172" s="18">
        <v>0</v>
      </c>
      <c r="DE172" s="18">
        <v>0</v>
      </c>
      <c r="DF172" s="18">
        <v>0</v>
      </c>
      <c r="DG172" s="18">
        <v>0</v>
      </c>
      <c r="DH172" s="18">
        <v>0</v>
      </c>
      <c r="DI172" s="18">
        <v>0</v>
      </c>
      <c r="DJ172" s="18">
        <v>0</v>
      </c>
      <c r="DK172" s="18">
        <v>0</v>
      </c>
      <c r="DL172" s="18">
        <v>0</v>
      </c>
      <c r="DM172" s="18">
        <v>0</v>
      </c>
      <c r="DN172" s="18">
        <v>0</v>
      </c>
      <c r="DO172" s="18">
        <v>0</v>
      </c>
      <c r="DP172" s="18">
        <v>0</v>
      </c>
      <c r="DQ172" s="18">
        <v>0</v>
      </c>
      <c r="DR172" s="18">
        <v>0</v>
      </c>
      <c r="DS172" s="18">
        <v>0</v>
      </c>
      <c r="DT172" s="18">
        <v>0</v>
      </c>
      <c r="DU172" s="18">
        <v>0</v>
      </c>
      <c r="DV172" s="18">
        <v>0</v>
      </c>
      <c r="DW172" s="18">
        <v>0</v>
      </c>
      <c r="DX172" s="18">
        <v>0</v>
      </c>
      <c r="DY172" s="18">
        <v>0</v>
      </c>
      <c r="DZ172" s="18">
        <v>0</v>
      </c>
      <c r="EA172" s="18">
        <v>0</v>
      </c>
      <c r="EB172" s="18">
        <v>0</v>
      </c>
      <c r="EC172" s="18">
        <v>0</v>
      </c>
      <c r="ED172" s="18">
        <v>0</v>
      </c>
      <c r="EE172" s="18">
        <v>0</v>
      </c>
    </row>
    <row r="173" spans="1:135" ht="20.149999999999999" customHeight="1" outlineLevel="6" x14ac:dyDescent="0.35">
      <c r="A173" s="17" t="s">
        <v>54</v>
      </c>
      <c r="B173" s="17" t="s">
        <v>92</v>
      </c>
      <c r="C173">
        <v>2</v>
      </c>
      <c r="D173" s="18">
        <v>3.7015174219269101E-2</v>
      </c>
      <c r="E173" s="18">
        <v>1.0634121816168327E-2</v>
      </c>
      <c r="F173" s="18">
        <v>0</v>
      </c>
      <c r="G173" s="18">
        <v>0</v>
      </c>
      <c r="H173" s="18">
        <v>2.4676782812846066E-2</v>
      </c>
      <c r="I173" s="18">
        <v>0</v>
      </c>
      <c r="J173" s="18">
        <v>0</v>
      </c>
      <c r="K173" s="18">
        <v>1.7042695902547064E-3</v>
      </c>
      <c r="L173" s="18">
        <v>0</v>
      </c>
      <c r="M173" s="18">
        <v>0</v>
      </c>
      <c r="N173" s="18">
        <v>0</v>
      </c>
      <c r="O173" s="18">
        <v>0</v>
      </c>
      <c r="P173" s="18">
        <v>2.6229921461794015E-16</v>
      </c>
      <c r="Q173" s="18">
        <v>8.1796673311184942E-17</v>
      </c>
      <c r="R173" s="18">
        <v>0</v>
      </c>
      <c r="S173" s="18">
        <v>0</v>
      </c>
      <c r="T173" s="18">
        <v>1.7486614307862679E-16</v>
      </c>
      <c r="U173" s="18">
        <v>0</v>
      </c>
      <c r="V173" s="18">
        <v>0</v>
      </c>
      <c r="W173" s="18">
        <v>5.6363982281284609E-18</v>
      </c>
      <c r="X173" s="18">
        <v>0</v>
      </c>
      <c r="Y173" s="18">
        <v>0</v>
      </c>
      <c r="Z173" s="18">
        <v>0</v>
      </c>
      <c r="AA173" s="18">
        <v>0</v>
      </c>
      <c r="AB173" s="18">
        <v>1.3479867641196014E-5</v>
      </c>
      <c r="AC173" s="18">
        <v>3.9610245404208199E-6</v>
      </c>
      <c r="AD173" s="18">
        <v>0</v>
      </c>
      <c r="AE173" s="18">
        <v>0</v>
      </c>
      <c r="AF173" s="18">
        <v>8.9865784274640092E-6</v>
      </c>
      <c r="AG173" s="18">
        <v>0</v>
      </c>
      <c r="AH173" s="18">
        <v>0</v>
      </c>
      <c r="AI173" s="18">
        <v>5.3226467331118491E-7</v>
      </c>
      <c r="AJ173" s="18">
        <v>0</v>
      </c>
      <c r="AK173" s="18">
        <v>0</v>
      </c>
      <c r="AL173" s="18">
        <v>0</v>
      </c>
      <c r="AM173" s="18">
        <v>0</v>
      </c>
      <c r="AN173" s="18">
        <v>1.1186426710963454E-4</v>
      </c>
      <c r="AO173" s="18">
        <v>3.2698560354374309E-5</v>
      </c>
      <c r="AP173" s="18">
        <v>0</v>
      </c>
      <c r="AQ173" s="18">
        <v>0</v>
      </c>
      <c r="AR173" s="18">
        <v>7.4576178073089693E-5</v>
      </c>
      <c r="AS173" s="18">
        <v>0</v>
      </c>
      <c r="AT173" s="18">
        <v>0</v>
      </c>
      <c r="AU173" s="18">
        <v>4.5895286821705428E-6</v>
      </c>
      <c r="AV173" s="18">
        <v>0</v>
      </c>
      <c r="AW173" s="18">
        <v>0</v>
      </c>
      <c r="AX173" s="18">
        <v>0</v>
      </c>
      <c r="AY173" s="18">
        <v>0</v>
      </c>
      <c r="AZ173" s="18">
        <v>2.3715604119601335E-5</v>
      </c>
      <c r="BA173" s="18">
        <v>2.9857223034330013E-6</v>
      </c>
      <c r="BB173" s="18">
        <v>0</v>
      </c>
      <c r="BC173" s="18">
        <v>0</v>
      </c>
      <c r="BD173" s="18">
        <v>1.5810402746400889E-5</v>
      </c>
      <c r="BE173" s="18">
        <v>0</v>
      </c>
      <c r="BF173" s="18">
        <v>0</v>
      </c>
      <c r="BG173" s="18">
        <v>4.9194790697674418E-6</v>
      </c>
      <c r="BH173" s="18">
        <v>0</v>
      </c>
      <c r="BI173" s="18">
        <v>0</v>
      </c>
      <c r="BJ173" s="18">
        <v>0</v>
      </c>
      <c r="BK173" s="18">
        <v>0</v>
      </c>
      <c r="BL173" s="18">
        <v>9.3363911495016615E-9</v>
      </c>
      <c r="BM173" s="18">
        <v>2.9841754595791805E-9</v>
      </c>
      <c r="BN173" s="18">
        <v>0</v>
      </c>
      <c r="BO173" s="18">
        <v>0</v>
      </c>
      <c r="BP173" s="18">
        <v>6.2242607663344402E-9</v>
      </c>
      <c r="BQ173" s="18">
        <v>0</v>
      </c>
      <c r="BR173" s="18">
        <v>0</v>
      </c>
      <c r="BS173" s="18">
        <v>1.2795492358803987E-10</v>
      </c>
      <c r="BT173" s="18">
        <v>0</v>
      </c>
      <c r="BU173" s="18">
        <v>0</v>
      </c>
      <c r="BV173" s="18">
        <v>0</v>
      </c>
      <c r="BW173" s="18">
        <v>0</v>
      </c>
      <c r="BX173" s="18">
        <v>2.5118759069767447</v>
      </c>
      <c r="BY173" s="18">
        <v>0.81136256921373207</v>
      </c>
      <c r="BZ173" s="18">
        <v>0</v>
      </c>
      <c r="CA173" s="18">
        <v>0</v>
      </c>
      <c r="CB173" s="18">
        <v>1.6745839379844965</v>
      </c>
      <c r="CC173" s="18">
        <v>0</v>
      </c>
      <c r="CD173" s="18">
        <v>0</v>
      </c>
      <c r="CE173" s="18">
        <v>2.5929399778516059E-2</v>
      </c>
      <c r="CF173" s="18">
        <v>0</v>
      </c>
      <c r="CG173" s="18">
        <v>0</v>
      </c>
      <c r="CH173" s="18">
        <v>0</v>
      </c>
      <c r="CI173" s="18">
        <v>0</v>
      </c>
      <c r="CJ173" s="18">
        <v>2.5391153116279068</v>
      </c>
      <c r="CK173" s="18">
        <v>0.8196209966777408</v>
      </c>
      <c r="CL173" s="18">
        <v>0</v>
      </c>
      <c r="CM173" s="18">
        <v>0</v>
      </c>
      <c r="CN173" s="18">
        <v>1.6927435410852711</v>
      </c>
      <c r="CO173" s="18">
        <v>0</v>
      </c>
      <c r="CP173" s="18">
        <v>0</v>
      </c>
      <c r="CQ173" s="18">
        <v>2.6750773864894797E-2</v>
      </c>
      <c r="CR173" s="18">
        <v>0</v>
      </c>
      <c r="CS173" s="18">
        <v>0</v>
      </c>
      <c r="CT173" s="18">
        <v>0</v>
      </c>
      <c r="CU173" s="18">
        <v>0</v>
      </c>
      <c r="CV173" s="18">
        <v>5.5021158538205987E-2</v>
      </c>
      <c r="CW173" s="18">
        <v>1.6460524031007753E-2</v>
      </c>
      <c r="CX173" s="18">
        <v>0</v>
      </c>
      <c r="CY173" s="18">
        <v>0</v>
      </c>
      <c r="CZ173" s="18">
        <v>3.6680772358803994E-2</v>
      </c>
      <c r="DA173" s="18">
        <v>0</v>
      </c>
      <c r="DB173" s="18">
        <v>0</v>
      </c>
      <c r="DC173" s="18">
        <v>1.8798621483942415E-3</v>
      </c>
      <c r="DD173" s="18">
        <v>0</v>
      </c>
      <c r="DE173" s="18">
        <v>0</v>
      </c>
      <c r="DF173" s="18">
        <v>0</v>
      </c>
      <c r="DG173" s="18">
        <v>0</v>
      </c>
      <c r="DH173" s="18">
        <v>0</v>
      </c>
      <c r="DI173" s="18">
        <v>0</v>
      </c>
      <c r="DJ173" s="18">
        <v>0</v>
      </c>
      <c r="DK173" s="18">
        <v>0</v>
      </c>
      <c r="DL173" s="18">
        <v>0</v>
      </c>
      <c r="DM173" s="18">
        <v>0</v>
      </c>
      <c r="DN173" s="18">
        <v>0</v>
      </c>
      <c r="DO173" s="18">
        <v>0</v>
      </c>
      <c r="DP173" s="18">
        <v>0</v>
      </c>
      <c r="DQ173" s="18">
        <v>0</v>
      </c>
      <c r="DR173" s="18">
        <v>0</v>
      </c>
      <c r="DS173" s="18">
        <v>0</v>
      </c>
      <c r="DT173" s="18">
        <v>0</v>
      </c>
      <c r="DU173" s="18">
        <v>0</v>
      </c>
      <c r="DV173" s="18">
        <v>0</v>
      </c>
      <c r="DW173" s="18">
        <v>0</v>
      </c>
      <c r="DX173" s="18">
        <v>0</v>
      </c>
      <c r="DY173" s="18">
        <v>0</v>
      </c>
      <c r="DZ173" s="18">
        <v>0</v>
      </c>
      <c r="EA173" s="18">
        <v>0</v>
      </c>
      <c r="EB173" s="18">
        <v>0</v>
      </c>
      <c r="EC173" s="18">
        <v>0</v>
      </c>
      <c r="ED173" s="18">
        <v>0</v>
      </c>
      <c r="EE173" s="18">
        <v>0</v>
      </c>
    </row>
    <row r="174" spans="1:135" ht="20.149999999999999" customHeight="1" outlineLevel="6" x14ac:dyDescent="0.35">
      <c r="A174" s="17" t="s">
        <v>54</v>
      </c>
      <c r="B174" s="17" t="s">
        <v>57</v>
      </c>
      <c r="C174">
        <v>0</v>
      </c>
      <c r="D174" s="18">
        <v>1.5616935548172749E-2</v>
      </c>
      <c r="E174" s="18">
        <v>-6.0568914019933549E-2</v>
      </c>
      <c r="F174" s="18">
        <v>0</v>
      </c>
      <c r="G174" s="18">
        <v>0</v>
      </c>
      <c r="H174" s="18">
        <v>0</v>
      </c>
      <c r="I174" s="18">
        <v>0</v>
      </c>
      <c r="J174" s="18">
        <v>7.6185849568106298E-2</v>
      </c>
      <c r="K174" s="18">
        <v>0</v>
      </c>
      <c r="L174" s="18">
        <v>-2.0134802392026575E-2</v>
      </c>
      <c r="M174" s="18">
        <v>0</v>
      </c>
      <c r="N174" s="18">
        <v>0</v>
      </c>
      <c r="O174" s="18">
        <v>0</v>
      </c>
      <c r="P174" s="18">
        <v>2.1465627954817272E-16</v>
      </c>
      <c r="Q174" s="18">
        <v>2.1172657275747505E-16</v>
      </c>
      <c r="R174" s="18">
        <v>0</v>
      </c>
      <c r="S174" s="18">
        <v>0</v>
      </c>
      <c r="T174" s="18">
        <v>0</v>
      </c>
      <c r="U174" s="18">
        <v>0</v>
      </c>
      <c r="V174" s="18">
        <v>2.9297067906976739E-18</v>
      </c>
      <c r="W174" s="18">
        <v>0</v>
      </c>
      <c r="X174" s="18">
        <v>-6.2793971561461776E-16</v>
      </c>
      <c r="Y174" s="18">
        <v>0</v>
      </c>
      <c r="Z174" s="18">
        <v>0</v>
      </c>
      <c r="AA174" s="18">
        <v>0</v>
      </c>
      <c r="AB174" s="18">
        <v>4.2530699146843842E-7</v>
      </c>
      <c r="AC174" s="18">
        <v>4.1840192691029888E-7</v>
      </c>
      <c r="AD174" s="18">
        <v>0</v>
      </c>
      <c r="AE174" s="18">
        <v>0</v>
      </c>
      <c r="AF174" s="18">
        <v>0</v>
      </c>
      <c r="AG174" s="18">
        <v>0</v>
      </c>
      <c r="AH174" s="18">
        <v>6.9050645581395337E-9</v>
      </c>
      <c r="AI174" s="18">
        <v>0</v>
      </c>
      <c r="AJ174" s="18">
        <v>-1.8186475215946838E-6</v>
      </c>
      <c r="AK174" s="18">
        <v>0</v>
      </c>
      <c r="AL174" s="18">
        <v>0</v>
      </c>
      <c r="AM174" s="18">
        <v>0</v>
      </c>
      <c r="AN174" s="18">
        <v>3.5470541063122919E-5</v>
      </c>
      <c r="AO174" s="18">
        <v>3.5386682790697669E-5</v>
      </c>
      <c r="AP174" s="18">
        <v>0</v>
      </c>
      <c r="AQ174" s="18">
        <v>0</v>
      </c>
      <c r="AR174" s="18">
        <v>0</v>
      </c>
      <c r="AS174" s="18">
        <v>0</v>
      </c>
      <c r="AT174" s="18">
        <v>8.3858272425249162E-8</v>
      </c>
      <c r="AU174" s="18">
        <v>0</v>
      </c>
      <c r="AV174" s="18">
        <v>-1.4885587774086376E-5</v>
      </c>
      <c r="AW174" s="18">
        <v>0</v>
      </c>
      <c r="AX174" s="18">
        <v>0</v>
      </c>
      <c r="AY174" s="18">
        <v>0</v>
      </c>
      <c r="AZ174" s="18">
        <v>8.4256700730896998E-6</v>
      </c>
      <c r="BA174" s="18">
        <v>8.409107242524916E-6</v>
      </c>
      <c r="BB174" s="18">
        <v>0</v>
      </c>
      <c r="BC174" s="18">
        <v>0</v>
      </c>
      <c r="BD174" s="18">
        <v>0</v>
      </c>
      <c r="BE174" s="18">
        <v>0</v>
      </c>
      <c r="BF174" s="18">
        <v>1.6562830564784049E-8</v>
      </c>
      <c r="BG174" s="18">
        <v>0</v>
      </c>
      <c r="BH174" s="18">
        <v>-2.5071399867109631E-6</v>
      </c>
      <c r="BI174" s="18">
        <v>0</v>
      </c>
      <c r="BJ174" s="18">
        <v>0</v>
      </c>
      <c r="BK174" s="18">
        <v>0</v>
      </c>
      <c r="BL174" s="18">
        <v>2.4440915593355476E-9</v>
      </c>
      <c r="BM174" s="18">
        <v>2.4166960265780725E-9</v>
      </c>
      <c r="BN174" s="18">
        <v>0</v>
      </c>
      <c r="BO174" s="18">
        <v>0</v>
      </c>
      <c r="BP174" s="18">
        <v>0</v>
      </c>
      <c r="BQ174" s="18">
        <v>0</v>
      </c>
      <c r="BR174" s="18">
        <v>2.7395532757475078E-11</v>
      </c>
      <c r="BS174" s="18">
        <v>0</v>
      </c>
      <c r="BT174" s="18">
        <v>-6.7545953222591341E-9</v>
      </c>
      <c r="BU174" s="18">
        <v>0</v>
      </c>
      <c r="BV174" s="18">
        <v>0</v>
      </c>
      <c r="BW174" s="18">
        <v>0</v>
      </c>
      <c r="BX174" s="18">
        <v>0.11235231954817274</v>
      </c>
      <c r="BY174" s="18">
        <v>0.1116480956810631</v>
      </c>
      <c r="BZ174" s="18">
        <v>0</v>
      </c>
      <c r="CA174" s="18">
        <v>0</v>
      </c>
      <c r="CB174" s="18">
        <v>0</v>
      </c>
      <c r="CC174" s="18">
        <v>0</v>
      </c>
      <c r="CD174" s="18">
        <v>7.0422386710963444E-4</v>
      </c>
      <c r="CE174" s="18">
        <v>0</v>
      </c>
      <c r="CF174" s="18">
        <v>-0.36264207308970098</v>
      </c>
      <c r="CG174" s="18">
        <v>0</v>
      </c>
      <c r="CH174" s="18">
        <v>0</v>
      </c>
      <c r="CI174" s="18">
        <v>0</v>
      </c>
      <c r="CJ174" s="18">
        <v>0.12430515324916944</v>
      </c>
      <c r="CK174" s="18">
        <v>0.12341261661129568</v>
      </c>
      <c r="CL174" s="18">
        <v>0</v>
      </c>
      <c r="CM174" s="18">
        <v>0</v>
      </c>
      <c r="CN174" s="18">
        <v>0</v>
      </c>
      <c r="CO174" s="18">
        <v>0</v>
      </c>
      <c r="CP174" s="18">
        <v>8.9253663787375401E-4</v>
      </c>
      <c r="CQ174" s="18">
        <v>0</v>
      </c>
      <c r="CR174" s="18">
        <v>-0.39706708305647831</v>
      </c>
      <c r="CS174" s="18">
        <v>0</v>
      </c>
      <c r="CT174" s="18">
        <v>0</v>
      </c>
      <c r="CU174" s="18">
        <v>0</v>
      </c>
      <c r="CV174" s="18">
        <v>0.91469032285714269</v>
      </c>
      <c r="CW174" s="18">
        <v>0.91417698338870412</v>
      </c>
      <c r="CX174" s="18">
        <v>0</v>
      </c>
      <c r="CY174" s="18">
        <v>0</v>
      </c>
      <c r="CZ174" s="18">
        <v>0</v>
      </c>
      <c r="DA174" s="18">
        <v>0</v>
      </c>
      <c r="DB174" s="18">
        <v>5.1333946843853809E-4</v>
      </c>
      <c r="DC174" s="18">
        <v>0</v>
      </c>
      <c r="DD174" s="18">
        <v>-0.11366208637873752</v>
      </c>
      <c r="DE174" s="18">
        <v>0</v>
      </c>
      <c r="DF174" s="18">
        <v>0</v>
      </c>
      <c r="DG174" s="18">
        <v>0</v>
      </c>
      <c r="DH174" s="18">
        <v>0</v>
      </c>
      <c r="DI174" s="18">
        <v>0</v>
      </c>
      <c r="DJ174" s="18">
        <v>0</v>
      </c>
      <c r="DK174" s="18">
        <v>0</v>
      </c>
      <c r="DL174" s="18">
        <v>0</v>
      </c>
      <c r="DM174" s="18">
        <v>0</v>
      </c>
      <c r="DN174" s="18">
        <v>0</v>
      </c>
      <c r="DO174" s="18">
        <v>0</v>
      </c>
      <c r="DP174" s="18">
        <v>0</v>
      </c>
      <c r="DQ174" s="18">
        <v>0</v>
      </c>
      <c r="DR174" s="18">
        <v>0</v>
      </c>
      <c r="DS174" s="18">
        <v>0</v>
      </c>
      <c r="DT174" s="18">
        <v>0</v>
      </c>
      <c r="DU174" s="18">
        <v>0</v>
      </c>
      <c r="DV174" s="18">
        <v>0</v>
      </c>
      <c r="DW174" s="18">
        <v>0</v>
      </c>
      <c r="DX174" s="18">
        <v>0</v>
      </c>
      <c r="DY174" s="18">
        <v>0</v>
      </c>
      <c r="DZ174" s="18">
        <v>0</v>
      </c>
      <c r="EA174" s="18">
        <v>0</v>
      </c>
      <c r="EB174" s="18">
        <v>0</v>
      </c>
      <c r="EC174" s="18">
        <v>0</v>
      </c>
      <c r="ED174" s="18">
        <v>0</v>
      </c>
      <c r="EE174" s="18">
        <v>0</v>
      </c>
    </row>
    <row r="175" spans="1:135" ht="20.149999999999999" customHeight="1" outlineLevel="5" x14ac:dyDescent="0.35">
      <c r="A175" s="17" t="s">
        <v>53</v>
      </c>
      <c r="B175" s="17" t="s">
        <v>93</v>
      </c>
      <c r="D175" s="18">
        <v>6.7694261794019925E-2</v>
      </c>
      <c r="E175" s="18">
        <v>-2.8818342414174976E-2</v>
      </c>
      <c r="F175" s="18">
        <v>0</v>
      </c>
      <c r="G175" s="18">
        <v>0</v>
      </c>
      <c r="H175" s="18">
        <v>3.0927801550387594E-2</v>
      </c>
      <c r="I175" s="18">
        <v>0</v>
      </c>
      <c r="J175" s="18">
        <v>6.3664907198228121E-2</v>
      </c>
      <c r="K175" s="18">
        <v>1.9198954595791805E-3</v>
      </c>
      <c r="L175" s="18">
        <v>-2.4737119822812844E-2</v>
      </c>
      <c r="M175" s="18">
        <v>0</v>
      </c>
      <c r="N175" s="18">
        <v>0</v>
      </c>
      <c r="O175" s="18">
        <v>0</v>
      </c>
      <c r="P175" s="18">
        <v>4.0002752825735795E-10</v>
      </c>
      <c r="Q175" s="18">
        <v>4.0002726203364789E-10</v>
      </c>
      <c r="R175" s="18">
        <v>0</v>
      </c>
      <c r="S175" s="18">
        <v>0</v>
      </c>
      <c r="T175" s="18">
        <v>2.5186466445182723E-16</v>
      </c>
      <c r="U175" s="18">
        <v>0</v>
      </c>
      <c r="V175" s="18">
        <v>7.2324897452934669E-18</v>
      </c>
      <c r="W175" s="18">
        <v>7.1265559246954599E-18</v>
      </c>
      <c r="X175" s="18">
        <v>-3.8076038095238095E-16</v>
      </c>
      <c r="Y175" s="18">
        <v>0</v>
      </c>
      <c r="Z175" s="18">
        <v>0</v>
      </c>
      <c r="AA175" s="18">
        <v>0</v>
      </c>
      <c r="AB175" s="18">
        <v>2.1604834780420819E-5</v>
      </c>
      <c r="AC175" s="18">
        <v>1.0955096345514951E-5</v>
      </c>
      <c r="AD175" s="18">
        <v>0</v>
      </c>
      <c r="AE175" s="18">
        <v>0</v>
      </c>
      <c r="AF175" s="18">
        <v>9.6999229235880394E-6</v>
      </c>
      <c r="AG175" s="18">
        <v>0</v>
      </c>
      <c r="AH175" s="18">
        <v>2.9166251021040977E-7</v>
      </c>
      <c r="AI175" s="18">
        <v>6.5815300110741975E-7</v>
      </c>
      <c r="AJ175" s="18">
        <v>-2.0700020376522702E-6</v>
      </c>
      <c r="AK175" s="18">
        <v>0</v>
      </c>
      <c r="AL175" s="18">
        <v>0</v>
      </c>
      <c r="AM175" s="18">
        <v>0</v>
      </c>
      <c r="AN175" s="18">
        <v>1.5505193975636766E-4</v>
      </c>
      <c r="AO175" s="18">
        <v>7.8654373421926908E-5</v>
      </c>
      <c r="AP175" s="18">
        <v>0</v>
      </c>
      <c r="AQ175" s="18">
        <v>0</v>
      </c>
      <c r="AR175" s="18">
        <v>6.5498152823920269E-5</v>
      </c>
      <c r="AS175" s="18">
        <v>0</v>
      </c>
      <c r="AT175" s="18">
        <v>4.4642595791805101E-6</v>
      </c>
      <c r="AU175" s="18">
        <v>6.4351539313399784E-6</v>
      </c>
      <c r="AV175" s="18">
        <v>-1.7345474197120709E-5</v>
      </c>
      <c r="AW175" s="18">
        <v>0</v>
      </c>
      <c r="AX175" s="18">
        <v>0</v>
      </c>
      <c r="AY175" s="18">
        <v>0</v>
      </c>
      <c r="AZ175" s="18">
        <v>4.1655616744186043E-5</v>
      </c>
      <c r="BA175" s="18">
        <v>1.2938810188261351E-5</v>
      </c>
      <c r="BB175" s="18">
        <v>0</v>
      </c>
      <c r="BC175" s="18">
        <v>0</v>
      </c>
      <c r="BD175" s="18">
        <v>1.5458066002214839E-5</v>
      </c>
      <c r="BE175" s="18">
        <v>0</v>
      </c>
      <c r="BF175" s="18">
        <v>8.467516633444076E-6</v>
      </c>
      <c r="BG175" s="18">
        <v>4.7912239202657806E-6</v>
      </c>
      <c r="BH175" s="18">
        <v>-3.2664302990033221E-6</v>
      </c>
      <c r="BI175" s="18">
        <v>0</v>
      </c>
      <c r="BJ175" s="18">
        <v>0</v>
      </c>
      <c r="BK175" s="18">
        <v>0</v>
      </c>
      <c r="BL175" s="18">
        <v>8.136900458057144E-6</v>
      </c>
      <c r="BM175" s="18">
        <v>8.1300365101218166E-6</v>
      </c>
      <c r="BN175" s="18">
        <v>0</v>
      </c>
      <c r="BO175" s="18">
        <v>0</v>
      </c>
      <c r="BP175" s="18">
        <v>6.6219031672203753E-9</v>
      </c>
      <c r="BQ175" s="18">
        <v>0</v>
      </c>
      <c r="BR175" s="18">
        <v>8.8816506755260253E-11</v>
      </c>
      <c r="BS175" s="18">
        <v>1.5322826135105203E-10</v>
      </c>
      <c r="BT175" s="18">
        <v>-4.552841993355481E-9</v>
      </c>
      <c r="BU175" s="18">
        <v>0</v>
      </c>
      <c r="BV175" s="18">
        <v>0</v>
      </c>
      <c r="BW175" s="18">
        <v>0</v>
      </c>
      <c r="BX175" s="18">
        <v>2.631689223300111</v>
      </c>
      <c r="BY175" s="18">
        <v>0.97866397342192701</v>
      </c>
      <c r="BZ175" s="18">
        <v>0</v>
      </c>
      <c r="CA175" s="18">
        <v>0</v>
      </c>
      <c r="CB175" s="18">
        <v>1.6170152823920267</v>
      </c>
      <c r="CC175" s="18">
        <v>0</v>
      </c>
      <c r="CD175" s="18">
        <v>7.1564038095238095E-3</v>
      </c>
      <c r="CE175" s="18">
        <v>2.8853563676633449E-2</v>
      </c>
      <c r="CF175" s="18">
        <v>-0.40336372093023254</v>
      </c>
      <c r="CG175" s="18">
        <v>0</v>
      </c>
      <c r="CH175" s="18">
        <v>0</v>
      </c>
      <c r="CI175" s="18">
        <v>0</v>
      </c>
      <c r="CJ175" s="18">
        <v>2.6973973542414171</v>
      </c>
      <c r="CK175" s="18">
        <v>1.0195250675526024</v>
      </c>
      <c r="CL175" s="18">
        <v>0</v>
      </c>
      <c r="CM175" s="18">
        <v>0</v>
      </c>
      <c r="CN175" s="18">
        <v>1.6404401328903653</v>
      </c>
      <c r="CO175" s="18">
        <v>0</v>
      </c>
      <c r="CP175" s="18">
        <v>7.6770264451827249E-3</v>
      </c>
      <c r="CQ175" s="18">
        <v>2.9755127353266887E-2</v>
      </c>
      <c r="CR175" s="18">
        <v>-0.1637390033222591</v>
      </c>
      <c r="CS175" s="18">
        <v>0</v>
      </c>
      <c r="CT175" s="18">
        <v>0</v>
      </c>
      <c r="CU175" s="18">
        <v>0</v>
      </c>
      <c r="CV175" s="18">
        <v>0.72486645315614617</v>
      </c>
      <c r="CW175" s="18">
        <v>0.97021631007751918</v>
      </c>
      <c r="CX175" s="18">
        <v>0</v>
      </c>
      <c r="CY175" s="18">
        <v>0</v>
      </c>
      <c r="CZ175" s="18">
        <v>5.0600182502768556E-2</v>
      </c>
      <c r="DA175" s="18">
        <v>0</v>
      </c>
      <c r="DB175" s="18">
        <v>-0.2983486679955703</v>
      </c>
      <c r="DC175" s="18">
        <v>2.3986285714285719E-3</v>
      </c>
      <c r="DD175" s="18">
        <v>-4.6870963455149496E-2</v>
      </c>
      <c r="DE175" s="18">
        <v>0</v>
      </c>
      <c r="DF175" s="18">
        <v>0</v>
      </c>
      <c r="DG175" s="18">
        <v>0</v>
      </c>
      <c r="DH175" s="18">
        <v>0</v>
      </c>
      <c r="DI175" s="18">
        <v>0</v>
      </c>
      <c r="DJ175" s="18">
        <v>0</v>
      </c>
      <c r="DK175" s="18">
        <v>0</v>
      </c>
      <c r="DL175" s="18">
        <v>0</v>
      </c>
      <c r="DM175" s="18">
        <v>0</v>
      </c>
      <c r="DN175" s="18">
        <v>0</v>
      </c>
      <c r="DO175" s="18">
        <v>0</v>
      </c>
      <c r="DP175" s="18">
        <v>0</v>
      </c>
      <c r="DQ175" s="18">
        <v>0</v>
      </c>
      <c r="DR175" s="18">
        <v>0</v>
      </c>
      <c r="DS175" s="18">
        <v>0</v>
      </c>
      <c r="DT175" s="18">
        <v>0</v>
      </c>
      <c r="DU175" s="18">
        <v>0</v>
      </c>
      <c r="DV175" s="18">
        <v>0</v>
      </c>
      <c r="DW175" s="18">
        <v>0</v>
      </c>
      <c r="DX175" s="18">
        <v>0</v>
      </c>
      <c r="DY175" s="18">
        <v>0</v>
      </c>
      <c r="DZ175" s="18">
        <v>0</v>
      </c>
      <c r="EA175" s="18">
        <v>0</v>
      </c>
      <c r="EB175" s="18">
        <v>0</v>
      </c>
      <c r="EC175" s="18">
        <v>0</v>
      </c>
      <c r="ED175" s="18">
        <v>0</v>
      </c>
      <c r="EE175" s="18">
        <v>0</v>
      </c>
    </row>
    <row r="176" spans="1:135" ht="20.149999999999999" customHeight="1" outlineLevel="6" x14ac:dyDescent="0.35">
      <c r="A176" s="17" t="s">
        <v>54</v>
      </c>
      <c r="B176" s="17" t="s">
        <v>73</v>
      </c>
      <c r="C176">
        <v>0</v>
      </c>
      <c r="D176" s="18">
        <v>1.2736340199335549E-2</v>
      </c>
      <c r="E176" s="18">
        <v>1.2390697674418605E-2</v>
      </c>
      <c r="F176" s="18">
        <v>0</v>
      </c>
      <c r="G176" s="18">
        <v>0</v>
      </c>
      <c r="H176" s="18">
        <v>0</v>
      </c>
      <c r="I176" s="18">
        <v>0</v>
      </c>
      <c r="J176" s="18">
        <v>0</v>
      </c>
      <c r="K176" s="18">
        <v>3.4564252491694353E-4</v>
      </c>
      <c r="L176" s="18">
        <v>0</v>
      </c>
      <c r="M176" s="18">
        <v>0</v>
      </c>
      <c r="N176" s="18">
        <v>0</v>
      </c>
      <c r="O176" s="18">
        <v>0</v>
      </c>
      <c r="P176" s="18">
        <v>2.7055917944629011E-14</v>
      </c>
      <c r="Q176" s="18">
        <v>2.7053997785160572E-14</v>
      </c>
      <c r="R176" s="18">
        <v>0</v>
      </c>
      <c r="S176" s="18">
        <v>0</v>
      </c>
      <c r="T176" s="18">
        <v>0</v>
      </c>
      <c r="U176" s="18">
        <v>0</v>
      </c>
      <c r="V176" s="18">
        <v>0</v>
      </c>
      <c r="W176" s="18">
        <v>1.9201594684385385E-18</v>
      </c>
      <c r="X176" s="18">
        <v>0</v>
      </c>
      <c r="Y176" s="18">
        <v>0</v>
      </c>
      <c r="Z176" s="18">
        <v>0</v>
      </c>
      <c r="AA176" s="18">
        <v>0</v>
      </c>
      <c r="AB176" s="18">
        <v>5.7313933111849393E-6</v>
      </c>
      <c r="AC176" s="18">
        <v>5.5648992248062022E-6</v>
      </c>
      <c r="AD176" s="18">
        <v>0</v>
      </c>
      <c r="AE176" s="18">
        <v>0</v>
      </c>
      <c r="AF176" s="18">
        <v>0</v>
      </c>
      <c r="AG176" s="18">
        <v>0</v>
      </c>
      <c r="AH176" s="18">
        <v>0</v>
      </c>
      <c r="AI176" s="18">
        <v>1.6649408637873755E-7</v>
      </c>
      <c r="AJ176" s="18">
        <v>0</v>
      </c>
      <c r="AK176" s="18">
        <v>0</v>
      </c>
      <c r="AL176" s="18">
        <v>0</v>
      </c>
      <c r="AM176" s="18">
        <v>0</v>
      </c>
      <c r="AN176" s="18">
        <v>2.7028181616832778E-5</v>
      </c>
      <c r="AO176" s="18">
        <v>2.4832425249169434E-5</v>
      </c>
      <c r="AP176" s="18">
        <v>0</v>
      </c>
      <c r="AQ176" s="18">
        <v>0</v>
      </c>
      <c r="AR176" s="18">
        <v>0</v>
      </c>
      <c r="AS176" s="18">
        <v>0</v>
      </c>
      <c r="AT176" s="18">
        <v>0</v>
      </c>
      <c r="AU176" s="18">
        <v>2.1957563676633446E-6</v>
      </c>
      <c r="AV176" s="18">
        <v>0</v>
      </c>
      <c r="AW176" s="18">
        <v>0</v>
      </c>
      <c r="AX176" s="18">
        <v>0</v>
      </c>
      <c r="AY176" s="18">
        <v>0</v>
      </c>
      <c r="AZ176" s="18">
        <v>3.9906923588039869E-6</v>
      </c>
      <c r="BA176" s="18">
        <v>3.7436456256921371E-6</v>
      </c>
      <c r="BB176" s="18">
        <v>0</v>
      </c>
      <c r="BC176" s="18">
        <v>0</v>
      </c>
      <c r="BD176" s="18">
        <v>0</v>
      </c>
      <c r="BE176" s="18">
        <v>0</v>
      </c>
      <c r="BF176" s="18">
        <v>0</v>
      </c>
      <c r="BG176" s="18">
        <v>2.4704673311184936E-7</v>
      </c>
      <c r="BH176" s="18">
        <v>0</v>
      </c>
      <c r="BI176" s="18">
        <v>0</v>
      </c>
      <c r="BJ176" s="18">
        <v>0</v>
      </c>
      <c r="BK176" s="18">
        <v>0</v>
      </c>
      <c r="BL176" s="18">
        <v>8.1211424547508313E-6</v>
      </c>
      <c r="BM176" s="18">
        <v>8.1211074197120709E-6</v>
      </c>
      <c r="BN176" s="18">
        <v>0</v>
      </c>
      <c r="BO176" s="18">
        <v>0</v>
      </c>
      <c r="BP176" s="18">
        <v>0</v>
      </c>
      <c r="BQ176" s="18">
        <v>0</v>
      </c>
      <c r="BR176" s="18">
        <v>0</v>
      </c>
      <c r="BS176" s="18">
        <v>3.503503875968992E-11</v>
      </c>
      <c r="BT176" s="18">
        <v>0</v>
      </c>
      <c r="BU176" s="18">
        <v>0</v>
      </c>
      <c r="BV176" s="18">
        <v>0</v>
      </c>
      <c r="BW176" s="18">
        <v>0</v>
      </c>
      <c r="BX176" s="18">
        <v>0.12896058471760796</v>
      </c>
      <c r="BY176" s="18">
        <v>0.12405829457364341</v>
      </c>
      <c r="BZ176" s="18">
        <v>0</v>
      </c>
      <c r="CA176" s="18">
        <v>0</v>
      </c>
      <c r="CB176" s="18">
        <v>0</v>
      </c>
      <c r="CC176" s="18">
        <v>0</v>
      </c>
      <c r="CD176" s="18">
        <v>0</v>
      </c>
      <c r="CE176" s="18">
        <v>4.9022901439645617E-3</v>
      </c>
      <c r="CF176" s="18">
        <v>0</v>
      </c>
      <c r="CG176" s="18">
        <v>0</v>
      </c>
      <c r="CH176" s="18">
        <v>0</v>
      </c>
      <c r="CI176" s="18">
        <v>0</v>
      </c>
      <c r="CJ176" s="18">
        <v>0.14140199335548176</v>
      </c>
      <c r="CK176" s="18">
        <v>0.13635685492801775</v>
      </c>
      <c r="CL176" s="18">
        <v>0</v>
      </c>
      <c r="CM176" s="18">
        <v>0</v>
      </c>
      <c r="CN176" s="18">
        <v>0</v>
      </c>
      <c r="CO176" s="18">
        <v>0</v>
      </c>
      <c r="CP176" s="18">
        <v>0</v>
      </c>
      <c r="CQ176" s="18">
        <v>5.0451384274640089E-3</v>
      </c>
      <c r="CR176" s="18">
        <v>0</v>
      </c>
      <c r="CS176" s="18">
        <v>0</v>
      </c>
      <c r="CT176" s="18">
        <v>0</v>
      </c>
      <c r="CU176" s="18">
        <v>0</v>
      </c>
      <c r="CV176" s="18">
        <v>8.7499653599114047E-2</v>
      </c>
      <c r="CW176" s="18">
        <v>8.6837475083056462E-2</v>
      </c>
      <c r="CX176" s="18">
        <v>0</v>
      </c>
      <c r="CY176" s="18">
        <v>0</v>
      </c>
      <c r="CZ176" s="18">
        <v>0</v>
      </c>
      <c r="DA176" s="18">
        <v>0</v>
      </c>
      <c r="DB176" s="18">
        <v>0</v>
      </c>
      <c r="DC176" s="18">
        <v>6.6217851605758591E-4</v>
      </c>
      <c r="DD176" s="18">
        <v>0</v>
      </c>
      <c r="DE176" s="18">
        <v>0</v>
      </c>
      <c r="DF176" s="18">
        <v>0</v>
      </c>
      <c r="DG176" s="18">
        <v>0</v>
      </c>
      <c r="DH176" s="18">
        <v>0</v>
      </c>
      <c r="DI176" s="18">
        <v>0</v>
      </c>
      <c r="DJ176" s="18">
        <v>0</v>
      </c>
      <c r="DK176" s="18">
        <v>0</v>
      </c>
      <c r="DL176" s="18">
        <v>0</v>
      </c>
      <c r="DM176" s="18">
        <v>0</v>
      </c>
      <c r="DN176" s="18">
        <v>0</v>
      </c>
      <c r="DO176" s="18">
        <v>0</v>
      </c>
      <c r="DP176" s="18">
        <v>0</v>
      </c>
      <c r="DQ176" s="18">
        <v>0</v>
      </c>
      <c r="DR176" s="18">
        <v>0</v>
      </c>
      <c r="DS176" s="18">
        <v>0</v>
      </c>
      <c r="DT176" s="18">
        <v>0</v>
      </c>
      <c r="DU176" s="18">
        <v>0</v>
      </c>
      <c r="DV176" s="18">
        <v>0</v>
      </c>
      <c r="DW176" s="18">
        <v>0</v>
      </c>
      <c r="DX176" s="18">
        <v>0</v>
      </c>
      <c r="DY176" s="18">
        <v>0</v>
      </c>
      <c r="DZ176" s="18">
        <v>0</v>
      </c>
      <c r="EA176" s="18">
        <v>0</v>
      </c>
      <c r="EB176" s="18">
        <v>0</v>
      </c>
      <c r="EC176" s="18">
        <v>0</v>
      </c>
      <c r="ED176" s="18">
        <v>0</v>
      </c>
      <c r="EE176" s="18">
        <v>0</v>
      </c>
    </row>
    <row r="177" spans="1:135" ht="20.149999999999999" customHeight="1" outlineLevel="6" x14ac:dyDescent="0.35">
      <c r="A177" s="17" t="s">
        <v>54</v>
      </c>
      <c r="B177" s="17" t="s">
        <v>69</v>
      </c>
      <c r="C177">
        <v>0</v>
      </c>
      <c r="D177" s="18">
        <v>2.1262458471760816E-3</v>
      </c>
      <c r="E177" s="18">
        <v>-3.0121816168327795E-2</v>
      </c>
      <c r="F177" s="18">
        <v>0</v>
      </c>
      <c r="G177" s="18">
        <v>0</v>
      </c>
      <c r="H177" s="18">
        <v>0</v>
      </c>
      <c r="I177" s="18">
        <v>0</v>
      </c>
      <c r="J177" s="18">
        <v>3.2248062015503877E-2</v>
      </c>
      <c r="K177" s="18">
        <v>0</v>
      </c>
      <c r="L177" s="18">
        <v>-1.6434108527131782E-2</v>
      </c>
      <c r="M177" s="18">
        <v>0</v>
      </c>
      <c r="N177" s="18">
        <v>0</v>
      </c>
      <c r="O177" s="18">
        <v>0</v>
      </c>
      <c r="P177" s="18">
        <v>4.0000000602436324E-10</v>
      </c>
      <c r="Q177" s="18">
        <v>4.0000000000000001E-10</v>
      </c>
      <c r="R177" s="18">
        <v>0</v>
      </c>
      <c r="S177" s="18">
        <v>0</v>
      </c>
      <c r="T177" s="18">
        <v>0</v>
      </c>
      <c r="U177" s="18">
        <v>0</v>
      </c>
      <c r="V177" s="18">
        <v>6.0243632336655594E-18</v>
      </c>
      <c r="W177" s="18">
        <v>0</v>
      </c>
      <c r="X177" s="18">
        <v>-1.2181616832779624E-16</v>
      </c>
      <c r="Y177" s="18">
        <v>0</v>
      </c>
      <c r="Z177" s="18">
        <v>0</v>
      </c>
      <c r="AA177" s="18">
        <v>0</v>
      </c>
      <c r="AB177" s="18">
        <v>1.148172757475083E-6</v>
      </c>
      <c r="AC177" s="18">
        <v>8.5935769656699893E-7</v>
      </c>
      <c r="AD177" s="18">
        <v>0</v>
      </c>
      <c r="AE177" s="18">
        <v>0</v>
      </c>
      <c r="AF177" s="18">
        <v>0</v>
      </c>
      <c r="AG177" s="18">
        <v>0</v>
      </c>
      <c r="AH177" s="18">
        <v>2.8881506090808416E-7</v>
      </c>
      <c r="AI177" s="18">
        <v>0</v>
      </c>
      <c r="AJ177" s="18">
        <v>-1.3200442967884829E-6</v>
      </c>
      <c r="AK177" s="18">
        <v>0</v>
      </c>
      <c r="AL177" s="18">
        <v>0</v>
      </c>
      <c r="AM177" s="18">
        <v>0</v>
      </c>
      <c r="AN177" s="18">
        <v>1.5149501661129568E-5</v>
      </c>
      <c r="AO177" s="18">
        <v>1.0719822812846068E-5</v>
      </c>
      <c r="AP177" s="18">
        <v>0</v>
      </c>
      <c r="AQ177" s="18">
        <v>0</v>
      </c>
      <c r="AR177" s="18">
        <v>0</v>
      </c>
      <c r="AS177" s="18">
        <v>0</v>
      </c>
      <c r="AT177" s="18">
        <v>4.4296788482834999E-6</v>
      </c>
      <c r="AU177" s="18">
        <v>0</v>
      </c>
      <c r="AV177" s="18">
        <v>-1.1207087486157253E-5</v>
      </c>
      <c r="AW177" s="18">
        <v>0</v>
      </c>
      <c r="AX177" s="18">
        <v>0</v>
      </c>
      <c r="AY177" s="18">
        <v>0</v>
      </c>
      <c r="AZ177" s="18">
        <v>1.1003322259136212E-5</v>
      </c>
      <c r="BA177" s="18">
        <v>2.5426356589147286E-6</v>
      </c>
      <c r="BB177" s="18">
        <v>0</v>
      </c>
      <c r="BC177" s="18">
        <v>0</v>
      </c>
      <c r="BD177" s="18">
        <v>0</v>
      </c>
      <c r="BE177" s="18">
        <v>0</v>
      </c>
      <c r="BF177" s="18">
        <v>8.4606866002214837E-6</v>
      </c>
      <c r="BG177" s="18">
        <v>0</v>
      </c>
      <c r="BH177" s="18">
        <v>-2.2325581395348838E-6</v>
      </c>
      <c r="BI177" s="18">
        <v>0</v>
      </c>
      <c r="BJ177" s="18">
        <v>0</v>
      </c>
      <c r="BK177" s="18">
        <v>0</v>
      </c>
      <c r="BL177" s="18">
        <v>4.8172757475083058E-9</v>
      </c>
      <c r="BM177" s="18">
        <v>4.7397563676633442E-9</v>
      </c>
      <c r="BN177" s="18">
        <v>0</v>
      </c>
      <c r="BO177" s="18">
        <v>0</v>
      </c>
      <c r="BP177" s="18">
        <v>0</v>
      </c>
      <c r="BQ177" s="18">
        <v>0</v>
      </c>
      <c r="BR177" s="18">
        <v>7.7519379844961239E-11</v>
      </c>
      <c r="BS177" s="18">
        <v>0</v>
      </c>
      <c r="BT177" s="18">
        <v>-1.7674418604651163E-9</v>
      </c>
      <c r="BU177" s="18">
        <v>0</v>
      </c>
      <c r="BV177" s="18">
        <v>0</v>
      </c>
      <c r="BW177" s="18">
        <v>0</v>
      </c>
      <c r="BX177" s="18">
        <v>3.0874861572535991E-2</v>
      </c>
      <c r="BY177" s="18">
        <v>2.4008859357696567E-2</v>
      </c>
      <c r="BZ177" s="18">
        <v>0</v>
      </c>
      <c r="CA177" s="18">
        <v>0</v>
      </c>
      <c r="CB177" s="18">
        <v>0</v>
      </c>
      <c r="CC177" s="18">
        <v>0</v>
      </c>
      <c r="CD177" s="18">
        <v>6.8660022148394244E-3</v>
      </c>
      <c r="CE177" s="18">
        <v>0</v>
      </c>
      <c r="CF177" s="18">
        <v>-0.25382059800664453</v>
      </c>
      <c r="CG177" s="18">
        <v>0</v>
      </c>
      <c r="CH177" s="18">
        <v>0</v>
      </c>
      <c r="CI177" s="18">
        <v>0</v>
      </c>
      <c r="CJ177" s="18">
        <v>4.4075304540420815E-2</v>
      </c>
      <c r="CK177" s="18">
        <v>3.6766334440753043E-2</v>
      </c>
      <c r="CL177" s="18">
        <v>0</v>
      </c>
      <c r="CM177" s="18">
        <v>0</v>
      </c>
      <c r="CN177" s="18">
        <v>0</v>
      </c>
      <c r="CO177" s="18">
        <v>0</v>
      </c>
      <c r="CP177" s="18">
        <v>7.3089700996677737E-3</v>
      </c>
      <c r="CQ177" s="18">
        <v>0</v>
      </c>
      <c r="CR177" s="18">
        <v>0</v>
      </c>
      <c r="CS177" s="18">
        <v>0</v>
      </c>
      <c r="CT177" s="18">
        <v>0</v>
      </c>
      <c r="CU177" s="18">
        <v>0</v>
      </c>
      <c r="CV177" s="18">
        <v>0.18427464008859357</v>
      </c>
      <c r="CW177" s="18">
        <v>0.48283499446290146</v>
      </c>
      <c r="CX177" s="18">
        <v>0</v>
      </c>
      <c r="CY177" s="18">
        <v>0</v>
      </c>
      <c r="CZ177" s="18">
        <v>0</v>
      </c>
      <c r="DA177" s="18">
        <v>0</v>
      </c>
      <c r="DB177" s="18">
        <v>-0.29856035437430789</v>
      </c>
      <c r="DC177" s="18">
        <v>0</v>
      </c>
      <c r="DD177" s="18">
        <v>0</v>
      </c>
      <c r="DE177" s="18">
        <v>0</v>
      </c>
      <c r="DF177" s="18">
        <v>0</v>
      </c>
      <c r="DG177" s="18">
        <v>0</v>
      </c>
      <c r="DH177" s="18">
        <v>0</v>
      </c>
      <c r="DI177" s="18">
        <v>0</v>
      </c>
      <c r="DJ177" s="18">
        <v>0</v>
      </c>
      <c r="DK177" s="18">
        <v>0</v>
      </c>
      <c r="DL177" s="18">
        <v>0</v>
      </c>
      <c r="DM177" s="18">
        <v>0</v>
      </c>
      <c r="DN177" s="18">
        <v>0</v>
      </c>
      <c r="DO177" s="18">
        <v>0</v>
      </c>
      <c r="DP177" s="18">
        <v>0</v>
      </c>
      <c r="DQ177" s="18">
        <v>0</v>
      </c>
      <c r="DR177" s="18">
        <v>0</v>
      </c>
      <c r="DS177" s="18">
        <v>0</v>
      </c>
      <c r="DT177" s="18">
        <v>0</v>
      </c>
      <c r="DU177" s="18">
        <v>0</v>
      </c>
      <c r="DV177" s="18">
        <v>0</v>
      </c>
      <c r="DW177" s="18">
        <v>0</v>
      </c>
      <c r="DX177" s="18">
        <v>0</v>
      </c>
      <c r="DY177" s="18">
        <v>0</v>
      </c>
      <c r="DZ177" s="18">
        <v>0</v>
      </c>
      <c r="EA177" s="18">
        <v>0</v>
      </c>
      <c r="EB177" s="18">
        <v>0</v>
      </c>
      <c r="EC177" s="18">
        <v>0</v>
      </c>
      <c r="ED177" s="18">
        <v>0</v>
      </c>
      <c r="EE177" s="18">
        <v>0</v>
      </c>
    </row>
    <row r="178" spans="1:135" ht="20.149999999999999" customHeight="1" outlineLevel="6" x14ac:dyDescent="0.35">
      <c r="A178" s="17" t="s">
        <v>54</v>
      </c>
      <c r="B178" s="17" t="s">
        <v>340</v>
      </c>
      <c r="C178">
        <v>2</v>
      </c>
      <c r="D178" s="18">
        <v>3.1127712956810629E-2</v>
      </c>
      <c r="E178" s="18">
        <v>9.5044429678848279E-3</v>
      </c>
      <c r="F178" s="18">
        <v>0</v>
      </c>
      <c r="G178" s="18">
        <v>0</v>
      </c>
      <c r="H178" s="18">
        <v>2.0751808637873754E-2</v>
      </c>
      <c r="I178" s="18">
        <v>0</v>
      </c>
      <c r="J178" s="18">
        <v>0</v>
      </c>
      <c r="K178" s="18">
        <v>8.7146135105204867E-4</v>
      </c>
      <c r="L178" s="18">
        <v>0</v>
      </c>
      <c r="M178" s="18">
        <v>0</v>
      </c>
      <c r="N178" s="18">
        <v>0</v>
      </c>
      <c r="O178" s="18">
        <v>0</v>
      </c>
      <c r="P178" s="18">
        <v>2.6963237209302323E-16</v>
      </c>
      <c r="Q178" s="18">
        <v>8.6995348837209296E-17</v>
      </c>
      <c r="R178" s="18">
        <v>0</v>
      </c>
      <c r="S178" s="18">
        <v>0</v>
      </c>
      <c r="T178" s="18">
        <v>1.7975491472868215E-16</v>
      </c>
      <c r="U178" s="18">
        <v>0</v>
      </c>
      <c r="V178" s="18">
        <v>0</v>
      </c>
      <c r="W178" s="18">
        <v>2.882108527131783E-18</v>
      </c>
      <c r="X178" s="18">
        <v>0</v>
      </c>
      <c r="Y178" s="18">
        <v>0</v>
      </c>
      <c r="Z178" s="18">
        <v>0</v>
      </c>
      <c r="AA178" s="18">
        <v>0</v>
      </c>
      <c r="AB178" s="18">
        <v>8.9911760797342189E-6</v>
      </c>
      <c r="AC178" s="18">
        <v>2.7248903654485053E-6</v>
      </c>
      <c r="AD178" s="18">
        <v>0</v>
      </c>
      <c r="AE178" s="18">
        <v>0</v>
      </c>
      <c r="AF178" s="18">
        <v>5.9941173864894793E-6</v>
      </c>
      <c r="AG178" s="18">
        <v>0</v>
      </c>
      <c r="AH178" s="18">
        <v>0</v>
      </c>
      <c r="AI178" s="18">
        <v>2.7216832779623474E-7</v>
      </c>
      <c r="AJ178" s="18">
        <v>0</v>
      </c>
      <c r="AK178" s="18">
        <v>0</v>
      </c>
      <c r="AL178" s="18">
        <v>0</v>
      </c>
      <c r="AM178" s="18">
        <v>0</v>
      </c>
      <c r="AN178" s="18">
        <v>5.2117634551495017E-5</v>
      </c>
      <c r="AO178" s="18">
        <v>1.5025736434108527E-5</v>
      </c>
      <c r="AP178" s="18">
        <v>0</v>
      </c>
      <c r="AQ178" s="18">
        <v>0</v>
      </c>
      <c r="AR178" s="18">
        <v>3.4745089700996678E-5</v>
      </c>
      <c r="AS178" s="18">
        <v>0</v>
      </c>
      <c r="AT178" s="18">
        <v>0</v>
      </c>
      <c r="AU178" s="18">
        <v>2.3468084163898119E-6</v>
      </c>
      <c r="AV178" s="18">
        <v>0</v>
      </c>
      <c r="AW178" s="18">
        <v>0</v>
      </c>
      <c r="AX178" s="18">
        <v>0</v>
      </c>
      <c r="AY178" s="18">
        <v>0</v>
      </c>
      <c r="AZ178" s="18">
        <v>1.3407468438538206E-5</v>
      </c>
      <c r="BA178" s="18">
        <v>1.953630121816168E-6</v>
      </c>
      <c r="BB178" s="18">
        <v>0</v>
      </c>
      <c r="BC178" s="18">
        <v>0</v>
      </c>
      <c r="BD178" s="18">
        <v>8.9383122923588037E-6</v>
      </c>
      <c r="BE178" s="18">
        <v>0</v>
      </c>
      <c r="BF178" s="18">
        <v>0</v>
      </c>
      <c r="BG178" s="18">
        <v>2.5155260243632338E-6</v>
      </c>
      <c r="BH178" s="18">
        <v>0</v>
      </c>
      <c r="BI178" s="18">
        <v>0</v>
      </c>
      <c r="BJ178" s="18">
        <v>0</v>
      </c>
      <c r="BK178" s="18">
        <v>0</v>
      </c>
      <c r="BL178" s="18">
        <v>6.0827965448504974E-9</v>
      </c>
      <c r="BM178" s="18">
        <v>1.9621705426356588E-9</v>
      </c>
      <c r="BN178" s="18">
        <v>0</v>
      </c>
      <c r="BO178" s="18">
        <v>0</v>
      </c>
      <c r="BP178" s="18">
        <v>4.0551976965669985E-9</v>
      </c>
      <c r="BQ178" s="18">
        <v>0</v>
      </c>
      <c r="BR178" s="18">
        <v>0</v>
      </c>
      <c r="BS178" s="18">
        <v>6.5428305647840525E-11</v>
      </c>
      <c r="BT178" s="18">
        <v>0</v>
      </c>
      <c r="BU178" s="18">
        <v>0</v>
      </c>
      <c r="BV178" s="18">
        <v>0</v>
      </c>
      <c r="BW178" s="18">
        <v>0</v>
      </c>
      <c r="BX178" s="18">
        <v>1.3896978073089703</v>
      </c>
      <c r="BY178" s="18">
        <v>0.44997386489479513</v>
      </c>
      <c r="BZ178" s="18">
        <v>0</v>
      </c>
      <c r="CA178" s="18">
        <v>0</v>
      </c>
      <c r="CB178" s="18">
        <v>0.92646520487264661</v>
      </c>
      <c r="CC178" s="18">
        <v>0</v>
      </c>
      <c r="CD178" s="18">
        <v>0</v>
      </c>
      <c r="CE178" s="18">
        <v>1.3258737541528239E-2</v>
      </c>
      <c r="CF178" s="18">
        <v>0</v>
      </c>
      <c r="CG178" s="18">
        <v>0</v>
      </c>
      <c r="CH178" s="18">
        <v>0</v>
      </c>
      <c r="CI178" s="18">
        <v>0</v>
      </c>
      <c r="CJ178" s="18">
        <v>1.4136023388704317</v>
      </c>
      <c r="CK178" s="18">
        <v>0.45752203765227017</v>
      </c>
      <c r="CL178" s="18">
        <v>0</v>
      </c>
      <c r="CM178" s="18">
        <v>0</v>
      </c>
      <c r="CN178" s="18">
        <v>0.94240155924695468</v>
      </c>
      <c r="CO178" s="18">
        <v>0</v>
      </c>
      <c r="CP178" s="18">
        <v>0</v>
      </c>
      <c r="CQ178" s="18">
        <v>1.3678741971207086E-2</v>
      </c>
      <c r="CR178" s="18">
        <v>0</v>
      </c>
      <c r="CS178" s="18">
        <v>0</v>
      </c>
      <c r="CT178" s="18">
        <v>0</v>
      </c>
      <c r="CU178" s="18">
        <v>0</v>
      </c>
      <c r="CV178" s="18">
        <v>5.3211136212624591E-2</v>
      </c>
      <c r="CW178" s="18">
        <v>1.6775796234772981E-2</v>
      </c>
      <c r="CX178" s="18">
        <v>0</v>
      </c>
      <c r="CY178" s="18">
        <v>0</v>
      </c>
      <c r="CZ178" s="18">
        <v>3.5474090808416396E-2</v>
      </c>
      <c r="DA178" s="18">
        <v>0</v>
      </c>
      <c r="DB178" s="18">
        <v>0</v>
      </c>
      <c r="DC178" s="18">
        <v>9.6124916943521603E-4</v>
      </c>
      <c r="DD178" s="18">
        <v>0</v>
      </c>
      <c r="DE178" s="18">
        <v>0</v>
      </c>
      <c r="DF178" s="18">
        <v>0</v>
      </c>
      <c r="DG178" s="18">
        <v>0</v>
      </c>
      <c r="DH178" s="18">
        <v>0</v>
      </c>
      <c r="DI178" s="18">
        <v>0</v>
      </c>
      <c r="DJ178" s="18">
        <v>0</v>
      </c>
      <c r="DK178" s="18">
        <v>0</v>
      </c>
      <c r="DL178" s="18">
        <v>0</v>
      </c>
      <c r="DM178" s="18">
        <v>0</v>
      </c>
      <c r="DN178" s="18">
        <v>0</v>
      </c>
      <c r="DO178" s="18">
        <v>0</v>
      </c>
      <c r="DP178" s="18">
        <v>0</v>
      </c>
      <c r="DQ178" s="18">
        <v>0</v>
      </c>
      <c r="DR178" s="18">
        <v>0</v>
      </c>
      <c r="DS178" s="18">
        <v>0</v>
      </c>
      <c r="DT178" s="18">
        <v>0</v>
      </c>
      <c r="DU178" s="18">
        <v>0</v>
      </c>
      <c r="DV178" s="18">
        <v>0</v>
      </c>
      <c r="DW178" s="18">
        <v>0</v>
      </c>
      <c r="DX178" s="18">
        <v>0</v>
      </c>
      <c r="DY178" s="18">
        <v>0</v>
      </c>
      <c r="DZ178" s="18">
        <v>0</v>
      </c>
      <c r="EA178" s="18">
        <v>0</v>
      </c>
      <c r="EB178" s="18">
        <v>0</v>
      </c>
      <c r="EC178" s="18">
        <v>0</v>
      </c>
      <c r="ED178" s="18">
        <v>0</v>
      </c>
      <c r="EE178" s="18">
        <v>0</v>
      </c>
    </row>
    <row r="179" spans="1:135" ht="20.149999999999999" customHeight="1" outlineLevel="6" x14ac:dyDescent="0.35">
      <c r="A179" s="17" t="s">
        <v>54</v>
      </c>
      <c r="B179" s="17" t="s">
        <v>92</v>
      </c>
      <c r="C179">
        <v>2</v>
      </c>
      <c r="D179" s="18">
        <v>1.5263989368770766E-2</v>
      </c>
      <c r="E179" s="18">
        <v>4.3852048726467328E-3</v>
      </c>
      <c r="F179" s="18">
        <v>0</v>
      </c>
      <c r="G179" s="18">
        <v>0</v>
      </c>
      <c r="H179" s="18">
        <v>1.0175992912513842E-2</v>
      </c>
      <c r="I179" s="18">
        <v>0</v>
      </c>
      <c r="J179" s="18">
        <v>0</v>
      </c>
      <c r="K179" s="18">
        <v>7.0279158361018831E-4</v>
      </c>
      <c r="L179" s="18">
        <v>0</v>
      </c>
      <c r="M179" s="18">
        <v>0</v>
      </c>
      <c r="N179" s="18">
        <v>0</v>
      </c>
      <c r="O179" s="18">
        <v>0</v>
      </c>
      <c r="P179" s="18">
        <v>1.0816462458471762E-16</v>
      </c>
      <c r="Q179" s="18">
        <v>3.3730586932447397E-17</v>
      </c>
      <c r="R179" s="18">
        <v>0</v>
      </c>
      <c r="S179" s="18">
        <v>0</v>
      </c>
      <c r="T179" s="18">
        <v>7.2109749723145072E-17</v>
      </c>
      <c r="U179" s="18">
        <v>0</v>
      </c>
      <c r="V179" s="18">
        <v>0</v>
      </c>
      <c r="W179" s="18">
        <v>2.3242879291251384E-18</v>
      </c>
      <c r="X179" s="18">
        <v>0</v>
      </c>
      <c r="Y179" s="18">
        <v>0</v>
      </c>
      <c r="Z179" s="18">
        <v>0</v>
      </c>
      <c r="AA179" s="18">
        <v>0</v>
      </c>
      <c r="AB179" s="18">
        <v>5.5587083056478411E-6</v>
      </c>
      <c r="AC179" s="18">
        <v>1.6334121816168328E-6</v>
      </c>
      <c r="AD179" s="18">
        <v>0</v>
      </c>
      <c r="AE179" s="18">
        <v>0</v>
      </c>
      <c r="AF179" s="18">
        <v>3.7058055370985606E-6</v>
      </c>
      <c r="AG179" s="18">
        <v>0</v>
      </c>
      <c r="AH179" s="18">
        <v>0</v>
      </c>
      <c r="AI179" s="18">
        <v>2.1949058693244738E-7</v>
      </c>
      <c r="AJ179" s="18">
        <v>0</v>
      </c>
      <c r="AK179" s="18">
        <v>0</v>
      </c>
      <c r="AL179" s="18">
        <v>0</v>
      </c>
      <c r="AM179" s="18">
        <v>0</v>
      </c>
      <c r="AN179" s="18">
        <v>4.6129594684385386E-5</v>
      </c>
      <c r="AO179" s="18">
        <v>1.3483942414174972E-5</v>
      </c>
      <c r="AP179" s="18">
        <v>0</v>
      </c>
      <c r="AQ179" s="18">
        <v>0</v>
      </c>
      <c r="AR179" s="18">
        <v>3.0753063122923591E-5</v>
      </c>
      <c r="AS179" s="18">
        <v>0</v>
      </c>
      <c r="AT179" s="18">
        <v>0</v>
      </c>
      <c r="AU179" s="18">
        <v>1.8925891472868219E-6</v>
      </c>
      <c r="AV179" s="18">
        <v>0</v>
      </c>
      <c r="AW179" s="18">
        <v>0</v>
      </c>
      <c r="AX179" s="18">
        <v>0</v>
      </c>
      <c r="AY179" s="18">
        <v>0</v>
      </c>
      <c r="AZ179" s="18">
        <v>9.7796305647840533E-6</v>
      </c>
      <c r="BA179" s="18">
        <v>1.2312256921373201E-6</v>
      </c>
      <c r="BB179" s="18">
        <v>0</v>
      </c>
      <c r="BC179" s="18">
        <v>0</v>
      </c>
      <c r="BD179" s="18">
        <v>6.5197537098560356E-6</v>
      </c>
      <c r="BE179" s="18">
        <v>0</v>
      </c>
      <c r="BF179" s="18">
        <v>0</v>
      </c>
      <c r="BG179" s="18">
        <v>2.0286511627906975E-6</v>
      </c>
      <c r="BH179" s="18">
        <v>0</v>
      </c>
      <c r="BI179" s="18">
        <v>0</v>
      </c>
      <c r="BJ179" s="18">
        <v>0</v>
      </c>
      <c r="BK179" s="18">
        <v>0</v>
      </c>
      <c r="BL179" s="18">
        <v>3.8500582059800668E-9</v>
      </c>
      <c r="BM179" s="18">
        <v>1.2305878183831673E-9</v>
      </c>
      <c r="BN179" s="18">
        <v>0</v>
      </c>
      <c r="BO179" s="18">
        <v>0</v>
      </c>
      <c r="BP179" s="18">
        <v>2.566705470653378E-9</v>
      </c>
      <c r="BQ179" s="18">
        <v>0</v>
      </c>
      <c r="BR179" s="18">
        <v>0</v>
      </c>
      <c r="BS179" s="18">
        <v>5.276491694352159E-11</v>
      </c>
      <c r="BT179" s="18">
        <v>0</v>
      </c>
      <c r="BU179" s="18">
        <v>0</v>
      </c>
      <c r="BV179" s="18">
        <v>0</v>
      </c>
      <c r="BW179" s="18">
        <v>0</v>
      </c>
      <c r="BX179" s="18">
        <v>1.0358251162790699</v>
      </c>
      <c r="BY179" s="18">
        <v>0.33458250276854934</v>
      </c>
      <c r="BZ179" s="18">
        <v>0</v>
      </c>
      <c r="CA179" s="18">
        <v>0</v>
      </c>
      <c r="CB179" s="18">
        <v>0.69055007751937991</v>
      </c>
      <c r="CC179" s="18">
        <v>0</v>
      </c>
      <c r="CD179" s="18">
        <v>0</v>
      </c>
      <c r="CE179" s="18">
        <v>1.0692535991140643E-2</v>
      </c>
      <c r="CF179" s="18">
        <v>0</v>
      </c>
      <c r="CG179" s="18">
        <v>0</v>
      </c>
      <c r="CH179" s="18">
        <v>0</v>
      </c>
      <c r="CI179" s="18">
        <v>0</v>
      </c>
      <c r="CJ179" s="18">
        <v>1.0470578604651164</v>
      </c>
      <c r="CK179" s="18">
        <v>0.33798803986710962</v>
      </c>
      <c r="CL179" s="18">
        <v>0</v>
      </c>
      <c r="CM179" s="18">
        <v>0</v>
      </c>
      <c r="CN179" s="18">
        <v>0.69803857364341082</v>
      </c>
      <c r="CO179" s="18">
        <v>0</v>
      </c>
      <c r="CP179" s="18">
        <v>0</v>
      </c>
      <c r="CQ179" s="18">
        <v>1.1031246954595793E-2</v>
      </c>
      <c r="CR179" s="18">
        <v>0</v>
      </c>
      <c r="CS179" s="18">
        <v>0</v>
      </c>
      <c r="CT179" s="18">
        <v>0</v>
      </c>
      <c r="CU179" s="18">
        <v>0</v>
      </c>
      <c r="CV179" s="18">
        <v>2.2689137541528237E-2</v>
      </c>
      <c r="CW179" s="18">
        <v>6.7878449612403099E-3</v>
      </c>
      <c r="CX179" s="18">
        <v>0</v>
      </c>
      <c r="CY179" s="18">
        <v>0</v>
      </c>
      <c r="CZ179" s="18">
        <v>1.5126091694352159E-2</v>
      </c>
      <c r="DA179" s="18">
        <v>0</v>
      </c>
      <c r="DB179" s="18">
        <v>0</v>
      </c>
      <c r="DC179" s="18">
        <v>7.7520088593576971E-4</v>
      </c>
      <c r="DD179" s="18">
        <v>0</v>
      </c>
      <c r="DE179" s="18">
        <v>0</v>
      </c>
      <c r="DF179" s="18">
        <v>0</v>
      </c>
      <c r="DG179" s="18">
        <v>0</v>
      </c>
      <c r="DH179" s="18">
        <v>0</v>
      </c>
      <c r="DI179" s="18">
        <v>0</v>
      </c>
      <c r="DJ179" s="18">
        <v>0</v>
      </c>
      <c r="DK179" s="18">
        <v>0</v>
      </c>
      <c r="DL179" s="18">
        <v>0</v>
      </c>
      <c r="DM179" s="18">
        <v>0</v>
      </c>
      <c r="DN179" s="18">
        <v>0</v>
      </c>
      <c r="DO179" s="18">
        <v>0</v>
      </c>
      <c r="DP179" s="18">
        <v>0</v>
      </c>
      <c r="DQ179" s="18">
        <v>0</v>
      </c>
      <c r="DR179" s="18">
        <v>0</v>
      </c>
      <c r="DS179" s="18">
        <v>0</v>
      </c>
      <c r="DT179" s="18">
        <v>0</v>
      </c>
      <c r="DU179" s="18">
        <v>0</v>
      </c>
      <c r="DV179" s="18">
        <v>0</v>
      </c>
      <c r="DW179" s="18">
        <v>0</v>
      </c>
      <c r="DX179" s="18">
        <v>0</v>
      </c>
      <c r="DY179" s="18">
        <v>0</v>
      </c>
      <c r="DZ179" s="18">
        <v>0</v>
      </c>
      <c r="EA179" s="18">
        <v>0</v>
      </c>
      <c r="EB179" s="18">
        <v>0</v>
      </c>
      <c r="EC179" s="18">
        <v>0</v>
      </c>
      <c r="ED179" s="18">
        <v>0</v>
      </c>
      <c r="EE179" s="18">
        <v>0</v>
      </c>
    </row>
    <row r="180" spans="1:135" ht="20.149999999999999" customHeight="1" outlineLevel="6" x14ac:dyDescent="0.35">
      <c r="A180" s="17" t="s">
        <v>54</v>
      </c>
      <c r="B180" s="17" t="s">
        <v>57</v>
      </c>
      <c r="C180">
        <v>0</v>
      </c>
      <c r="D180" s="18">
        <v>6.4399734219269082E-3</v>
      </c>
      <c r="E180" s="18">
        <v>-2.4976871760797343E-2</v>
      </c>
      <c r="F180" s="18">
        <v>0</v>
      </c>
      <c r="G180" s="18">
        <v>0</v>
      </c>
      <c r="H180" s="18">
        <v>0</v>
      </c>
      <c r="I180" s="18">
        <v>0</v>
      </c>
      <c r="J180" s="18">
        <v>3.1416845182724251E-2</v>
      </c>
      <c r="K180" s="18">
        <v>0</v>
      </c>
      <c r="L180" s="18">
        <v>-8.3030112956810637E-3</v>
      </c>
      <c r="M180" s="18">
        <v>0</v>
      </c>
      <c r="N180" s="18">
        <v>0</v>
      </c>
      <c r="O180" s="18">
        <v>0</v>
      </c>
      <c r="P180" s="18">
        <v>8.8518053421926899E-17</v>
      </c>
      <c r="Q180" s="18">
        <v>8.7309926910298995E-17</v>
      </c>
      <c r="R180" s="18">
        <v>0</v>
      </c>
      <c r="S180" s="18">
        <v>0</v>
      </c>
      <c r="T180" s="18">
        <v>0</v>
      </c>
      <c r="U180" s="18">
        <v>0</v>
      </c>
      <c r="V180" s="18">
        <v>1.2081265116279071E-18</v>
      </c>
      <c r="W180" s="18">
        <v>0</v>
      </c>
      <c r="X180" s="18">
        <v>-2.5894421262458466E-16</v>
      </c>
      <c r="Y180" s="18">
        <v>0</v>
      </c>
      <c r="Z180" s="18">
        <v>0</v>
      </c>
      <c r="AA180" s="18">
        <v>0</v>
      </c>
      <c r="AB180" s="18">
        <v>1.7538432637873752E-7</v>
      </c>
      <c r="AC180" s="18">
        <v>1.7253687707641194E-7</v>
      </c>
      <c r="AD180" s="18">
        <v>0</v>
      </c>
      <c r="AE180" s="18">
        <v>0</v>
      </c>
      <c r="AF180" s="18">
        <v>0</v>
      </c>
      <c r="AG180" s="18">
        <v>0</v>
      </c>
      <c r="AH180" s="18">
        <v>2.8474493023255814E-9</v>
      </c>
      <c r="AI180" s="18">
        <v>0</v>
      </c>
      <c r="AJ180" s="18">
        <v>-7.4995774086378729E-7</v>
      </c>
      <c r="AK180" s="18">
        <v>0</v>
      </c>
      <c r="AL180" s="18">
        <v>0</v>
      </c>
      <c r="AM180" s="18">
        <v>0</v>
      </c>
      <c r="AN180" s="18">
        <v>1.4627027242524916E-5</v>
      </c>
      <c r="AO180" s="18">
        <v>1.4592446511627906E-5</v>
      </c>
      <c r="AP180" s="18">
        <v>0</v>
      </c>
      <c r="AQ180" s="18">
        <v>0</v>
      </c>
      <c r="AR180" s="18">
        <v>0</v>
      </c>
      <c r="AS180" s="18">
        <v>0</v>
      </c>
      <c r="AT180" s="18">
        <v>3.4580730897009966E-8</v>
      </c>
      <c r="AU180" s="18">
        <v>0</v>
      </c>
      <c r="AV180" s="18">
        <v>-6.1383867109634549E-6</v>
      </c>
      <c r="AW180" s="18">
        <v>0</v>
      </c>
      <c r="AX180" s="18">
        <v>0</v>
      </c>
      <c r="AY180" s="18">
        <v>0</v>
      </c>
      <c r="AZ180" s="18">
        <v>3.4745031229235882E-6</v>
      </c>
      <c r="BA180" s="18">
        <v>3.4676730897009968E-6</v>
      </c>
      <c r="BB180" s="18">
        <v>0</v>
      </c>
      <c r="BC180" s="18">
        <v>0</v>
      </c>
      <c r="BD180" s="18">
        <v>0</v>
      </c>
      <c r="BE180" s="18">
        <v>0</v>
      </c>
      <c r="BF180" s="18">
        <v>6.8300332225913626E-9</v>
      </c>
      <c r="BG180" s="18">
        <v>0</v>
      </c>
      <c r="BH180" s="18">
        <v>-1.0338721594684385E-6</v>
      </c>
      <c r="BI180" s="18">
        <v>0</v>
      </c>
      <c r="BJ180" s="18">
        <v>0</v>
      </c>
      <c r="BK180" s="18">
        <v>0</v>
      </c>
      <c r="BL180" s="18">
        <v>1.0078728079734218E-9</v>
      </c>
      <c r="BM180" s="18">
        <v>9.9657568106312279E-10</v>
      </c>
      <c r="BN180" s="18">
        <v>0</v>
      </c>
      <c r="BO180" s="18">
        <v>0</v>
      </c>
      <c r="BP180" s="18">
        <v>0</v>
      </c>
      <c r="BQ180" s="18">
        <v>0</v>
      </c>
      <c r="BR180" s="18">
        <v>1.1297126910299003E-11</v>
      </c>
      <c r="BS180" s="18">
        <v>0</v>
      </c>
      <c r="BT180" s="18">
        <v>-2.785400132890365E-9</v>
      </c>
      <c r="BU180" s="18">
        <v>0</v>
      </c>
      <c r="BV180" s="18">
        <v>0</v>
      </c>
      <c r="BW180" s="18">
        <v>0</v>
      </c>
      <c r="BX180" s="18">
        <v>4.6330853421926915E-2</v>
      </c>
      <c r="BY180" s="18">
        <v>4.6040451827242528E-2</v>
      </c>
      <c r="BZ180" s="18">
        <v>0</v>
      </c>
      <c r="CA180" s="18">
        <v>0</v>
      </c>
      <c r="CB180" s="18">
        <v>0</v>
      </c>
      <c r="CC180" s="18">
        <v>0</v>
      </c>
      <c r="CD180" s="18">
        <v>2.9040159468438537E-4</v>
      </c>
      <c r="CE180" s="18">
        <v>0</v>
      </c>
      <c r="CF180" s="18">
        <v>-0.14954312292358804</v>
      </c>
      <c r="CG180" s="18">
        <v>0</v>
      </c>
      <c r="CH180" s="18">
        <v>0</v>
      </c>
      <c r="CI180" s="18">
        <v>0</v>
      </c>
      <c r="CJ180" s="18">
        <v>5.1259857009966776E-2</v>
      </c>
      <c r="CK180" s="18">
        <v>5.0891800664451828E-2</v>
      </c>
      <c r="CL180" s="18">
        <v>0</v>
      </c>
      <c r="CM180" s="18">
        <v>0</v>
      </c>
      <c r="CN180" s="18">
        <v>0</v>
      </c>
      <c r="CO180" s="18">
        <v>0</v>
      </c>
      <c r="CP180" s="18">
        <v>3.6805634551495022E-4</v>
      </c>
      <c r="CQ180" s="18">
        <v>0</v>
      </c>
      <c r="CR180" s="18">
        <v>-0.1637390033222591</v>
      </c>
      <c r="CS180" s="18">
        <v>0</v>
      </c>
      <c r="CT180" s="18">
        <v>0</v>
      </c>
      <c r="CU180" s="18">
        <v>0</v>
      </c>
      <c r="CV180" s="18">
        <v>0.37719188571428569</v>
      </c>
      <c r="CW180" s="18">
        <v>0.37698019933554816</v>
      </c>
      <c r="CX180" s="18">
        <v>0</v>
      </c>
      <c r="CY180" s="18">
        <v>0</v>
      </c>
      <c r="CZ180" s="18">
        <v>0</v>
      </c>
      <c r="DA180" s="18">
        <v>0</v>
      </c>
      <c r="DB180" s="18">
        <v>2.1168637873754151E-4</v>
      </c>
      <c r="DC180" s="18">
        <v>0</v>
      </c>
      <c r="DD180" s="18">
        <v>-4.6870963455149496E-2</v>
      </c>
      <c r="DE180" s="18">
        <v>0</v>
      </c>
      <c r="DF180" s="18">
        <v>0</v>
      </c>
      <c r="DG180" s="18">
        <v>0</v>
      </c>
      <c r="DH180" s="18">
        <v>0</v>
      </c>
      <c r="DI180" s="18">
        <v>0</v>
      </c>
      <c r="DJ180" s="18">
        <v>0</v>
      </c>
      <c r="DK180" s="18">
        <v>0</v>
      </c>
      <c r="DL180" s="18">
        <v>0</v>
      </c>
      <c r="DM180" s="18">
        <v>0</v>
      </c>
      <c r="DN180" s="18">
        <v>0</v>
      </c>
      <c r="DO180" s="18">
        <v>0</v>
      </c>
      <c r="DP180" s="18">
        <v>0</v>
      </c>
      <c r="DQ180" s="18">
        <v>0</v>
      </c>
      <c r="DR180" s="18">
        <v>0</v>
      </c>
      <c r="DS180" s="18">
        <v>0</v>
      </c>
      <c r="DT180" s="18">
        <v>0</v>
      </c>
      <c r="DU180" s="18">
        <v>0</v>
      </c>
      <c r="DV180" s="18">
        <v>0</v>
      </c>
      <c r="DW180" s="18">
        <v>0</v>
      </c>
      <c r="DX180" s="18">
        <v>0</v>
      </c>
      <c r="DY180" s="18">
        <v>0</v>
      </c>
      <c r="DZ180" s="18">
        <v>0</v>
      </c>
      <c r="EA180" s="18">
        <v>0</v>
      </c>
      <c r="EB180" s="18">
        <v>0</v>
      </c>
      <c r="EC180" s="18">
        <v>0</v>
      </c>
      <c r="ED180" s="18">
        <v>0</v>
      </c>
      <c r="EE180" s="18">
        <v>0</v>
      </c>
    </row>
    <row r="181" spans="1:135" ht="20.149999999999999" customHeight="1" outlineLevel="2" x14ac:dyDescent="0.35">
      <c r="A181" s="17" t="s">
        <v>49</v>
      </c>
      <c r="B181" s="17" t="s">
        <v>94</v>
      </c>
      <c r="D181" s="18">
        <v>0.413156286670609</v>
      </c>
      <c r="E181" s="18">
        <v>0.28313996653377627</v>
      </c>
      <c r="F181" s="18">
        <v>0</v>
      </c>
      <c r="G181" s="18">
        <v>0</v>
      </c>
      <c r="H181" s="18">
        <v>0</v>
      </c>
      <c r="I181" s="18">
        <v>0</v>
      </c>
      <c r="J181" s="18">
        <v>5.6434836766334441E-3</v>
      </c>
      <c r="K181" s="18">
        <v>0.12437283646019932</v>
      </c>
      <c r="L181" s="18">
        <v>-8.0414028039867094E-2</v>
      </c>
      <c r="M181" s="18">
        <v>0</v>
      </c>
      <c r="N181" s="18">
        <v>0</v>
      </c>
      <c r="O181" s="18">
        <v>0</v>
      </c>
      <c r="P181" s="18">
        <v>1.9189437589101517E-9</v>
      </c>
      <c r="Q181" s="18">
        <v>1.9186257365142035E-9</v>
      </c>
      <c r="R181" s="18">
        <v>0</v>
      </c>
      <c r="S181" s="18">
        <v>0</v>
      </c>
      <c r="T181" s="18">
        <v>0</v>
      </c>
      <c r="U181" s="18">
        <v>0</v>
      </c>
      <c r="V181" s="18">
        <v>3.1036263565891473E-18</v>
      </c>
      <c r="W181" s="18">
        <v>3.18019292321949E-13</v>
      </c>
      <c r="X181" s="18">
        <v>-1.9450025795605755E-11</v>
      </c>
      <c r="Y181" s="18">
        <v>0</v>
      </c>
      <c r="Z181" s="18">
        <v>0</v>
      </c>
      <c r="AA181" s="18">
        <v>0</v>
      </c>
      <c r="AB181" s="18">
        <v>8.0734036024979411E-4</v>
      </c>
      <c r="AC181" s="18">
        <v>8.062488948792913E-4</v>
      </c>
      <c r="AD181" s="18">
        <v>0</v>
      </c>
      <c r="AE181" s="18">
        <v>0</v>
      </c>
      <c r="AF181" s="18">
        <v>0</v>
      </c>
      <c r="AG181" s="18">
        <v>0</v>
      </c>
      <c r="AH181" s="18">
        <v>1.2378961977851607E-6</v>
      </c>
      <c r="AI181" s="18">
        <v>-1.46430827282392E-7</v>
      </c>
      <c r="AJ181" s="18">
        <v>-1.3176411286821704E-5</v>
      </c>
      <c r="AK181" s="18">
        <v>0</v>
      </c>
      <c r="AL181" s="18">
        <v>0</v>
      </c>
      <c r="AM181" s="18">
        <v>0</v>
      </c>
      <c r="AN181" s="18">
        <v>8.3758895636748619E-4</v>
      </c>
      <c r="AO181" s="18">
        <v>8.0993220248062013E-4</v>
      </c>
      <c r="AP181" s="18">
        <v>0</v>
      </c>
      <c r="AQ181" s="18">
        <v>0</v>
      </c>
      <c r="AR181" s="18">
        <v>0</v>
      </c>
      <c r="AS181" s="18">
        <v>0</v>
      </c>
      <c r="AT181" s="18">
        <v>1.2813766110741971E-5</v>
      </c>
      <c r="AU181" s="18">
        <v>1.4842987776124031E-5</v>
      </c>
      <c r="AV181" s="18">
        <v>-1.310039393754153E-4</v>
      </c>
      <c r="AW181" s="18">
        <v>0</v>
      </c>
      <c r="AX181" s="18">
        <v>0</v>
      </c>
      <c r="AY181" s="18">
        <v>0</v>
      </c>
      <c r="AZ181" s="18">
        <v>1.0205043933417052E-4</v>
      </c>
      <c r="BA181" s="18">
        <v>9.5419301271317818E-5</v>
      </c>
      <c r="BB181" s="18">
        <v>0</v>
      </c>
      <c r="BC181" s="18">
        <v>0</v>
      </c>
      <c r="BD181" s="18">
        <v>0</v>
      </c>
      <c r="BE181" s="18">
        <v>0</v>
      </c>
      <c r="BF181" s="18">
        <v>3.1126350055370988E-6</v>
      </c>
      <c r="BG181" s="18">
        <v>3.5185030573156136E-6</v>
      </c>
      <c r="BH181" s="18">
        <v>-1.4706577859136212E-5</v>
      </c>
      <c r="BI181" s="18">
        <v>0</v>
      </c>
      <c r="BJ181" s="18">
        <v>0</v>
      </c>
      <c r="BK181" s="18">
        <v>0</v>
      </c>
      <c r="BL181" s="18">
        <v>3.392356664264438E-5</v>
      </c>
      <c r="BM181" s="18">
        <v>3.3921199514363231E-5</v>
      </c>
      <c r="BN181" s="18">
        <v>0</v>
      </c>
      <c r="BO181" s="18">
        <v>0</v>
      </c>
      <c r="BP181" s="18">
        <v>0</v>
      </c>
      <c r="BQ181" s="18">
        <v>0</v>
      </c>
      <c r="BR181" s="18">
        <v>5.4841660044296794E-10</v>
      </c>
      <c r="BS181" s="18">
        <v>1.8187116807056474E-9</v>
      </c>
      <c r="BT181" s="18">
        <v>-6.9777816180287914E-9</v>
      </c>
      <c r="BU181" s="18">
        <v>0</v>
      </c>
      <c r="BV181" s="18">
        <v>0</v>
      </c>
      <c r="BW181" s="18">
        <v>0</v>
      </c>
      <c r="BX181" s="18">
        <v>4.7613192880621495</v>
      </c>
      <c r="BY181" s="18">
        <v>4.6877226266223708</v>
      </c>
      <c r="BZ181" s="18">
        <v>0</v>
      </c>
      <c r="CA181" s="18">
        <v>0</v>
      </c>
      <c r="CB181" s="18">
        <v>0</v>
      </c>
      <c r="CC181" s="18">
        <v>0</v>
      </c>
      <c r="CD181" s="18">
        <v>2.6789204651162791E-2</v>
      </c>
      <c r="CE181" s="18">
        <v>4.6807456788615726E-2</v>
      </c>
      <c r="CF181" s="18">
        <v>-0.98776187406423033</v>
      </c>
      <c r="CG181" s="18">
        <v>0</v>
      </c>
      <c r="CH181" s="18">
        <v>0</v>
      </c>
      <c r="CI181" s="18">
        <v>0</v>
      </c>
      <c r="CJ181" s="18">
        <v>4.9304380664851388</v>
      </c>
      <c r="CK181" s="18">
        <v>4.8539278547951277</v>
      </c>
      <c r="CL181" s="18">
        <v>0</v>
      </c>
      <c r="CM181" s="18">
        <v>0</v>
      </c>
      <c r="CN181" s="18">
        <v>0</v>
      </c>
      <c r="CO181" s="18">
        <v>0</v>
      </c>
      <c r="CP181" s="18">
        <v>2.7005539240310079E-2</v>
      </c>
      <c r="CQ181" s="18">
        <v>4.9504672449700991E-2</v>
      </c>
      <c r="CR181" s="18">
        <v>-1.1266397061794018</v>
      </c>
      <c r="CS181" s="18">
        <v>0</v>
      </c>
      <c r="CT181" s="18">
        <v>0</v>
      </c>
      <c r="CU181" s="18">
        <v>0</v>
      </c>
      <c r="CV181" s="18">
        <v>0.36529755913244738</v>
      </c>
      <c r="CW181" s="18">
        <v>0.35943628312292353</v>
      </c>
      <c r="CX181" s="18">
        <v>0</v>
      </c>
      <c r="CY181" s="18">
        <v>0</v>
      </c>
      <c r="CZ181" s="18">
        <v>0</v>
      </c>
      <c r="DA181" s="18">
        <v>0</v>
      </c>
      <c r="DB181" s="18">
        <v>1.859532262458472E-3</v>
      </c>
      <c r="DC181" s="18">
        <v>4.0017437470653379E-3</v>
      </c>
      <c r="DD181" s="18">
        <v>-9.4528142954595787E-2</v>
      </c>
      <c r="DE181" s="18">
        <v>0</v>
      </c>
      <c r="DF181" s="18">
        <v>0</v>
      </c>
      <c r="DG181" s="18">
        <v>0</v>
      </c>
      <c r="DH181" s="18">
        <v>8.4286655275526035E-2</v>
      </c>
      <c r="DI181" s="18">
        <v>8.4286655275526035E-2</v>
      </c>
      <c r="DJ181" s="18">
        <v>0</v>
      </c>
      <c r="DK181" s="18">
        <v>0</v>
      </c>
      <c r="DL181" s="18">
        <v>0</v>
      </c>
      <c r="DM181" s="18">
        <v>0</v>
      </c>
      <c r="DN181" s="18">
        <v>0</v>
      </c>
      <c r="DO181" s="18">
        <v>0</v>
      </c>
      <c r="DP181" s="18">
        <v>0</v>
      </c>
      <c r="DQ181" s="18">
        <v>0</v>
      </c>
      <c r="DR181" s="18">
        <v>0</v>
      </c>
      <c r="DS181" s="18">
        <v>0</v>
      </c>
      <c r="DT181" s="18">
        <v>7.4528604285714298E-2</v>
      </c>
      <c r="DU181" s="18">
        <v>7.4528604285714298E-2</v>
      </c>
      <c r="DV181" s="18">
        <v>0</v>
      </c>
      <c r="DW181" s="18">
        <v>0</v>
      </c>
      <c r="DX181" s="18">
        <v>0</v>
      </c>
      <c r="DY181" s="18">
        <v>0</v>
      </c>
      <c r="DZ181" s="18">
        <v>0</v>
      </c>
      <c r="EA181" s="18">
        <v>0</v>
      </c>
      <c r="EB181" s="18">
        <v>0</v>
      </c>
      <c r="EC181" s="18">
        <v>0</v>
      </c>
      <c r="ED181" s="18">
        <v>0</v>
      </c>
      <c r="EE181" s="18">
        <v>0</v>
      </c>
    </row>
    <row r="182" spans="1:135" ht="20.149999999999999" customHeight="1" outlineLevel="3" x14ac:dyDescent="0.35">
      <c r="A182" s="17" t="s">
        <v>51</v>
      </c>
      <c r="B182" s="17" t="s">
        <v>94</v>
      </c>
      <c r="D182" s="18">
        <v>0.413156286670609</v>
      </c>
      <c r="E182" s="18">
        <v>0.28313996653377627</v>
      </c>
      <c r="F182" s="18">
        <v>0</v>
      </c>
      <c r="G182" s="18">
        <v>0</v>
      </c>
      <c r="H182" s="18">
        <v>0</v>
      </c>
      <c r="I182" s="18">
        <v>0</v>
      </c>
      <c r="J182" s="18">
        <v>5.6434836766334441E-3</v>
      </c>
      <c r="K182" s="18">
        <v>0.12437283646019932</v>
      </c>
      <c r="L182" s="18">
        <v>-8.0414028039867094E-2</v>
      </c>
      <c r="M182" s="18">
        <v>0</v>
      </c>
      <c r="N182" s="18">
        <v>0</v>
      </c>
      <c r="O182" s="18">
        <v>0</v>
      </c>
      <c r="P182" s="18">
        <v>1.9189437589101517E-9</v>
      </c>
      <c r="Q182" s="18">
        <v>1.9186257365142035E-9</v>
      </c>
      <c r="R182" s="18">
        <v>0</v>
      </c>
      <c r="S182" s="18">
        <v>0</v>
      </c>
      <c r="T182" s="18">
        <v>0</v>
      </c>
      <c r="U182" s="18">
        <v>0</v>
      </c>
      <c r="V182" s="18">
        <v>3.1036263565891473E-18</v>
      </c>
      <c r="W182" s="18">
        <v>3.18019292321949E-13</v>
      </c>
      <c r="X182" s="18">
        <v>-1.9450025795605755E-11</v>
      </c>
      <c r="Y182" s="18">
        <v>0</v>
      </c>
      <c r="Z182" s="18">
        <v>0</v>
      </c>
      <c r="AA182" s="18">
        <v>0</v>
      </c>
      <c r="AB182" s="18">
        <v>8.0734036024979411E-4</v>
      </c>
      <c r="AC182" s="18">
        <v>8.062488948792913E-4</v>
      </c>
      <c r="AD182" s="18">
        <v>0</v>
      </c>
      <c r="AE182" s="18">
        <v>0</v>
      </c>
      <c r="AF182" s="18">
        <v>0</v>
      </c>
      <c r="AG182" s="18">
        <v>0</v>
      </c>
      <c r="AH182" s="18">
        <v>1.2378961977851607E-6</v>
      </c>
      <c r="AI182" s="18">
        <v>-1.46430827282392E-7</v>
      </c>
      <c r="AJ182" s="18">
        <v>-1.3176411286821704E-5</v>
      </c>
      <c r="AK182" s="18">
        <v>0</v>
      </c>
      <c r="AL182" s="18">
        <v>0</v>
      </c>
      <c r="AM182" s="18">
        <v>0</v>
      </c>
      <c r="AN182" s="18">
        <v>8.3758895636748619E-4</v>
      </c>
      <c r="AO182" s="18">
        <v>8.0993220248062013E-4</v>
      </c>
      <c r="AP182" s="18">
        <v>0</v>
      </c>
      <c r="AQ182" s="18">
        <v>0</v>
      </c>
      <c r="AR182" s="18">
        <v>0</v>
      </c>
      <c r="AS182" s="18">
        <v>0</v>
      </c>
      <c r="AT182" s="18">
        <v>1.2813766110741971E-5</v>
      </c>
      <c r="AU182" s="18">
        <v>1.4842987776124031E-5</v>
      </c>
      <c r="AV182" s="18">
        <v>-1.310039393754153E-4</v>
      </c>
      <c r="AW182" s="18">
        <v>0</v>
      </c>
      <c r="AX182" s="18">
        <v>0</v>
      </c>
      <c r="AY182" s="18">
        <v>0</v>
      </c>
      <c r="AZ182" s="18">
        <v>1.0205043933417052E-4</v>
      </c>
      <c r="BA182" s="18">
        <v>9.5419301271317818E-5</v>
      </c>
      <c r="BB182" s="18">
        <v>0</v>
      </c>
      <c r="BC182" s="18">
        <v>0</v>
      </c>
      <c r="BD182" s="18">
        <v>0</v>
      </c>
      <c r="BE182" s="18">
        <v>0</v>
      </c>
      <c r="BF182" s="18">
        <v>3.1126350055370988E-6</v>
      </c>
      <c r="BG182" s="18">
        <v>3.5185030573156136E-6</v>
      </c>
      <c r="BH182" s="18">
        <v>-1.4706577859136212E-5</v>
      </c>
      <c r="BI182" s="18">
        <v>0</v>
      </c>
      <c r="BJ182" s="18">
        <v>0</v>
      </c>
      <c r="BK182" s="18">
        <v>0</v>
      </c>
      <c r="BL182" s="18">
        <v>3.392356664264438E-5</v>
      </c>
      <c r="BM182" s="18">
        <v>3.3921199514363231E-5</v>
      </c>
      <c r="BN182" s="18">
        <v>0</v>
      </c>
      <c r="BO182" s="18">
        <v>0</v>
      </c>
      <c r="BP182" s="18">
        <v>0</v>
      </c>
      <c r="BQ182" s="18">
        <v>0</v>
      </c>
      <c r="BR182" s="18">
        <v>5.4841660044296794E-10</v>
      </c>
      <c r="BS182" s="18">
        <v>1.8187116807056474E-9</v>
      </c>
      <c r="BT182" s="18">
        <v>-6.9777816180287914E-9</v>
      </c>
      <c r="BU182" s="18">
        <v>0</v>
      </c>
      <c r="BV182" s="18">
        <v>0</v>
      </c>
      <c r="BW182" s="18">
        <v>0</v>
      </c>
      <c r="BX182" s="18">
        <v>4.7613192880621495</v>
      </c>
      <c r="BY182" s="18">
        <v>4.6877226266223708</v>
      </c>
      <c r="BZ182" s="18">
        <v>0</v>
      </c>
      <c r="CA182" s="18">
        <v>0</v>
      </c>
      <c r="CB182" s="18">
        <v>0</v>
      </c>
      <c r="CC182" s="18">
        <v>0</v>
      </c>
      <c r="CD182" s="18">
        <v>2.6789204651162791E-2</v>
      </c>
      <c r="CE182" s="18">
        <v>4.6807456788615726E-2</v>
      </c>
      <c r="CF182" s="18">
        <v>-0.98776187406423033</v>
      </c>
      <c r="CG182" s="18">
        <v>0</v>
      </c>
      <c r="CH182" s="18">
        <v>0</v>
      </c>
      <c r="CI182" s="18">
        <v>0</v>
      </c>
      <c r="CJ182" s="18">
        <v>4.9304380664851388</v>
      </c>
      <c r="CK182" s="18">
        <v>4.8539278547951277</v>
      </c>
      <c r="CL182" s="18">
        <v>0</v>
      </c>
      <c r="CM182" s="18">
        <v>0</v>
      </c>
      <c r="CN182" s="18">
        <v>0</v>
      </c>
      <c r="CO182" s="18">
        <v>0</v>
      </c>
      <c r="CP182" s="18">
        <v>2.7005539240310079E-2</v>
      </c>
      <c r="CQ182" s="18">
        <v>4.9504672449700991E-2</v>
      </c>
      <c r="CR182" s="18">
        <v>-1.1266397061794018</v>
      </c>
      <c r="CS182" s="18">
        <v>0</v>
      </c>
      <c r="CT182" s="18">
        <v>0</v>
      </c>
      <c r="CU182" s="18">
        <v>0</v>
      </c>
      <c r="CV182" s="18">
        <v>0.36529755913244738</v>
      </c>
      <c r="CW182" s="18">
        <v>0.35943628312292353</v>
      </c>
      <c r="CX182" s="18">
        <v>0</v>
      </c>
      <c r="CY182" s="18">
        <v>0</v>
      </c>
      <c r="CZ182" s="18">
        <v>0</v>
      </c>
      <c r="DA182" s="18">
        <v>0</v>
      </c>
      <c r="DB182" s="18">
        <v>1.859532262458472E-3</v>
      </c>
      <c r="DC182" s="18">
        <v>4.0017437470653379E-3</v>
      </c>
      <c r="DD182" s="18">
        <v>-9.4528142954595787E-2</v>
      </c>
      <c r="DE182" s="18">
        <v>0</v>
      </c>
      <c r="DF182" s="18">
        <v>0</v>
      </c>
      <c r="DG182" s="18">
        <v>0</v>
      </c>
      <c r="DH182" s="18">
        <v>8.4286655275526035E-2</v>
      </c>
      <c r="DI182" s="18">
        <v>8.4286655275526035E-2</v>
      </c>
      <c r="DJ182" s="18">
        <v>0</v>
      </c>
      <c r="DK182" s="18">
        <v>0</v>
      </c>
      <c r="DL182" s="18">
        <v>0</v>
      </c>
      <c r="DM182" s="18">
        <v>0</v>
      </c>
      <c r="DN182" s="18">
        <v>0</v>
      </c>
      <c r="DO182" s="18">
        <v>0</v>
      </c>
      <c r="DP182" s="18">
        <v>0</v>
      </c>
      <c r="DQ182" s="18">
        <v>0</v>
      </c>
      <c r="DR182" s="18">
        <v>0</v>
      </c>
      <c r="DS182" s="18">
        <v>0</v>
      </c>
      <c r="DT182" s="18">
        <v>7.4528604285714298E-2</v>
      </c>
      <c r="DU182" s="18">
        <v>7.4528604285714298E-2</v>
      </c>
      <c r="DV182" s="18">
        <v>0</v>
      </c>
      <c r="DW182" s="18">
        <v>0</v>
      </c>
      <c r="DX182" s="18">
        <v>0</v>
      </c>
      <c r="DY182" s="18">
        <v>0</v>
      </c>
      <c r="DZ182" s="18">
        <v>0</v>
      </c>
      <c r="EA182" s="18">
        <v>0</v>
      </c>
      <c r="EB182" s="18">
        <v>0</v>
      </c>
      <c r="EC182" s="18">
        <v>0</v>
      </c>
      <c r="ED182" s="18">
        <v>0</v>
      </c>
      <c r="EE182" s="18">
        <v>0</v>
      </c>
    </row>
    <row r="183" spans="1:135" ht="20.149999999999999" customHeight="1" outlineLevel="4" x14ac:dyDescent="0.35">
      <c r="A183" s="17" t="s">
        <v>48</v>
      </c>
      <c r="B183" s="17" t="s">
        <v>343</v>
      </c>
      <c r="D183" s="18">
        <v>0.413156286670609</v>
      </c>
      <c r="E183" s="18">
        <v>0.28313996653377627</v>
      </c>
      <c r="F183" s="18">
        <v>0</v>
      </c>
      <c r="G183" s="18">
        <v>0</v>
      </c>
      <c r="H183" s="18">
        <v>0</v>
      </c>
      <c r="I183" s="18">
        <v>0</v>
      </c>
      <c r="J183" s="18">
        <v>5.6434836766334441E-3</v>
      </c>
      <c r="K183" s="18">
        <v>0.12437283646019932</v>
      </c>
      <c r="L183" s="18">
        <v>-8.0414028039867094E-2</v>
      </c>
      <c r="M183" s="18">
        <v>0</v>
      </c>
      <c r="N183" s="18">
        <v>0</v>
      </c>
      <c r="O183" s="18">
        <v>0</v>
      </c>
      <c r="P183" s="18">
        <v>1.9189437589101517E-9</v>
      </c>
      <c r="Q183" s="18">
        <v>1.9186257365142035E-9</v>
      </c>
      <c r="R183" s="18">
        <v>0</v>
      </c>
      <c r="S183" s="18">
        <v>0</v>
      </c>
      <c r="T183" s="18">
        <v>0</v>
      </c>
      <c r="U183" s="18">
        <v>0</v>
      </c>
      <c r="V183" s="18">
        <v>3.1036263565891473E-18</v>
      </c>
      <c r="W183" s="18">
        <v>3.18019292321949E-13</v>
      </c>
      <c r="X183" s="18">
        <v>-1.9450025795605755E-11</v>
      </c>
      <c r="Y183" s="18">
        <v>0</v>
      </c>
      <c r="Z183" s="18">
        <v>0</v>
      </c>
      <c r="AA183" s="18">
        <v>0</v>
      </c>
      <c r="AB183" s="18">
        <v>8.0734036024979411E-4</v>
      </c>
      <c r="AC183" s="18">
        <v>8.062488948792913E-4</v>
      </c>
      <c r="AD183" s="18">
        <v>0</v>
      </c>
      <c r="AE183" s="18">
        <v>0</v>
      </c>
      <c r="AF183" s="18">
        <v>0</v>
      </c>
      <c r="AG183" s="18">
        <v>0</v>
      </c>
      <c r="AH183" s="18">
        <v>1.2378961977851607E-6</v>
      </c>
      <c r="AI183" s="18">
        <v>-1.46430827282392E-7</v>
      </c>
      <c r="AJ183" s="18">
        <v>-1.3176411286821704E-5</v>
      </c>
      <c r="AK183" s="18">
        <v>0</v>
      </c>
      <c r="AL183" s="18">
        <v>0</v>
      </c>
      <c r="AM183" s="18">
        <v>0</v>
      </c>
      <c r="AN183" s="18">
        <v>8.3758895636748619E-4</v>
      </c>
      <c r="AO183" s="18">
        <v>8.0993220248062013E-4</v>
      </c>
      <c r="AP183" s="18">
        <v>0</v>
      </c>
      <c r="AQ183" s="18">
        <v>0</v>
      </c>
      <c r="AR183" s="18">
        <v>0</v>
      </c>
      <c r="AS183" s="18">
        <v>0</v>
      </c>
      <c r="AT183" s="18">
        <v>1.2813766110741971E-5</v>
      </c>
      <c r="AU183" s="18">
        <v>1.4842987776124031E-5</v>
      </c>
      <c r="AV183" s="18">
        <v>-1.310039393754153E-4</v>
      </c>
      <c r="AW183" s="18">
        <v>0</v>
      </c>
      <c r="AX183" s="18">
        <v>0</v>
      </c>
      <c r="AY183" s="18">
        <v>0</v>
      </c>
      <c r="AZ183" s="18">
        <v>1.0205043933417052E-4</v>
      </c>
      <c r="BA183" s="18">
        <v>9.5419301271317818E-5</v>
      </c>
      <c r="BB183" s="18">
        <v>0</v>
      </c>
      <c r="BC183" s="18">
        <v>0</v>
      </c>
      <c r="BD183" s="18">
        <v>0</v>
      </c>
      <c r="BE183" s="18">
        <v>0</v>
      </c>
      <c r="BF183" s="18">
        <v>3.1126350055370988E-6</v>
      </c>
      <c r="BG183" s="18">
        <v>3.5185030573156136E-6</v>
      </c>
      <c r="BH183" s="18">
        <v>-1.4706577859136212E-5</v>
      </c>
      <c r="BI183" s="18">
        <v>0</v>
      </c>
      <c r="BJ183" s="18">
        <v>0</v>
      </c>
      <c r="BK183" s="18">
        <v>0</v>
      </c>
      <c r="BL183" s="18">
        <v>3.392356664264438E-5</v>
      </c>
      <c r="BM183" s="18">
        <v>3.3921199514363231E-5</v>
      </c>
      <c r="BN183" s="18">
        <v>0</v>
      </c>
      <c r="BO183" s="18">
        <v>0</v>
      </c>
      <c r="BP183" s="18">
        <v>0</v>
      </c>
      <c r="BQ183" s="18">
        <v>0</v>
      </c>
      <c r="BR183" s="18">
        <v>5.4841660044296794E-10</v>
      </c>
      <c r="BS183" s="18">
        <v>1.8187116807056474E-9</v>
      </c>
      <c r="BT183" s="18">
        <v>-6.9777816180287914E-9</v>
      </c>
      <c r="BU183" s="18">
        <v>0</v>
      </c>
      <c r="BV183" s="18">
        <v>0</v>
      </c>
      <c r="BW183" s="18">
        <v>0</v>
      </c>
      <c r="BX183" s="18">
        <v>4.7613192880621495</v>
      </c>
      <c r="BY183" s="18">
        <v>4.6877226266223708</v>
      </c>
      <c r="BZ183" s="18">
        <v>0</v>
      </c>
      <c r="CA183" s="18">
        <v>0</v>
      </c>
      <c r="CB183" s="18">
        <v>0</v>
      </c>
      <c r="CC183" s="18">
        <v>0</v>
      </c>
      <c r="CD183" s="18">
        <v>2.6789204651162791E-2</v>
      </c>
      <c r="CE183" s="18">
        <v>4.6807456788615726E-2</v>
      </c>
      <c r="CF183" s="18">
        <v>-0.98776187406423033</v>
      </c>
      <c r="CG183" s="18">
        <v>0</v>
      </c>
      <c r="CH183" s="18">
        <v>0</v>
      </c>
      <c r="CI183" s="18">
        <v>0</v>
      </c>
      <c r="CJ183" s="18">
        <v>4.9304380664851388</v>
      </c>
      <c r="CK183" s="18">
        <v>4.8539278547951277</v>
      </c>
      <c r="CL183" s="18">
        <v>0</v>
      </c>
      <c r="CM183" s="18">
        <v>0</v>
      </c>
      <c r="CN183" s="18">
        <v>0</v>
      </c>
      <c r="CO183" s="18">
        <v>0</v>
      </c>
      <c r="CP183" s="18">
        <v>2.7005539240310079E-2</v>
      </c>
      <c r="CQ183" s="18">
        <v>4.9504672449700991E-2</v>
      </c>
      <c r="CR183" s="18">
        <v>-1.1266397061794018</v>
      </c>
      <c r="CS183" s="18">
        <v>0</v>
      </c>
      <c r="CT183" s="18">
        <v>0</v>
      </c>
      <c r="CU183" s="18">
        <v>0</v>
      </c>
      <c r="CV183" s="18">
        <v>0.36529755913244738</v>
      </c>
      <c r="CW183" s="18">
        <v>0.35943628312292353</v>
      </c>
      <c r="CX183" s="18">
        <v>0</v>
      </c>
      <c r="CY183" s="18">
        <v>0</v>
      </c>
      <c r="CZ183" s="18">
        <v>0</v>
      </c>
      <c r="DA183" s="18">
        <v>0</v>
      </c>
      <c r="DB183" s="18">
        <v>1.859532262458472E-3</v>
      </c>
      <c r="DC183" s="18">
        <v>4.0017437470653379E-3</v>
      </c>
      <c r="DD183" s="18">
        <v>-9.4528142954595787E-2</v>
      </c>
      <c r="DE183" s="18">
        <v>0</v>
      </c>
      <c r="DF183" s="18">
        <v>0</v>
      </c>
      <c r="DG183" s="18">
        <v>0</v>
      </c>
      <c r="DH183" s="18">
        <v>8.4286655275526035E-2</v>
      </c>
      <c r="DI183" s="18">
        <v>8.4286655275526035E-2</v>
      </c>
      <c r="DJ183" s="18">
        <v>0</v>
      </c>
      <c r="DK183" s="18">
        <v>0</v>
      </c>
      <c r="DL183" s="18">
        <v>0</v>
      </c>
      <c r="DM183" s="18">
        <v>0</v>
      </c>
      <c r="DN183" s="18">
        <v>0</v>
      </c>
      <c r="DO183" s="18">
        <v>0</v>
      </c>
      <c r="DP183" s="18">
        <v>0</v>
      </c>
      <c r="DQ183" s="18">
        <v>0</v>
      </c>
      <c r="DR183" s="18">
        <v>0</v>
      </c>
      <c r="DS183" s="18">
        <v>0</v>
      </c>
      <c r="DT183" s="18">
        <v>7.4528604285714298E-2</v>
      </c>
      <c r="DU183" s="18">
        <v>7.4528604285714298E-2</v>
      </c>
      <c r="DV183" s="18">
        <v>0</v>
      </c>
      <c r="DW183" s="18">
        <v>0</v>
      </c>
      <c r="DX183" s="18">
        <v>0</v>
      </c>
      <c r="DY183" s="18">
        <v>0</v>
      </c>
      <c r="DZ183" s="18">
        <v>0</v>
      </c>
      <c r="EA183" s="18">
        <v>0</v>
      </c>
      <c r="EB183" s="18">
        <v>0</v>
      </c>
      <c r="EC183" s="18">
        <v>0</v>
      </c>
      <c r="ED183" s="18">
        <v>0</v>
      </c>
      <c r="EE183" s="18">
        <v>0</v>
      </c>
    </row>
    <row r="184" spans="1:135" ht="20.149999999999999" customHeight="1" outlineLevel="5" x14ac:dyDescent="0.35">
      <c r="A184" s="17" t="s">
        <v>53</v>
      </c>
      <c r="B184" s="17" t="s">
        <v>94</v>
      </c>
      <c r="D184" s="18">
        <v>0.34176108350338869</v>
      </c>
      <c r="E184" s="18">
        <v>0.22420304737541527</v>
      </c>
      <c r="F184" s="18">
        <v>0</v>
      </c>
      <c r="G184" s="18">
        <v>0</v>
      </c>
      <c r="H184" s="18">
        <v>0</v>
      </c>
      <c r="I184" s="18">
        <v>0</v>
      </c>
      <c r="J184" s="18">
        <v>5.2533232115171647E-3</v>
      </c>
      <c r="K184" s="18">
        <v>0.11230471291645626</v>
      </c>
      <c r="L184" s="18">
        <v>-7.4207162037652263E-2</v>
      </c>
      <c r="M184" s="18">
        <v>0</v>
      </c>
      <c r="N184" s="18">
        <v>0</v>
      </c>
      <c r="O184" s="18">
        <v>0</v>
      </c>
      <c r="P184" s="18">
        <v>1.86274865761516E-9</v>
      </c>
      <c r="Q184" s="18">
        <v>1.8624613982243075E-9</v>
      </c>
      <c r="R184" s="18">
        <v>0</v>
      </c>
      <c r="S184" s="18">
        <v>0</v>
      </c>
      <c r="T184" s="18">
        <v>0</v>
      </c>
      <c r="U184" s="18">
        <v>0</v>
      </c>
      <c r="V184" s="18">
        <v>6.891147286821706E-19</v>
      </c>
      <c r="W184" s="18">
        <v>2.8725870173789585E-13</v>
      </c>
      <c r="X184" s="18">
        <v>-1.7568741188739756E-11</v>
      </c>
      <c r="Y184" s="18">
        <v>0</v>
      </c>
      <c r="Z184" s="18">
        <v>0</v>
      </c>
      <c r="AA184" s="18">
        <v>0</v>
      </c>
      <c r="AB184" s="18">
        <v>7.0954255915898568E-4</v>
      </c>
      <c r="AC184" s="18">
        <v>7.0890743481284615E-4</v>
      </c>
      <c r="AD184" s="18">
        <v>0</v>
      </c>
      <c r="AE184" s="18">
        <v>0</v>
      </c>
      <c r="AF184" s="18">
        <v>0</v>
      </c>
      <c r="AG184" s="18">
        <v>0</v>
      </c>
      <c r="AH184" s="18">
        <v>9.5188352336655615E-7</v>
      </c>
      <c r="AI184" s="18">
        <v>-3.1675917722702099E-7</v>
      </c>
      <c r="AJ184" s="18">
        <v>-1.2388194232558138E-5</v>
      </c>
      <c r="AK184" s="18">
        <v>0</v>
      </c>
      <c r="AL184" s="18">
        <v>0</v>
      </c>
      <c r="AM184" s="18">
        <v>0</v>
      </c>
      <c r="AN184" s="18">
        <v>4.528024789145515E-4</v>
      </c>
      <c r="AO184" s="18">
        <v>4.291975634994463E-4</v>
      </c>
      <c r="AP184" s="18">
        <v>0</v>
      </c>
      <c r="AQ184" s="18">
        <v>0</v>
      </c>
      <c r="AR184" s="18">
        <v>0</v>
      </c>
      <c r="AS184" s="18">
        <v>0</v>
      </c>
      <c r="AT184" s="18">
        <v>1.0217609366555925E-5</v>
      </c>
      <c r="AU184" s="18">
        <v>1.3387306048549278E-5</v>
      </c>
      <c r="AV184" s="18">
        <v>-1.2239397259800665E-4</v>
      </c>
      <c r="AW184" s="18">
        <v>0</v>
      </c>
      <c r="AX184" s="18">
        <v>0</v>
      </c>
      <c r="AY184" s="18">
        <v>0</v>
      </c>
      <c r="AZ184" s="18">
        <v>8.0434775985333332E-5</v>
      </c>
      <c r="BA184" s="18">
        <v>7.5368747605758578E-5</v>
      </c>
      <c r="BB184" s="18">
        <v>0</v>
      </c>
      <c r="BC184" s="18">
        <v>0</v>
      </c>
      <c r="BD184" s="18">
        <v>0</v>
      </c>
      <c r="BE184" s="18">
        <v>0</v>
      </c>
      <c r="BF184" s="18">
        <v>2.476440493909192E-6</v>
      </c>
      <c r="BG184" s="18">
        <v>2.5895878856655588E-6</v>
      </c>
      <c r="BH184" s="18">
        <v>-1.3739844747286821E-5</v>
      </c>
      <c r="BI184" s="18">
        <v>0</v>
      </c>
      <c r="BJ184" s="18">
        <v>0</v>
      </c>
      <c r="BK184" s="18">
        <v>0</v>
      </c>
      <c r="BL184" s="18">
        <v>3.3912830736823783E-5</v>
      </c>
      <c r="BM184" s="18">
        <v>3.3911085894440751E-5</v>
      </c>
      <c r="BN184" s="18">
        <v>0</v>
      </c>
      <c r="BO184" s="18">
        <v>0</v>
      </c>
      <c r="BP184" s="18">
        <v>0</v>
      </c>
      <c r="BQ184" s="18">
        <v>0</v>
      </c>
      <c r="BR184" s="18">
        <v>1.0449515858250278E-10</v>
      </c>
      <c r="BS184" s="18">
        <v>1.6403472244487261E-9</v>
      </c>
      <c r="BT184" s="18">
        <v>-6.3351238107198214E-9</v>
      </c>
      <c r="BU184" s="18">
        <v>0</v>
      </c>
      <c r="BV184" s="18">
        <v>0</v>
      </c>
      <c r="BW184" s="18">
        <v>0</v>
      </c>
      <c r="BX184" s="18">
        <v>3.6290750162902774</v>
      </c>
      <c r="BY184" s="18">
        <v>3.5683239688150614</v>
      </c>
      <c r="BZ184" s="18">
        <v>0</v>
      </c>
      <c r="CA184" s="18">
        <v>0</v>
      </c>
      <c r="CB184" s="18">
        <v>0</v>
      </c>
      <c r="CC184" s="18">
        <v>0</v>
      </c>
      <c r="CD184" s="18">
        <v>1.9379130000000001E-2</v>
      </c>
      <c r="CE184" s="18">
        <v>4.1371917475215944E-2</v>
      </c>
      <c r="CF184" s="18">
        <v>-0.90619376775193794</v>
      </c>
      <c r="CG184" s="18">
        <v>0</v>
      </c>
      <c r="CH184" s="18">
        <v>0</v>
      </c>
      <c r="CI184" s="18">
        <v>0</v>
      </c>
      <c r="CJ184" s="18">
        <v>3.7615509407819272</v>
      </c>
      <c r="CK184" s="18">
        <v>3.6983799533554822</v>
      </c>
      <c r="CL184" s="18">
        <v>0</v>
      </c>
      <c r="CM184" s="18">
        <v>0</v>
      </c>
      <c r="CN184" s="18">
        <v>0</v>
      </c>
      <c r="CO184" s="18">
        <v>0</v>
      </c>
      <c r="CP184" s="18">
        <v>1.9451443658914731E-2</v>
      </c>
      <c r="CQ184" s="18">
        <v>4.3719543767530455E-2</v>
      </c>
      <c r="CR184" s="18">
        <v>-1.0318888756146178</v>
      </c>
      <c r="CS184" s="18">
        <v>0</v>
      </c>
      <c r="CT184" s="18">
        <v>0</v>
      </c>
      <c r="CU184" s="18">
        <v>0</v>
      </c>
      <c r="CV184" s="18">
        <v>0.22627102788438533</v>
      </c>
      <c r="CW184" s="18">
        <v>0.22153008500553706</v>
      </c>
      <c r="CX184" s="18">
        <v>0</v>
      </c>
      <c r="CY184" s="18">
        <v>0</v>
      </c>
      <c r="CZ184" s="18">
        <v>0</v>
      </c>
      <c r="DA184" s="18">
        <v>0</v>
      </c>
      <c r="DB184" s="18">
        <v>1.187895122923588E-3</v>
      </c>
      <c r="DC184" s="18">
        <v>3.5530477559246954E-3</v>
      </c>
      <c r="DD184" s="18">
        <v>-8.5465020031007741E-2</v>
      </c>
      <c r="DE184" s="18">
        <v>0</v>
      </c>
      <c r="DF184" s="18">
        <v>0</v>
      </c>
      <c r="DG184" s="18">
        <v>0</v>
      </c>
      <c r="DH184" s="18">
        <v>8.421040974529348E-2</v>
      </c>
      <c r="DI184" s="18">
        <v>8.421040974529348E-2</v>
      </c>
      <c r="DJ184" s="18">
        <v>0</v>
      </c>
      <c r="DK184" s="18">
        <v>0</v>
      </c>
      <c r="DL184" s="18">
        <v>0</v>
      </c>
      <c r="DM184" s="18">
        <v>0</v>
      </c>
      <c r="DN184" s="18">
        <v>0</v>
      </c>
      <c r="DO184" s="18">
        <v>0</v>
      </c>
      <c r="DP184" s="18">
        <v>0</v>
      </c>
      <c r="DQ184" s="18">
        <v>0</v>
      </c>
      <c r="DR184" s="18">
        <v>0</v>
      </c>
      <c r="DS184" s="18">
        <v>0</v>
      </c>
      <c r="DT184" s="18">
        <v>7.4378737541528239E-2</v>
      </c>
      <c r="DU184" s="18">
        <v>7.4378737541528239E-2</v>
      </c>
      <c r="DV184" s="18">
        <v>0</v>
      </c>
      <c r="DW184" s="18">
        <v>0</v>
      </c>
      <c r="DX184" s="18">
        <v>0</v>
      </c>
      <c r="DY184" s="18">
        <v>0</v>
      </c>
      <c r="DZ184" s="18">
        <v>0</v>
      </c>
      <c r="EA184" s="18">
        <v>0</v>
      </c>
      <c r="EB184" s="18">
        <v>0</v>
      </c>
      <c r="EC184" s="18">
        <v>0</v>
      </c>
      <c r="ED184" s="18">
        <v>0</v>
      </c>
      <c r="EE184" s="18">
        <v>0</v>
      </c>
    </row>
    <row r="185" spans="1:135" ht="20.149999999999999" customHeight="1" outlineLevel="6" x14ac:dyDescent="0.35">
      <c r="A185" s="17" t="s">
        <v>54</v>
      </c>
      <c r="B185" s="17" t="s">
        <v>62</v>
      </c>
      <c r="C185">
        <v>0</v>
      </c>
      <c r="D185" s="18">
        <v>2.2807295795747508E-2</v>
      </c>
      <c r="E185" s="18">
        <v>2.2784554086378736E-2</v>
      </c>
      <c r="F185" s="18">
        <v>0</v>
      </c>
      <c r="G185" s="18">
        <v>0</v>
      </c>
      <c r="H185" s="18">
        <v>0</v>
      </c>
      <c r="I185" s="18">
        <v>0</v>
      </c>
      <c r="J185" s="18">
        <v>0</v>
      </c>
      <c r="K185" s="18">
        <v>2.2741709368770763E-5</v>
      </c>
      <c r="L185" s="18">
        <v>-1.3103481727574751E-2</v>
      </c>
      <c r="M185" s="18">
        <v>0</v>
      </c>
      <c r="N185" s="18">
        <v>0</v>
      </c>
      <c r="O185" s="18">
        <v>0</v>
      </c>
      <c r="P185" s="18">
        <v>6.9540110843853821E-16</v>
      </c>
      <c r="Q185" s="18">
        <v>6.9527474152823922E-16</v>
      </c>
      <c r="R185" s="18">
        <v>0</v>
      </c>
      <c r="S185" s="18">
        <v>0</v>
      </c>
      <c r="T185" s="18">
        <v>0</v>
      </c>
      <c r="U185" s="18">
        <v>0</v>
      </c>
      <c r="V185" s="18">
        <v>0</v>
      </c>
      <c r="W185" s="18">
        <v>1.2636691029900331E-19</v>
      </c>
      <c r="X185" s="18">
        <v>8.049138737541527E-17</v>
      </c>
      <c r="Y185" s="18">
        <v>0</v>
      </c>
      <c r="Z185" s="18">
        <v>0</v>
      </c>
      <c r="AA185" s="18">
        <v>0</v>
      </c>
      <c r="AB185" s="18">
        <v>8.8801956577674397E-6</v>
      </c>
      <c r="AC185" s="18">
        <v>8.8690899401993338E-6</v>
      </c>
      <c r="AD185" s="18">
        <v>0</v>
      </c>
      <c r="AE185" s="18">
        <v>0</v>
      </c>
      <c r="AF185" s="18">
        <v>0</v>
      </c>
      <c r="AG185" s="18">
        <v>0</v>
      </c>
      <c r="AH185" s="18">
        <v>0</v>
      </c>
      <c r="AI185" s="18">
        <v>1.1105717568106312E-8</v>
      </c>
      <c r="AJ185" s="18">
        <v>-3.9474822192691031E-6</v>
      </c>
      <c r="AK185" s="18">
        <v>0</v>
      </c>
      <c r="AL185" s="18">
        <v>0</v>
      </c>
      <c r="AM185" s="18">
        <v>0</v>
      </c>
      <c r="AN185" s="18">
        <v>4.2905166336478401E-5</v>
      </c>
      <c r="AO185" s="18">
        <v>4.2760695282392021E-5</v>
      </c>
      <c r="AP185" s="18">
        <v>0</v>
      </c>
      <c r="AQ185" s="18">
        <v>0</v>
      </c>
      <c r="AR185" s="18">
        <v>0</v>
      </c>
      <c r="AS185" s="18">
        <v>0</v>
      </c>
      <c r="AT185" s="18">
        <v>0</v>
      </c>
      <c r="AU185" s="18">
        <v>1.4447105408637873E-7</v>
      </c>
      <c r="AV185" s="18">
        <v>-3.0225431202657805E-5</v>
      </c>
      <c r="AW185" s="18">
        <v>0</v>
      </c>
      <c r="AX185" s="18">
        <v>0</v>
      </c>
      <c r="AY185" s="18">
        <v>0</v>
      </c>
      <c r="AZ185" s="18">
        <v>5.8303327450232557E-6</v>
      </c>
      <c r="BA185" s="18">
        <v>5.8140781926910294E-6</v>
      </c>
      <c r="BB185" s="18">
        <v>0</v>
      </c>
      <c r="BC185" s="18">
        <v>0</v>
      </c>
      <c r="BD185" s="18">
        <v>0</v>
      </c>
      <c r="BE185" s="18">
        <v>0</v>
      </c>
      <c r="BF185" s="18">
        <v>0</v>
      </c>
      <c r="BG185" s="18">
        <v>1.6254552332225911E-8</v>
      </c>
      <c r="BH185" s="18">
        <v>-2.5107537993355483E-6</v>
      </c>
      <c r="BI185" s="18">
        <v>0</v>
      </c>
      <c r="BJ185" s="18">
        <v>0</v>
      </c>
      <c r="BK185" s="18">
        <v>0</v>
      </c>
      <c r="BL185" s="18">
        <v>7.6780113219016611E-9</v>
      </c>
      <c r="BM185" s="18">
        <v>7.6757061794019928E-9</v>
      </c>
      <c r="BN185" s="18">
        <v>0</v>
      </c>
      <c r="BO185" s="18">
        <v>0</v>
      </c>
      <c r="BP185" s="18">
        <v>0</v>
      </c>
      <c r="BQ185" s="18">
        <v>0</v>
      </c>
      <c r="BR185" s="18">
        <v>0</v>
      </c>
      <c r="BS185" s="18">
        <v>2.3051424996677741E-12</v>
      </c>
      <c r="BT185" s="18">
        <v>3.1188253700996677E-10</v>
      </c>
      <c r="BU185" s="18">
        <v>0</v>
      </c>
      <c r="BV185" s="18">
        <v>0</v>
      </c>
      <c r="BW185" s="18">
        <v>0</v>
      </c>
      <c r="BX185" s="18">
        <v>0.25463945661142856</v>
      </c>
      <c r="BY185" s="18">
        <v>0.25431690790697675</v>
      </c>
      <c r="BZ185" s="18">
        <v>0</v>
      </c>
      <c r="CA185" s="18">
        <v>0</v>
      </c>
      <c r="CB185" s="18">
        <v>0</v>
      </c>
      <c r="CC185" s="18">
        <v>0</v>
      </c>
      <c r="CD185" s="18">
        <v>0</v>
      </c>
      <c r="CE185" s="18">
        <v>3.225487044518272E-4</v>
      </c>
      <c r="CF185" s="18">
        <v>-0.10364787362126246</v>
      </c>
      <c r="CG185" s="18">
        <v>0</v>
      </c>
      <c r="CH185" s="18">
        <v>0</v>
      </c>
      <c r="CI185" s="18">
        <v>0</v>
      </c>
      <c r="CJ185" s="18">
        <v>0.29371356799787374</v>
      </c>
      <c r="CK185" s="18">
        <v>0.29338162112956812</v>
      </c>
      <c r="CL185" s="18">
        <v>0</v>
      </c>
      <c r="CM185" s="18">
        <v>0</v>
      </c>
      <c r="CN185" s="18">
        <v>0</v>
      </c>
      <c r="CO185" s="18">
        <v>0</v>
      </c>
      <c r="CP185" s="18">
        <v>0</v>
      </c>
      <c r="CQ185" s="18">
        <v>3.3194686830564782E-4</v>
      </c>
      <c r="CR185" s="18">
        <v>-9.9093330099667767E-2</v>
      </c>
      <c r="CS185" s="18">
        <v>0</v>
      </c>
      <c r="CT185" s="18">
        <v>0</v>
      </c>
      <c r="CU185" s="18">
        <v>0</v>
      </c>
      <c r="CV185" s="18">
        <v>0.12636013183122921</v>
      </c>
      <c r="CW185" s="18">
        <v>0.12631656358803983</v>
      </c>
      <c r="CX185" s="18">
        <v>0</v>
      </c>
      <c r="CY185" s="18">
        <v>0</v>
      </c>
      <c r="CZ185" s="18">
        <v>0</v>
      </c>
      <c r="DA185" s="18">
        <v>0</v>
      </c>
      <c r="DB185" s="18">
        <v>0</v>
      </c>
      <c r="DC185" s="18">
        <v>4.3568243189368769E-5</v>
      </c>
      <c r="DD185" s="18">
        <v>1.1306804332225914E-2</v>
      </c>
      <c r="DE185" s="18">
        <v>0</v>
      </c>
      <c r="DF185" s="18">
        <v>0</v>
      </c>
      <c r="DG185" s="18">
        <v>0</v>
      </c>
      <c r="DH185" s="18">
        <v>0</v>
      </c>
      <c r="DI185" s="18">
        <v>0</v>
      </c>
      <c r="DJ185" s="18">
        <v>0</v>
      </c>
      <c r="DK185" s="18">
        <v>0</v>
      </c>
      <c r="DL185" s="18">
        <v>0</v>
      </c>
      <c r="DM185" s="18">
        <v>0</v>
      </c>
      <c r="DN185" s="18">
        <v>0</v>
      </c>
      <c r="DO185" s="18">
        <v>0</v>
      </c>
      <c r="DP185" s="18">
        <v>0</v>
      </c>
      <c r="DQ185" s="18">
        <v>0</v>
      </c>
      <c r="DR185" s="18">
        <v>0</v>
      </c>
      <c r="DS185" s="18">
        <v>0</v>
      </c>
      <c r="DT185" s="18">
        <v>0</v>
      </c>
      <c r="DU185" s="18">
        <v>0</v>
      </c>
      <c r="DV185" s="18">
        <v>0</v>
      </c>
      <c r="DW185" s="18">
        <v>0</v>
      </c>
      <c r="DX185" s="18">
        <v>0</v>
      </c>
      <c r="DY185" s="18">
        <v>0</v>
      </c>
      <c r="DZ185" s="18">
        <v>0</v>
      </c>
      <c r="EA185" s="18">
        <v>0</v>
      </c>
      <c r="EB185" s="18">
        <v>0</v>
      </c>
      <c r="EC185" s="18">
        <v>0</v>
      </c>
      <c r="ED185" s="18">
        <v>0</v>
      </c>
      <c r="EE185" s="18">
        <v>0</v>
      </c>
    </row>
    <row r="186" spans="1:135" ht="20.149999999999999" customHeight="1" outlineLevel="6" x14ac:dyDescent="0.35">
      <c r="A186" s="17" t="s">
        <v>54</v>
      </c>
      <c r="B186" s="17" t="s">
        <v>124</v>
      </c>
      <c r="C186">
        <v>0</v>
      </c>
      <c r="D186" s="18">
        <v>4.0837987818383168E-3</v>
      </c>
      <c r="E186" s="18">
        <v>1.7073083499446289E-3</v>
      </c>
      <c r="F186" s="18">
        <v>0</v>
      </c>
      <c r="G186" s="18">
        <v>0</v>
      </c>
      <c r="H186" s="18">
        <v>0</v>
      </c>
      <c r="I186" s="18">
        <v>0</v>
      </c>
      <c r="J186" s="18">
        <v>2.3764904318936877E-3</v>
      </c>
      <c r="K186" s="18">
        <v>0</v>
      </c>
      <c r="L186" s="18">
        <v>-1.1732262679955703E-3</v>
      </c>
      <c r="M186" s="18">
        <v>0</v>
      </c>
      <c r="N186" s="18">
        <v>0</v>
      </c>
      <c r="O186" s="18">
        <v>0</v>
      </c>
      <c r="P186" s="18">
        <v>1.680677342192691E-17</v>
      </c>
      <c r="Q186" s="18">
        <v>1.6349344186046512E-17</v>
      </c>
      <c r="R186" s="18">
        <v>0</v>
      </c>
      <c r="S186" s="18">
        <v>0</v>
      </c>
      <c r="T186" s="18">
        <v>0</v>
      </c>
      <c r="U186" s="18">
        <v>0</v>
      </c>
      <c r="V186" s="18">
        <v>4.5742923588039864E-19</v>
      </c>
      <c r="W186" s="18">
        <v>0</v>
      </c>
      <c r="X186" s="18">
        <v>-2.7149008637873755E-17</v>
      </c>
      <c r="Y186" s="18">
        <v>0</v>
      </c>
      <c r="Z186" s="18">
        <v>0</v>
      </c>
      <c r="AA186" s="18">
        <v>0</v>
      </c>
      <c r="AB186" s="18">
        <v>1.2786669342192689E-6</v>
      </c>
      <c r="AC186" s="18">
        <v>1.2629295902547064E-6</v>
      </c>
      <c r="AD186" s="18">
        <v>0</v>
      </c>
      <c r="AE186" s="18">
        <v>0</v>
      </c>
      <c r="AF186" s="18">
        <v>0</v>
      </c>
      <c r="AG186" s="18">
        <v>0</v>
      </c>
      <c r="AH186" s="18">
        <v>1.5737343964562571E-8</v>
      </c>
      <c r="AI186" s="18">
        <v>0</v>
      </c>
      <c r="AJ186" s="18">
        <v>-1.0088920044296788E-7</v>
      </c>
      <c r="AK186" s="18">
        <v>0</v>
      </c>
      <c r="AL186" s="18">
        <v>0</v>
      </c>
      <c r="AM186" s="18">
        <v>0</v>
      </c>
      <c r="AN186" s="18">
        <v>2.2452484228128458E-5</v>
      </c>
      <c r="AO186" s="18">
        <v>2.2237532668881504E-5</v>
      </c>
      <c r="AP186" s="18">
        <v>0</v>
      </c>
      <c r="AQ186" s="18">
        <v>0</v>
      </c>
      <c r="AR186" s="18">
        <v>0</v>
      </c>
      <c r="AS186" s="18">
        <v>0</v>
      </c>
      <c r="AT186" s="18">
        <v>2.1495155924695459E-7</v>
      </c>
      <c r="AU186" s="18">
        <v>0</v>
      </c>
      <c r="AV186" s="18">
        <v>-9.9046830564784065E-7</v>
      </c>
      <c r="AW186" s="18">
        <v>0</v>
      </c>
      <c r="AX186" s="18">
        <v>0</v>
      </c>
      <c r="AY186" s="18">
        <v>0</v>
      </c>
      <c r="AZ186" s="18">
        <v>5.6767690586932437E-7</v>
      </c>
      <c r="BA186" s="18">
        <v>5.1923198228128452E-7</v>
      </c>
      <c r="BB186" s="18">
        <v>0</v>
      </c>
      <c r="BC186" s="18">
        <v>0</v>
      </c>
      <c r="BD186" s="18">
        <v>0</v>
      </c>
      <c r="BE186" s="18">
        <v>0</v>
      </c>
      <c r="BF186" s="18">
        <v>4.8444923588039865E-8</v>
      </c>
      <c r="BG186" s="18">
        <v>0</v>
      </c>
      <c r="BH186" s="18">
        <v>-1.8769559911406425E-7</v>
      </c>
      <c r="BI186" s="18">
        <v>0</v>
      </c>
      <c r="BJ186" s="18">
        <v>0</v>
      </c>
      <c r="BK186" s="18">
        <v>0</v>
      </c>
      <c r="BL186" s="18">
        <v>3.3851734685634776E-5</v>
      </c>
      <c r="BM186" s="18">
        <v>3.3851729789590255E-5</v>
      </c>
      <c r="BN186" s="18">
        <v>0</v>
      </c>
      <c r="BO186" s="18">
        <v>0</v>
      </c>
      <c r="BP186" s="18">
        <v>0</v>
      </c>
      <c r="BQ186" s="18">
        <v>0</v>
      </c>
      <c r="BR186" s="18">
        <v>4.8960445182724254E-12</v>
      </c>
      <c r="BS186" s="18">
        <v>0</v>
      </c>
      <c r="BT186" s="18">
        <v>-2.9147146400885936E-10</v>
      </c>
      <c r="BU186" s="18">
        <v>0</v>
      </c>
      <c r="BV186" s="18">
        <v>0</v>
      </c>
      <c r="BW186" s="18">
        <v>0</v>
      </c>
      <c r="BX186" s="18">
        <v>5.7088295005537096E-2</v>
      </c>
      <c r="BY186" s="18">
        <v>5.6731313399778514E-2</v>
      </c>
      <c r="BZ186" s="18">
        <v>0</v>
      </c>
      <c r="CA186" s="18">
        <v>0</v>
      </c>
      <c r="CB186" s="18">
        <v>0</v>
      </c>
      <c r="CC186" s="18">
        <v>0</v>
      </c>
      <c r="CD186" s="18">
        <v>3.5698160575858249E-4</v>
      </c>
      <c r="CE186" s="18">
        <v>0</v>
      </c>
      <c r="CF186" s="18">
        <v>-1.5670146622369877E-2</v>
      </c>
      <c r="CG186" s="18">
        <v>0</v>
      </c>
      <c r="CH186" s="18">
        <v>0</v>
      </c>
      <c r="CI186" s="18">
        <v>0</v>
      </c>
      <c r="CJ186" s="18">
        <v>5.8341691720930233E-2</v>
      </c>
      <c r="CK186" s="18">
        <v>5.7955142857142858E-2</v>
      </c>
      <c r="CL186" s="18">
        <v>0</v>
      </c>
      <c r="CM186" s="18">
        <v>0</v>
      </c>
      <c r="CN186" s="18">
        <v>0</v>
      </c>
      <c r="CO186" s="18">
        <v>0</v>
      </c>
      <c r="CP186" s="18">
        <v>3.8654886378737541E-4</v>
      </c>
      <c r="CQ186" s="18">
        <v>0</v>
      </c>
      <c r="CR186" s="18">
        <v>-1.7167638538205979E-2</v>
      </c>
      <c r="CS186" s="18">
        <v>0</v>
      </c>
      <c r="CT186" s="18">
        <v>0</v>
      </c>
      <c r="CU186" s="18">
        <v>0</v>
      </c>
      <c r="CV186" s="18">
        <v>4.0307188660022144E-3</v>
      </c>
      <c r="CW186" s="18">
        <v>3.9499555260243627E-3</v>
      </c>
      <c r="CX186" s="18">
        <v>0</v>
      </c>
      <c r="CY186" s="18">
        <v>0</v>
      </c>
      <c r="CZ186" s="18">
        <v>0</v>
      </c>
      <c r="DA186" s="18">
        <v>0</v>
      </c>
      <c r="DB186" s="18">
        <v>8.0763339977851602E-5</v>
      </c>
      <c r="DC186" s="18">
        <v>0</v>
      </c>
      <c r="DD186" s="18">
        <v>-4.9098088593576969E-3</v>
      </c>
      <c r="DE186" s="18">
        <v>0</v>
      </c>
      <c r="DF186" s="18">
        <v>0</v>
      </c>
      <c r="DG186" s="18">
        <v>0</v>
      </c>
      <c r="DH186" s="18">
        <v>0</v>
      </c>
      <c r="DI186" s="18">
        <v>0</v>
      </c>
      <c r="DJ186" s="18">
        <v>0</v>
      </c>
      <c r="DK186" s="18">
        <v>0</v>
      </c>
      <c r="DL186" s="18">
        <v>0</v>
      </c>
      <c r="DM186" s="18">
        <v>0</v>
      </c>
      <c r="DN186" s="18">
        <v>0</v>
      </c>
      <c r="DO186" s="18">
        <v>0</v>
      </c>
      <c r="DP186" s="18">
        <v>0</v>
      </c>
      <c r="DQ186" s="18">
        <v>0</v>
      </c>
      <c r="DR186" s="18">
        <v>0</v>
      </c>
      <c r="DS186" s="18">
        <v>0</v>
      </c>
      <c r="DT186" s="18">
        <v>0</v>
      </c>
      <c r="DU186" s="18">
        <v>0</v>
      </c>
      <c r="DV186" s="18">
        <v>0</v>
      </c>
      <c r="DW186" s="18">
        <v>0</v>
      </c>
      <c r="DX186" s="18">
        <v>0</v>
      </c>
      <c r="DY186" s="18">
        <v>0</v>
      </c>
      <c r="DZ186" s="18">
        <v>0</v>
      </c>
      <c r="EA186" s="18">
        <v>0</v>
      </c>
      <c r="EB186" s="18">
        <v>0</v>
      </c>
      <c r="EC186" s="18">
        <v>0</v>
      </c>
      <c r="ED186" s="18">
        <v>0</v>
      </c>
      <c r="EE186" s="18">
        <v>0</v>
      </c>
    </row>
    <row r="187" spans="1:135" ht="20.149999999999999" customHeight="1" outlineLevel="6" x14ac:dyDescent="0.35">
      <c r="A187" s="17" t="s">
        <v>54</v>
      </c>
      <c r="B187" s="17" t="s">
        <v>293</v>
      </c>
      <c r="C187">
        <v>0</v>
      </c>
      <c r="D187" s="18">
        <v>0.20684983388704317</v>
      </c>
      <c r="E187" s="18">
        <v>9.6692358803986703E-2</v>
      </c>
      <c r="F187" s="18">
        <v>0</v>
      </c>
      <c r="G187" s="18">
        <v>0</v>
      </c>
      <c r="H187" s="18">
        <v>0</v>
      </c>
      <c r="I187" s="18">
        <v>0</v>
      </c>
      <c r="J187" s="18">
        <v>0</v>
      </c>
      <c r="K187" s="18">
        <v>0.11015747508305647</v>
      </c>
      <c r="L187" s="18">
        <v>-5.7964119601328905E-2</v>
      </c>
      <c r="M187" s="18">
        <v>0</v>
      </c>
      <c r="N187" s="18">
        <v>0</v>
      </c>
      <c r="O187" s="18">
        <v>0</v>
      </c>
      <c r="P187" s="18">
        <v>5.2478559468438534E-10</v>
      </c>
      <c r="Q187" s="18">
        <v>5.2449833887043188E-10</v>
      </c>
      <c r="R187" s="18">
        <v>0</v>
      </c>
      <c r="S187" s="18">
        <v>0</v>
      </c>
      <c r="T187" s="18">
        <v>0</v>
      </c>
      <c r="U187" s="18">
        <v>0</v>
      </c>
      <c r="V187" s="18">
        <v>0</v>
      </c>
      <c r="W187" s="18">
        <v>2.8725581395348835E-13</v>
      </c>
      <c r="X187" s="18">
        <v>-1.7568770764119598E-11</v>
      </c>
      <c r="Y187" s="18">
        <v>0</v>
      </c>
      <c r="Z187" s="18">
        <v>0</v>
      </c>
      <c r="AA187" s="18">
        <v>0</v>
      </c>
      <c r="AB187" s="18">
        <v>6.9585284385382065E-4</v>
      </c>
      <c r="AC187" s="18">
        <v>6.9505647840531568E-4</v>
      </c>
      <c r="AD187" s="18">
        <v>0</v>
      </c>
      <c r="AE187" s="18">
        <v>0</v>
      </c>
      <c r="AF187" s="18">
        <v>0</v>
      </c>
      <c r="AG187" s="18">
        <v>0</v>
      </c>
      <c r="AH187" s="18">
        <v>0</v>
      </c>
      <c r="AI187" s="18">
        <v>7.963654485049834E-7</v>
      </c>
      <c r="AJ187" s="18">
        <v>-7.3609302325581393E-6</v>
      </c>
      <c r="AK187" s="18">
        <v>0</v>
      </c>
      <c r="AL187" s="18">
        <v>0</v>
      </c>
      <c r="AM187" s="18">
        <v>0</v>
      </c>
      <c r="AN187" s="18">
        <v>2.2603441860465114E-4</v>
      </c>
      <c r="AO187" s="18">
        <v>2.1928903654485049E-4</v>
      </c>
      <c r="AP187" s="18">
        <v>0</v>
      </c>
      <c r="AQ187" s="18">
        <v>0</v>
      </c>
      <c r="AR187" s="18">
        <v>0</v>
      </c>
      <c r="AS187" s="18">
        <v>0</v>
      </c>
      <c r="AT187" s="18">
        <v>0</v>
      </c>
      <c r="AU187" s="18">
        <v>6.745382059800663E-6</v>
      </c>
      <c r="AV187" s="18">
        <v>-8.0405980066445182E-5</v>
      </c>
      <c r="AW187" s="18">
        <v>0</v>
      </c>
      <c r="AX187" s="18">
        <v>0</v>
      </c>
      <c r="AY187" s="18">
        <v>0</v>
      </c>
      <c r="AZ187" s="18">
        <v>2.1210764119601328E-5</v>
      </c>
      <c r="BA187" s="18">
        <v>1.9877076411960133E-5</v>
      </c>
      <c r="BB187" s="18">
        <v>0</v>
      </c>
      <c r="BC187" s="18">
        <v>0</v>
      </c>
      <c r="BD187" s="18">
        <v>0</v>
      </c>
      <c r="BE187" s="18">
        <v>0</v>
      </c>
      <c r="BF187" s="18">
        <v>0</v>
      </c>
      <c r="BG187" s="18">
        <v>1.3336877076411957E-6</v>
      </c>
      <c r="BH187" s="18">
        <v>-9.0280398671096345E-6</v>
      </c>
      <c r="BI187" s="18">
        <v>0</v>
      </c>
      <c r="BJ187" s="18">
        <v>0</v>
      </c>
      <c r="BK187" s="18">
        <v>0</v>
      </c>
      <c r="BL187" s="18">
        <v>3.7253488372093024E-8</v>
      </c>
      <c r="BM187" s="18">
        <v>3.5778737541528238E-8</v>
      </c>
      <c r="BN187" s="18">
        <v>0</v>
      </c>
      <c r="BO187" s="18">
        <v>0</v>
      </c>
      <c r="BP187" s="18">
        <v>0</v>
      </c>
      <c r="BQ187" s="18">
        <v>0</v>
      </c>
      <c r="BR187" s="18">
        <v>0</v>
      </c>
      <c r="BS187" s="18">
        <v>1.4747508305647837E-9</v>
      </c>
      <c r="BT187" s="18">
        <v>-6.0015946843853815E-9</v>
      </c>
      <c r="BU187" s="18">
        <v>0</v>
      </c>
      <c r="BV187" s="18">
        <v>0</v>
      </c>
      <c r="BW187" s="18">
        <v>0</v>
      </c>
      <c r="BX187" s="18">
        <v>2.7948580066445183</v>
      </c>
      <c r="BY187" s="18">
        <v>2.7827906976744186</v>
      </c>
      <c r="BZ187" s="18">
        <v>0</v>
      </c>
      <c r="CA187" s="18">
        <v>0</v>
      </c>
      <c r="CB187" s="18">
        <v>0</v>
      </c>
      <c r="CC187" s="18">
        <v>0</v>
      </c>
      <c r="CD187" s="18">
        <v>0</v>
      </c>
      <c r="CE187" s="18">
        <v>1.2067308970099666E-2</v>
      </c>
      <c r="CF187" s="18">
        <v>-0.76174086378737538</v>
      </c>
      <c r="CG187" s="18">
        <v>0</v>
      </c>
      <c r="CH187" s="18">
        <v>0</v>
      </c>
      <c r="CI187" s="18">
        <v>0</v>
      </c>
      <c r="CJ187" s="18">
        <v>2.8738405315614615</v>
      </c>
      <c r="CK187" s="18">
        <v>2.8597342192691029</v>
      </c>
      <c r="CL187" s="18">
        <v>0</v>
      </c>
      <c r="CM187" s="18">
        <v>0</v>
      </c>
      <c r="CN187" s="18">
        <v>0</v>
      </c>
      <c r="CO187" s="18">
        <v>0</v>
      </c>
      <c r="CP187" s="18">
        <v>0</v>
      </c>
      <c r="CQ187" s="18">
        <v>1.4106312292358801E-2</v>
      </c>
      <c r="CR187" s="18">
        <v>-0.88485049833887031</v>
      </c>
      <c r="CS187" s="18">
        <v>0</v>
      </c>
      <c r="CT187" s="18">
        <v>0</v>
      </c>
      <c r="CU187" s="18">
        <v>0</v>
      </c>
      <c r="CV187" s="18">
        <v>3.6650764119601331E-2</v>
      </c>
      <c r="CW187" s="18">
        <v>3.5265780730897013E-2</v>
      </c>
      <c r="CX187" s="18">
        <v>0</v>
      </c>
      <c r="CY187" s="18">
        <v>0</v>
      </c>
      <c r="CZ187" s="18">
        <v>0</v>
      </c>
      <c r="DA187" s="18">
        <v>0</v>
      </c>
      <c r="DB187" s="18">
        <v>0</v>
      </c>
      <c r="DC187" s="18">
        <v>1.384983388704319E-3</v>
      </c>
      <c r="DD187" s="18">
        <v>-8.4637873754152812E-2</v>
      </c>
      <c r="DE187" s="18">
        <v>0</v>
      </c>
      <c r="DF187" s="18">
        <v>0</v>
      </c>
      <c r="DG187" s="18">
        <v>0</v>
      </c>
      <c r="DH187" s="18">
        <v>0</v>
      </c>
      <c r="DI187" s="18">
        <v>0</v>
      </c>
      <c r="DJ187" s="18">
        <v>0</v>
      </c>
      <c r="DK187" s="18">
        <v>0</v>
      </c>
      <c r="DL187" s="18">
        <v>0</v>
      </c>
      <c r="DM187" s="18">
        <v>0</v>
      </c>
      <c r="DN187" s="18">
        <v>0</v>
      </c>
      <c r="DO187" s="18">
        <v>0</v>
      </c>
      <c r="DP187" s="18">
        <v>0</v>
      </c>
      <c r="DQ187" s="18">
        <v>0</v>
      </c>
      <c r="DR187" s="18">
        <v>0</v>
      </c>
      <c r="DS187" s="18">
        <v>0</v>
      </c>
      <c r="DT187" s="18">
        <v>0</v>
      </c>
      <c r="DU187" s="18">
        <v>0</v>
      </c>
      <c r="DV187" s="18">
        <v>0</v>
      </c>
      <c r="DW187" s="18">
        <v>0</v>
      </c>
      <c r="DX187" s="18">
        <v>0</v>
      </c>
      <c r="DY187" s="18">
        <v>0</v>
      </c>
      <c r="DZ187" s="18">
        <v>0</v>
      </c>
      <c r="EA187" s="18">
        <v>0</v>
      </c>
      <c r="EB187" s="18">
        <v>0</v>
      </c>
      <c r="EC187" s="18">
        <v>0</v>
      </c>
      <c r="ED187" s="18">
        <v>0</v>
      </c>
      <c r="EE187" s="18">
        <v>0</v>
      </c>
    </row>
    <row r="188" spans="1:135" ht="20.149999999999999" customHeight="1" outlineLevel="6" x14ac:dyDescent="0.35">
      <c r="A188" s="17" t="s">
        <v>54</v>
      </c>
      <c r="B188" s="17" t="s">
        <v>95</v>
      </c>
      <c r="C188">
        <v>0</v>
      </c>
      <c r="D188" s="18">
        <v>0.1080201550387597</v>
      </c>
      <c r="E188" s="18">
        <v>0.10301882613510521</v>
      </c>
      <c r="F188" s="18">
        <v>0</v>
      </c>
      <c r="G188" s="18">
        <v>0</v>
      </c>
      <c r="H188" s="18">
        <v>0</v>
      </c>
      <c r="I188" s="18">
        <v>0</v>
      </c>
      <c r="J188" s="18">
        <v>2.8768327796234775E-3</v>
      </c>
      <c r="K188" s="18">
        <v>2.1244961240310077E-3</v>
      </c>
      <c r="L188" s="18">
        <v>-1.9663344407530453E-3</v>
      </c>
      <c r="M188" s="18">
        <v>0</v>
      </c>
      <c r="N188" s="18">
        <v>0</v>
      </c>
      <c r="O188" s="18">
        <v>0</v>
      </c>
      <c r="P188" s="18">
        <v>1.3379623507228927E-9</v>
      </c>
      <c r="Q188" s="18">
        <v>1.3379623477297897E-9</v>
      </c>
      <c r="R188" s="18">
        <v>0</v>
      </c>
      <c r="S188" s="18">
        <v>0</v>
      </c>
      <c r="T188" s="18">
        <v>0</v>
      </c>
      <c r="U188" s="18">
        <v>0</v>
      </c>
      <c r="V188" s="18">
        <v>2.3168549280177192E-19</v>
      </c>
      <c r="W188" s="18">
        <v>2.7614174972314508E-18</v>
      </c>
      <c r="X188" s="18">
        <v>-2.3766998892580286E-17</v>
      </c>
      <c r="Y188" s="18">
        <v>0</v>
      </c>
      <c r="Z188" s="18">
        <v>0</v>
      </c>
      <c r="AA188" s="18">
        <v>0</v>
      </c>
      <c r="AB188" s="18">
        <v>3.5308527131782952E-6</v>
      </c>
      <c r="AC188" s="18">
        <v>3.718936877076412E-6</v>
      </c>
      <c r="AD188" s="18">
        <v>0</v>
      </c>
      <c r="AE188" s="18">
        <v>0</v>
      </c>
      <c r="AF188" s="18">
        <v>0</v>
      </c>
      <c r="AG188" s="18">
        <v>0</v>
      </c>
      <c r="AH188" s="18">
        <v>9.3614617940199351E-7</v>
      </c>
      <c r="AI188" s="18">
        <v>-1.1242303433001108E-6</v>
      </c>
      <c r="AJ188" s="18">
        <v>-9.788925802879292E-7</v>
      </c>
      <c r="AK188" s="18">
        <v>0</v>
      </c>
      <c r="AL188" s="18">
        <v>0</v>
      </c>
      <c r="AM188" s="18">
        <v>0</v>
      </c>
      <c r="AN188" s="18">
        <v>1.6141040974529351E-4</v>
      </c>
      <c r="AO188" s="18">
        <v>1.4491029900332228E-4</v>
      </c>
      <c r="AP188" s="18">
        <v>0</v>
      </c>
      <c r="AQ188" s="18">
        <v>0</v>
      </c>
      <c r="AR188" s="18">
        <v>0</v>
      </c>
      <c r="AS188" s="18">
        <v>0</v>
      </c>
      <c r="AT188" s="18">
        <v>1.0002657807308971E-5</v>
      </c>
      <c r="AU188" s="18">
        <v>6.4974529346622372E-6</v>
      </c>
      <c r="AV188" s="18">
        <v>-1.0772093023255814E-5</v>
      </c>
      <c r="AW188" s="18">
        <v>0</v>
      </c>
      <c r="AX188" s="18">
        <v>0</v>
      </c>
      <c r="AY188" s="18">
        <v>0</v>
      </c>
      <c r="AZ188" s="18">
        <v>5.2826002214839422E-5</v>
      </c>
      <c r="BA188" s="18">
        <v>4.9158361018826134E-5</v>
      </c>
      <c r="BB188" s="18">
        <v>0</v>
      </c>
      <c r="BC188" s="18">
        <v>0</v>
      </c>
      <c r="BD188" s="18">
        <v>0</v>
      </c>
      <c r="BE188" s="18">
        <v>0</v>
      </c>
      <c r="BF188" s="18">
        <v>2.4279955703211518E-6</v>
      </c>
      <c r="BG188" s="18">
        <v>1.2396456256921373E-6</v>
      </c>
      <c r="BH188" s="18">
        <v>-2.0133554817275749E-6</v>
      </c>
      <c r="BI188" s="18">
        <v>0</v>
      </c>
      <c r="BJ188" s="18">
        <v>0</v>
      </c>
      <c r="BK188" s="18">
        <v>0</v>
      </c>
      <c r="BL188" s="18">
        <v>1.6164551495016614E-8</v>
      </c>
      <c r="BM188" s="18">
        <v>1.5901661129568109E-8</v>
      </c>
      <c r="BN188" s="18">
        <v>0</v>
      </c>
      <c r="BO188" s="18">
        <v>0</v>
      </c>
      <c r="BP188" s="18">
        <v>0</v>
      </c>
      <c r="BQ188" s="18">
        <v>0</v>
      </c>
      <c r="BR188" s="18">
        <v>9.9599114064230345E-11</v>
      </c>
      <c r="BS188" s="18">
        <v>1.6329125138427465E-10</v>
      </c>
      <c r="BT188" s="18">
        <v>-3.5394019933554818E-10</v>
      </c>
      <c r="BU188" s="18">
        <v>0</v>
      </c>
      <c r="BV188" s="18">
        <v>0</v>
      </c>
      <c r="BW188" s="18">
        <v>0</v>
      </c>
      <c r="BX188" s="18">
        <v>0.52248925802879298</v>
      </c>
      <c r="BY188" s="18">
        <v>0.47448504983388706</v>
      </c>
      <c r="BZ188" s="18">
        <v>0</v>
      </c>
      <c r="CA188" s="18">
        <v>0</v>
      </c>
      <c r="CB188" s="18">
        <v>0</v>
      </c>
      <c r="CC188" s="18">
        <v>0</v>
      </c>
      <c r="CD188" s="18">
        <v>1.9022148394241416E-2</v>
      </c>
      <c r="CE188" s="18">
        <v>2.8982059800664452E-2</v>
      </c>
      <c r="CF188" s="18">
        <v>-2.5134883720930232E-2</v>
      </c>
      <c r="CG188" s="18">
        <v>0</v>
      </c>
      <c r="CH188" s="18">
        <v>0</v>
      </c>
      <c r="CI188" s="18">
        <v>0</v>
      </c>
      <c r="CJ188" s="18">
        <v>0.53565514950166115</v>
      </c>
      <c r="CK188" s="18">
        <v>0.48730897009966778</v>
      </c>
      <c r="CL188" s="18">
        <v>0</v>
      </c>
      <c r="CM188" s="18">
        <v>0</v>
      </c>
      <c r="CN188" s="18">
        <v>0</v>
      </c>
      <c r="CO188" s="18">
        <v>0</v>
      </c>
      <c r="CP188" s="18">
        <v>1.9064894795127355E-2</v>
      </c>
      <c r="CQ188" s="18">
        <v>2.9281284606866E-2</v>
      </c>
      <c r="CR188" s="18">
        <v>-3.0777408637873756E-2</v>
      </c>
      <c r="CS188" s="18">
        <v>0</v>
      </c>
      <c r="CT188" s="18">
        <v>0</v>
      </c>
      <c r="CU188" s="18">
        <v>0</v>
      </c>
      <c r="CV188" s="18">
        <v>5.9229413067552597E-2</v>
      </c>
      <c r="CW188" s="18">
        <v>5.5997785160575859E-2</v>
      </c>
      <c r="CX188" s="18">
        <v>0</v>
      </c>
      <c r="CY188" s="18">
        <v>0</v>
      </c>
      <c r="CZ188" s="18">
        <v>0</v>
      </c>
      <c r="DA188" s="18">
        <v>0</v>
      </c>
      <c r="DB188" s="18">
        <v>1.1071317829457364E-3</v>
      </c>
      <c r="DC188" s="18">
        <v>2.1244961240310077E-3</v>
      </c>
      <c r="DD188" s="18">
        <v>-7.2241417497231446E-3</v>
      </c>
      <c r="DE188" s="18">
        <v>0</v>
      </c>
      <c r="DF188" s="18">
        <v>0</v>
      </c>
      <c r="DG188" s="18">
        <v>0</v>
      </c>
      <c r="DH188" s="18">
        <v>8.421040974529348E-2</v>
      </c>
      <c r="DI188" s="18">
        <v>8.421040974529348E-2</v>
      </c>
      <c r="DJ188" s="18">
        <v>0</v>
      </c>
      <c r="DK188" s="18">
        <v>0</v>
      </c>
      <c r="DL188" s="18">
        <v>0</v>
      </c>
      <c r="DM188" s="18">
        <v>0</v>
      </c>
      <c r="DN188" s="18">
        <v>0</v>
      </c>
      <c r="DO188" s="18">
        <v>0</v>
      </c>
      <c r="DP188" s="18">
        <v>0</v>
      </c>
      <c r="DQ188" s="18">
        <v>0</v>
      </c>
      <c r="DR188" s="18">
        <v>0</v>
      </c>
      <c r="DS188" s="18">
        <v>0</v>
      </c>
      <c r="DT188" s="18">
        <v>7.4378737541528239E-2</v>
      </c>
      <c r="DU188" s="18">
        <v>7.4378737541528239E-2</v>
      </c>
      <c r="DV188" s="18">
        <v>0</v>
      </c>
      <c r="DW188" s="18">
        <v>0</v>
      </c>
      <c r="DX188" s="18">
        <v>0</v>
      </c>
      <c r="DY188" s="18">
        <v>0</v>
      </c>
      <c r="DZ188" s="18">
        <v>0</v>
      </c>
      <c r="EA188" s="18">
        <v>0</v>
      </c>
      <c r="EB188" s="18">
        <v>0</v>
      </c>
      <c r="EC188" s="18">
        <v>0</v>
      </c>
      <c r="ED188" s="18">
        <v>0</v>
      </c>
      <c r="EE188" s="18">
        <v>0</v>
      </c>
    </row>
    <row r="189" spans="1:135" ht="20.149999999999999" customHeight="1" outlineLevel="5" x14ac:dyDescent="0.35">
      <c r="A189" s="17" t="s">
        <v>53</v>
      </c>
      <c r="B189" s="17" t="s">
        <v>344</v>
      </c>
      <c r="D189" s="18">
        <v>4.7273881395348841E-2</v>
      </c>
      <c r="E189" s="18">
        <v>4.6883720930232561E-2</v>
      </c>
      <c r="F189" s="18">
        <v>0</v>
      </c>
      <c r="G189" s="18">
        <v>0</v>
      </c>
      <c r="H189" s="18">
        <v>0</v>
      </c>
      <c r="I189" s="18">
        <v>0</v>
      </c>
      <c r="J189" s="18">
        <v>3.9016046511627906E-4</v>
      </c>
      <c r="K189" s="18">
        <v>0</v>
      </c>
      <c r="L189" s="18">
        <v>0</v>
      </c>
      <c r="M189" s="18">
        <v>0</v>
      </c>
      <c r="N189" s="18">
        <v>0</v>
      </c>
      <c r="O189" s="18">
        <v>0</v>
      </c>
      <c r="P189" s="18">
        <v>4.2951641860465113E-16</v>
      </c>
      <c r="Q189" s="18">
        <v>4.2710190697674415E-16</v>
      </c>
      <c r="R189" s="18">
        <v>0</v>
      </c>
      <c r="S189" s="18">
        <v>0</v>
      </c>
      <c r="T189" s="18">
        <v>0</v>
      </c>
      <c r="U189" s="18">
        <v>0</v>
      </c>
      <c r="V189" s="18">
        <v>2.4145116279069767E-18</v>
      </c>
      <c r="W189" s="18">
        <v>0</v>
      </c>
      <c r="X189" s="18">
        <v>0</v>
      </c>
      <c r="Y189" s="18">
        <v>0</v>
      </c>
      <c r="Z189" s="18">
        <v>0</v>
      </c>
      <c r="AA189" s="18">
        <v>0</v>
      </c>
      <c r="AB189" s="18">
        <v>2.2567061511627907E-5</v>
      </c>
      <c r="AC189" s="18">
        <v>2.2281048837209303E-5</v>
      </c>
      <c r="AD189" s="18">
        <v>0</v>
      </c>
      <c r="AE189" s="18">
        <v>0</v>
      </c>
      <c r="AF189" s="18">
        <v>0</v>
      </c>
      <c r="AG189" s="18">
        <v>0</v>
      </c>
      <c r="AH189" s="18">
        <v>2.8601267441860465E-7</v>
      </c>
      <c r="AI189" s="18">
        <v>0</v>
      </c>
      <c r="AJ189" s="18">
        <v>0</v>
      </c>
      <c r="AK189" s="18">
        <v>0</v>
      </c>
      <c r="AL189" s="18">
        <v>0</v>
      </c>
      <c r="AM189" s="18">
        <v>0</v>
      </c>
      <c r="AN189" s="18">
        <v>3.5462404046511628E-4</v>
      </c>
      <c r="AO189" s="18">
        <v>3.5202788372093024E-4</v>
      </c>
      <c r="AP189" s="18">
        <v>0</v>
      </c>
      <c r="AQ189" s="18">
        <v>0</v>
      </c>
      <c r="AR189" s="18">
        <v>0</v>
      </c>
      <c r="AS189" s="18">
        <v>0</v>
      </c>
      <c r="AT189" s="18">
        <v>2.5961567441860466E-6</v>
      </c>
      <c r="AU189" s="18">
        <v>0</v>
      </c>
      <c r="AV189" s="18">
        <v>0</v>
      </c>
      <c r="AW189" s="18">
        <v>0</v>
      </c>
      <c r="AX189" s="18">
        <v>0</v>
      </c>
      <c r="AY189" s="18">
        <v>0</v>
      </c>
      <c r="AZ189" s="18">
        <v>1.8081187534883718E-5</v>
      </c>
      <c r="BA189" s="18">
        <v>1.7444993023255812E-5</v>
      </c>
      <c r="BB189" s="18">
        <v>0</v>
      </c>
      <c r="BC189" s="18">
        <v>0</v>
      </c>
      <c r="BD189" s="18">
        <v>0</v>
      </c>
      <c r="BE189" s="18">
        <v>0</v>
      </c>
      <c r="BF189" s="18">
        <v>6.3619451162790694E-7</v>
      </c>
      <c r="BG189" s="18">
        <v>0</v>
      </c>
      <c r="BH189" s="18">
        <v>0</v>
      </c>
      <c r="BI189" s="18">
        <v>0</v>
      </c>
      <c r="BJ189" s="18">
        <v>0</v>
      </c>
      <c r="BK189" s="18">
        <v>0</v>
      </c>
      <c r="BL189" s="18">
        <v>6.2494593488372093E-9</v>
      </c>
      <c r="BM189" s="18">
        <v>5.805537906976744E-9</v>
      </c>
      <c r="BN189" s="18">
        <v>0</v>
      </c>
      <c r="BO189" s="18">
        <v>0</v>
      </c>
      <c r="BP189" s="18">
        <v>0</v>
      </c>
      <c r="BQ189" s="18">
        <v>0</v>
      </c>
      <c r="BR189" s="18">
        <v>4.4392144186046512E-10</v>
      </c>
      <c r="BS189" s="18">
        <v>0</v>
      </c>
      <c r="BT189" s="18">
        <v>0</v>
      </c>
      <c r="BU189" s="18">
        <v>0</v>
      </c>
      <c r="BV189" s="18">
        <v>0</v>
      </c>
      <c r="BW189" s="18">
        <v>0</v>
      </c>
      <c r="BX189" s="18">
        <v>0.69917351651162796</v>
      </c>
      <c r="BY189" s="18">
        <v>0.69176344186046512</v>
      </c>
      <c r="BZ189" s="18">
        <v>0</v>
      </c>
      <c r="CA189" s="18">
        <v>0</v>
      </c>
      <c r="CB189" s="18">
        <v>0</v>
      </c>
      <c r="CC189" s="18">
        <v>0</v>
      </c>
      <c r="CD189" s="18">
        <v>7.4100746511627912E-3</v>
      </c>
      <c r="CE189" s="18">
        <v>0</v>
      </c>
      <c r="CF189" s="18">
        <v>0</v>
      </c>
      <c r="CG189" s="18">
        <v>0</v>
      </c>
      <c r="CH189" s="18">
        <v>0</v>
      </c>
      <c r="CI189" s="18">
        <v>0</v>
      </c>
      <c r="CJ189" s="18">
        <v>0.72590793279069765</v>
      </c>
      <c r="CK189" s="18">
        <v>0.71835383720930235</v>
      </c>
      <c r="CL189" s="18">
        <v>0</v>
      </c>
      <c r="CM189" s="18">
        <v>0</v>
      </c>
      <c r="CN189" s="18">
        <v>0</v>
      </c>
      <c r="CO189" s="18">
        <v>0</v>
      </c>
      <c r="CP189" s="18">
        <v>7.5540955813953488E-3</v>
      </c>
      <c r="CQ189" s="18">
        <v>0</v>
      </c>
      <c r="CR189" s="18">
        <v>0</v>
      </c>
      <c r="CS189" s="18">
        <v>0</v>
      </c>
      <c r="CT189" s="18">
        <v>0</v>
      </c>
      <c r="CU189" s="18">
        <v>0</v>
      </c>
      <c r="CV189" s="18">
        <v>0.13217124411627909</v>
      </c>
      <c r="CW189" s="18">
        <v>0.1314996069767442</v>
      </c>
      <c r="CX189" s="18">
        <v>0</v>
      </c>
      <c r="CY189" s="18">
        <v>0</v>
      </c>
      <c r="CZ189" s="18">
        <v>0</v>
      </c>
      <c r="DA189" s="18">
        <v>0</v>
      </c>
      <c r="DB189" s="18">
        <v>6.7163713953488375E-4</v>
      </c>
      <c r="DC189" s="18">
        <v>0</v>
      </c>
      <c r="DD189" s="18">
        <v>0</v>
      </c>
      <c r="DE189" s="18">
        <v>0</v>
      </c>
      <c r="DF189" s="18">
        <v>0</v>
      </c>
      <c r="DG189" s="18">
        <v>0</v>
      </c>
      <c r="DH189" s="18">
        <v>7.6245530232558136E-5</v>
      </c>
      <c r="DI189" s="18">
        <v>7.6245530232558136E-5</v>
      </c>
      <c r="DJ189" s="18">
        <v>0</v>
      </c>
      <c r="DK189" s="18">
        <v>0</v>
      </c>
      <c r="DL189" s="18">
        <v>0</v>
      </c>
      <c r="DM189" s="18">
        <v>0</v>
      </c>
      <c r="DN189" s="18">
        <v>0</v>
      </c>
      <c r="DO189" s="18">
        <v>0</v>
      </c>
      <c r="DP189" s="18">
        <v>0</v>
      </c>
      <c r="DQ189" s="18">
        <v>0</v>
      </c>
      <c r="DR189" s="18">
        <v>0</v>
      </c>
      <c r="DS189" s="18">
        <v>0</v>
      </c>
      <c r="DT189" s="18">
        <v>1.4986674418604649E-4</v>
      </c>
      <c r="DU189" s="18">
        <v>1.4986674418604649E-4</v>
      </c>
      <c r="DV189" s="18">
        <v>0</v>
      </c>
      <c r="DW189" s="18">
        <v>0</v>
      </c>
      <c r="DX189" s="18">
        <v>0</v>
      </c>
      <c r="DY189" s="18">
        <v>0</v>
      </c>
      <c r="DZ189" s="18">
        <v>0</v>
      </c>
      <c r="EA189" s="18">
        <v>0</v>
      </c>
      <c r="EB189" s="18">
        <v>0</v>
      </c>
      <c r="EC189" s="18">
        <v>0</v>
      </c>
      <c r="ED189" s="18">
        <v>0</v>
      </c>
      <c r="EE189" s="18">
        <v>0</v>
      </c>
    </row>
    <row r="190" spans="1:135" ht="20.149999999999999" customHeight="1" outlineLevel="6" x14ac:dyDescent="0.35">
      <c r="A190" s="17" t="s">
        <v>54</v>
      </c>
      <c r="B190" s="17" t="s">
        <v>345</v>
      </c>
      <c r="C190">
        <v>0</v>
      </c>
      <c r="D190" s="18">
        <v>4.7273881395348841E-2</v>
      </c>
      <c r="E190" s="18">
        <v>4.6883720930232561E-2</v>
      </c>
      <c r="F190" s="18">
        <v>0</v>
      </c>
      <c r="G190" s="18">
        <v>0</v>
      </c>
      <c r="H190" s="18">
        <v>0</v>
      </c>
      <c r="I190" s="18">
        <v>0</v>
      </c>
      <c r="J190" s="18">
        <v>3.9016046511627906E-4</v>
      </c>
      <c r="K190" s="18">
        <v>0</v>
      </c>
      <c r="L190" s="18">
        <v>0</v>
      </c>
      <c r="M190" s="18">
        <v>0</v>
      </c>
      <c r="N190" s="18">
        <v>0</v>
      </c>
      <c r="O190" s="18">
        <v>0</v>
      </c>
      <c r="P190" s="18">
        <v>4.2951641860465113E-16</v>
      </c>
      <c r="Q190" s="18">
        <v>4.2710190697674415E-16</v>
      </c>
      <c r="R190" s="18">
        <v>0</v>
      </c>
      <c r="S190" s="18">
        <v>0</v>
      </c>
      <c r="T190" s="18">
        <v>0</v>
      </c>
      <c r="U190" s="18">
        <v>0</v>
      </c>
      <c r="V190" s="18">
        <v>2.4145116279069767E-18</v>
      </c>
      <c r="W190" s="18">
        <v>0</v>
      </c>
      <c r="X190" s="18">
        <v>0</v>
      </c>
      <c r="Y190" s="18">
        <v>0</v>
      </c>
      <c r="Z190" s="18">
        <v>0</v>
      </c>
      <c r="AA190" s="18">
        <v>0</v>
      </c>
      <c r="AB190" s="18">
        <v>2.2567061511627907E-5</v>
      </c>
      <c r="AC190" s="18">
        <v>2.2281048837209303E-5</v>
      </c>
      <c r="AD190" s="18">
        <v>0</v>
      </c>
      <c r="AE190" s="18">
        <v>0</v>
      </c>
      <c r="AF190" s="18">
        <v>0</v>
      </c>
      <c r="AG190" s="18">
        <v>0</v>
      </c>
      <c r="AH190" s="18">
        <v>2.8601267441860465E-7</v>
      </c>
      <c r="AI190" s="18">
        <v>0</v>
      </c>
      <c r="AJ190" s="18">
        <v>0</v>
      </c>
      <c r="AK190" s="18">
        <v>0</v>
      </c>
      <c r="AL190" s="18">
        <v>0</v>
      </c>
      <c r="AM190" s="18">
        <v>0</v>
      </c>
      <c r="AN190" s="18">
        <v>3.5462404046511628E-4</v>
      </c>
      <c r="AO190" s="18">
        <v>3.5202788372093024E-4</v>
      </c>
      <c r="AP190" s="18">
        <v>0</v>
      </c>
      <c r="AQ190" s="18">
        <v>0</v>
      </c>
      <c r="AR190" s="18">
        <v>0</v>
      </c>
      <c r="AS190" s="18">
        <v>0</v>
      </c>
      <c r="AT190" s="18">
        <v>2.5961567441860466E-6</v>
      </c>
      <c r="AU190" s="18">
        <v>0</v>
      </c>
      <c r="AV190" s="18">
        <v>0</v>
      </c>
      <c r="AW190" s="18">
        <v>0</v>
      </c>
      <c r="AX190" s="18">
        <v>0</v>
      </c>
      <c r="AY190" s="18">
        <v>0</v>
      </c>
      <c r="AZ190" s="18">
        <v>1.8081187534883718E-5</v>
      </c>
      <c r="BA190" s="18">
        <v>1.7444993023255812E-5</v>
      </c>
      <c r="BB190" s="18">
        <v>0</v>
      </c>
      <c r="BC190" s="18">
        <v>0</v>
      </c>
      <c r="BD190" s="18">
        <v>0</v>
      </c>
      <c r="BE190" s="18">
        <v>0</v>
      </c>
      <c r="BF190" s="18">
        <v>6.3619451162790694E-7</v>
      </c>
      <c r="BG190" s="18">
        <v>0</v>
      </c>
      <c r="BH190" s="18">
        <v>0</v>
      </c>
      <c r="BI190" s="18">
        <v>0</v>
      </c>
      <c r="BJ190" s="18">
        <v>0</v>
      </c>
      <c r="BK190" s="18">
        <v>0</v>
      </c>
      <c r="BL190" s="18">
        <v>6.2494593488372093E-9</v>
      </c>
      <c r="BM190" s="18">
        <v>5.805537906976744E-9</v>
      </c>
      <c r="BN190" s="18">
        <v>0</v>
      </c>
      <c r="BO190" s="18">
        <v>0</v>
      </c>
      <c r="BP190" s="18">
        <v>0</v>
      </c>
      <c r="BQ190" s="18">
        <v>0</v>
      </c>
      <c r="BR190" s="18">
        <v>4.4392144186046512E-10</v>
      </c>
      <c r="BS190" s="18">
        <v>0</v>
      </c>
      <c r="BT190" s="18">
        <v>0</v>
      </c>
      <c r="BU190" s="18">
        <v>0</v>
      </c>
      <c r="BV190" s="18">
        <v>0</v>
      </c>
      <c r="BW190" s="18">
        <v>0</v>
      </c>
      <c r="BX190" s="18">
        <v>0.69917351651162796</v>
      </c>
      <c r="BY190" s="18">
        <v>0.69176344186046512</v>
      </c>
      <c r="BZ190" s="18">
        <v>0</v>
      </c>
      <c r="CA190" s="18">
        <v>0</v>
      </c>
      <c r="CB190" s="18">
        <v>0</v>
      </c>
      <c r="CC190" s="18">
        <v>0</v>
      </c>
      <c r="CD190" s="18">
        <v>7.4100746511627912E-3</v>
      </c>
      <c r="CE190" s="18">
        <v>0</v>
      </c>
      <c r="CF190" s="18">
        <v>0</v>
      </c>
      <c r="CG190" s="18">
        <v>0</v>
      </c>
      <c r="CH190" s="18">
        <v>0</v>
      </c>
      <c r="CI190" s="18">
        <v>0</v>
      </c>
      <c r="CJ190" s="18">
        <v>0.72590793279069765</v>
      </c>
      <c r="CK190" s="18">
        <v>0.71835383720930235</v>
      </c>
      <c r="CL190" s="18">
        <v>0</v>
      </c>
      <c r="CM190" s="18">
        <v>0</v>
      </c>
      <c r="CN190" s="18">
        <v>0</v>
      </c>
      <c r="CO190" s="18">
        <v>0</v>
      </c>
      <c r="CP190" s="18">
        <v>7.5540955813953488E-3</v>
      </c>
      <c r="CQ190" s="18">
        <v>0</v>
      </c>
      <c r="CR190" s="18">
        <v>0</v>
      </c>
      <c r="CS190" s="18">
        <v>0</v>
      </c>
      <c r="CT190" s="18">
        <v>0</v>
      </c>
      <c r="CU190" s="18">
        <v>0</v>
      </c>
      <c r="CV190" s="18">
        <v>0.13217124411627909</v>
      </c>
      <c r="CW190" s="18">
        <v>0.1314996069767442</v>
      </c>
      <c r="CX190" s="18">
        <v>0</v>
      </c>
      <c r="CY190" s="18">
        <v>0</v>
      </c>
      <c r="CZ190" s="18">
        <v>0</v>
      </c>
      <c r="DA190" s="18">
        <v>0</v>
      </c>
      <c r="DB190" s="18">
        <v>6.7163713953488375E-4</v>
      </c>
      <c r="DC190" s="18">
        <v>0</v>
      </c>
      <c r="DD190" s="18">
        <v>0</v>
      </c>
      <c r="DE190" s="18">
        <v>0</v>
      </c>
      <c r="DF190" s="18">
        <v>0</v>
      </c>
      <c r="DG190" s="18">
        <v>0</v>
      </c>
      <c r="DH190" s="18">
        <v>7.6245530232558136E-5</v>
      </c>
      <c r="DI190" s="18">
        <v>7.6245530232558136E-5</v>
      </c>
      <c r="DJ190" s="18">
        <v>0</v>
      </c>
      <c r="DK190" s="18">
        <v>0</v>
      </c>
      <c r="DL190" s="18">
        <v>0</v>
      </c>
      <c r="DM190" s="18">
        <v>0</v>
      </c>
      <c r="DN190" s="18">
        <v>0</v>
      </c>
      <c r="DO190" s="18">
        <v>0</v>
      </c>
      <c r="DP190" s="18">
        <v>0</v>
      </c>
      <c r="DQ190" s="18">
        <v>0</v>
      </c>
      <c r="DR190" s="18">
        <v>0</v>
      </c>
      <c r="DS190" s="18">
        <v>0</v>
      </c>
      <c r="DT190" s="18">
        <v>1.4986674418604649E-4</v>
      </c>
      <c r="DU190" s="18">
        <v>1.4986674418604649E-4</v>
      </c>
      <c r="DV190" s="18">
        <v>0</v>
      </c>
      <c r="DW190" s="18">
        <v>0</v>
      </c>
      <c r="DX190" s="18">
        <v>0</v>
      </c>
      <c r="DY190" s="18">
        <v>0</v>
      </c>
      <c r="DZ190" s="18">
        <v>0</v>
      </c>
      <c r="EA190" s="18">
        <v>0</v>
      </c>
      <c r="EB190" s="18">
        <v>0</v>
      </c>
      <c r="EC190" s="18">
        <v>0</v>
      </c>
      <c r="ED190" s="18">
        <v>0</v>
      </c>
      <c r="EE190" s="18">
        <v>0</v>
      </c>
    </row>
    <row r="191" spans="1:135" ht="20.149999999999999" customHeight="1" outlineLevel="5" x14ac:dyDescent="0.35">
      <c r="A191" s="17" t="s">
        <v>53</v>
      </c>
      <c r="B191" s="17" t="s">
        <v>346</v>
      </c>
      <c r="D191" s="18">
        <v>2.412132177187154E-2</v>
      </c>
      <c r="E191" s="18">
        <v>1.2053198228128462E-2</v>
      </c>
      <c r="F191" s="18">
        <v>0</v>
      </c>
      <c r="G191" s="18">
        <v>0</v>
      </c>
      <c r="H191" s="18">
        <v>0</v>
      </c>
      <c r="I191" s="18">
        <v>0</v>
      </c>
      <c r="J191" s="18">
        <v>0</v>
      </c>
      <c r="K191" s="18">
        <v>1.2068123543743078E-2</v>
      </c>
      <c r="L191" s="18">
        <v>-6.2068660022148395E-3</v>
      </c>
      <c r="M191" s="18">
        <v>0</v>
      </c>
      <c r="N191" s="18">
        <v>0</v>
      </c>
      <c r="O191" s="18">
        <v>0</v>
      </c>
      <c r="P191" s="18">
        <v>5.6194671778572982E-11</v>
      </c>
      <c r="Q191" s="18">
        <v>5.6163911187988929E-11</v>
      </c>
      <c r="R191" s="18">
        <v>0</v>
      </c>
      <c r="S191" s="18">
        <v>0</v>
      </c>
      <c r="T191" s="18">
        <v>0</v>
      </c>
      <c r="U191" s="18">
        <v>0</v>
      </c>
      <c r="V191" s="18">
        <v>0</v>
      </c>
      <c r="W191" s="18">
        <v>3.0760590584053152E-14</v>
      </c>
      <c r="X191" s="18">
        <v>-1.8812846068660018E-12</v>
      </c>
      <c r="Y191" s="18">
        <v>0</v>
      </c>
      <c r="Z191" s="18">
        <v>0</v>
      </c>
      <c r="AA191" s="18">
        <v>0</v>
      </c>
      <c r="AB191" s="18">
        <v>7.5230739579180514E-5</v>
      </c>
      <c r="AC191" s="18">
        <v>7.5060411229235888E-5</v>
      </c>
      <c r="AD191" s="18">
        <v>0</v>
      </c>
      <c r="AE191" s="18">
        <v>0</v>
      </c>
      <c r="AF191" s="18">
        <v>0</v>
      </c>
      <c r="AG191" s="18">
        <v>0</v>
      </c>
      <c r="AH191" s="18">
        <v>0</v>
      </c>
      <c r="AI191" s="18">
        <v>1.7032834994462899E-7</v>
      </c>
      <c r="AJ191" s="18">
        <v>-7.882170542635658E-7</v>
      </c>
      <c r="AK191" s="18">
        <v>0</v>
      </c>
      <c r="AL191" s="18">
        <v>0</v>
      </c>
      <c r="AM191" s="18">
        <v>0</v>
      </c>
      <c r="AN191" s="18">
        <v>3.0162436987818384E-5</v>
      </c>
      <c r="AO191" s="18">
        <v>2.8706755260243634E-5</v>
      </c>
      <c r="AP191" s="18">
        <v>0</v>
      </c>
      <c r="AQ191" s="18">
        <v>0</v>
      </c>
      <c r="AR191" s="18">
        <v>0</v>
      </c>
      <c r="AS191" s="18">
        <v>0</v>
      </c>
      <c r="AT191" s="18">
        <v>0</v>
      </c>
      <c r="AU191" s="18">
        <v>1.4556817275747506E-6</v>
      </c>
      <c r="AV191" s="18">
        <v>-8.6099667774086373E-6</v>
      </c>
      <c r="AW191" s="18">
        <v>0</v>
      </c>
      <c r="AX191" s="18">
        <v>0</v>
      </c>
      <c r="AY191" s="18">
        <v>0</v>
      </c>
      <c r="AZ191" s="18">
        <v>3.5344758139534885E-6</v>
      </c>
      <c r="BA191" s="18">
        <v>2.6055606423034333E-6</v>
      </c>
      <c r="BB191" s="18">
        <v>0</v>
      </c>
      <c r="BC191" s="18">
        <v>0</v>
      </c>
      <c r="BD191" s="18">
        <v>0</v>
      </c>
      <c r="BE191" s="18">
        <v>0</v>
      </c>
      <c r="BF191" s="18">
        <v>0</v>
      </c>
      <c r="BG191" s="18">
        <v>9.2891517165005521E-7</v>
      </c>
      <c r="BH191" s="18">
        <v>-9.6673311184939081E-7</v>
      </c>
      <c r="BI191" s="18">
        <v>0</v>
      </c>
      <c r="BJ191" s="18">
        <v>0</v>
      </c>
      <c r="BK191" s="18">
        <v>0</v>
      </c>
      <c r="BL191" s="18">
        <v>4.4864464717607972E-9</v>
      </c>
      <c r="BM191" s="18">
        <v>4.3080820155038761E-9</v>
      </c>
      <c r="BN191" s="18">
        <v>0</v>
      </c>
      <c r="BO191" s="18">
        <v>0</v>
      </c>
      <c r="BP191" s="18">
        <v>0</v>
      </c>
      <c r="BQ191" s="18">
        <v>0</v>
      </c>
      <c r="BR191" s="18">
        <v>0</v>
      </c>
      <c r="BS191" s="18">
        <v>1.7836445625692137E-10</v>
      </c>
      <c r="BT191" s="18">
        <v>-6.4265780730897002E-10</v>
      </c>
      <c r="BU191" s="18">
        <v>0</v>
      </c>
      <c r="BV191" s="18">
        <v>0</v>
      </c>
      <c r="BW191" s="18">
        <v>0</v>
      </c>
      <c r="BX191" s="18">
        <v>0.43307075526024363</v>
      </c>
      <c r="BY191" s="18">
        <v>0.42763521594684384</v>
      </c>
      <c r="BZ191" s="18">
        <v>0</v>
      </c>
      <c r="CA191" s="18">
        <v>0</v>
      </c>
      <c r="CB191" s="18">
        <v>0</v>
      </c>
      <c r="CC191" s="18">
        <v>0</v>
      </c>
      <c r="CD191" s="18">
        <v>0</v>
      </c>
      <c r="CE191" s="18">
        <v>5.435539313399778E-3</v>
      </c>
      <c r="CF191" s="18">
        <v>-8.1568106312292346E-2</v>
      </c>
      <c r="CG191" s="18">
        <v>0</v>
      </c>
      <c r="CH191" s="18">
        <v>0</v>
      </c>
      <c r="CI191" s="18">
        <v>0</v>
      </c>
      <c r="CJ191" s="18">
        <v>0.44297919291251375</v>
      </c>
      <c r="CK191" s="18">
        <v>0.43719406423034324</v>
      </c>
      <c r="CL191" s="18">
        <v>0</v>
      </c>
      <c r="CM191" s="18">
        <v>0</v>
      </c>
      <c r="CN191" s="18">
        <v>0</v>
      </c>
      <c r="CO191" s="18">
        <v>0</v>
      </c>
      <c r="CP191" s="18">
        <v>0</v>
      </c>
      <c r="CQ191" s="18">
        <v>5.7851286821705419E-3</v>
      </c>
      <c r="CR191" s="18">
        <v>-9.4750830564784033E-2</v>
      </c>
      <c r="CS191" s="18">
        <v>0</v>
      </c>
      <c r="CT191" s="18">
        <v>0</v>
      </c>
      <c r="CU191" s="18">
        <v>0</v>
      </c>
      <c r="CV191" s="18">
        <v>6.8552871317829455E-3</v>
      </c>
      <c r="CW191" s="18">
        <v>6.406591140642303E-3</v>
      </c>
      <c r="CX191" s="18">
        <v>0</v>
      </c>
      <c r="CY191" s="18">
        <v>0</v>
      </c>
      <c r="CZ191" s="18">
        <v>0</v>
      </c>
      <c r="DA191" s="18">
        <v>0</v>
      </c>
      <c r="DB191" s="18">
        <v>0</v>
      </c>
      <c r="DC191" s="18">
        <v>4.4869599114064226E-4</v>
      </c>
      <c r="DD191" s="18">
        <v>-9.0631229235880375E-3</v>
      </c>
      <c r="DE191" s="18">
        <v>0</v>
      </c>
      <c r="DF191" s="18">
        <v>0</v>
      </c>
      <c r="DG191" s="18">
        <v>0</v>
      </c>
      <c r="DH191" s="18">
        <v>0</v>
      </c>
      <c r="DI191" s="18">
        <v>0</v>
      </c>
      <c r="DJ191" s="18">
        <v>0</v>
      </c>
      <c r="DK191" s="18">
        <v>0</v>
      </c>
      <c r="DL191" s="18">
        <v>0</v>
      </c>
      <c r="DM191" s="18">
        <v>0</v>
      </c>
      <c r="DN191" s="18">
        <v>0</v>
      </c>
      <c r="DO191" s="18">
        <v>0</v>
      </c>
      <c r="DP191" s="18">
        <v>0</v>
      </c>
      <c r="DQ191" s="18">
        <v>0</v>
      </c>
      <c r="DR191" s="18">
        <v>0</v>
      </c>
      <c r="DS191" s="18">
        <v>0</v>
      </c>
      <c r="DT191" s="18">
        <v>0</v>
      </c>
      <c r="DU191" s="18">
        <v>0</v>
      </c>
      <c r="DV191" s="18">
        <v>0</v>
      </c>
      <c r="DW191" s="18">
        <v>0</v>
      </c>
      <c r="DX191" s="18">
        <v>0</v>
      </c>
      <c r="DY191" s="18">
        <v>0</v>
      </c>
      <c r="DZ191" s="18">
        <v>0</v>
      </c>
      <c r="EA191" s="18">
        <v>0</v>
      </c>
      <c r="EB191" s="18">
        <v>0</v>
      </c>
      <c r="EC191" s="18">
        <v>0</v>
      </c>
      <c r="ED191" s="18">
        <v>0</v>
      </c>
      <c r="EE191" s="18">
        <v>0</v>
      </c>
    </row>
    <row r="192" spans="1:135" ht="20.149999999999999" customHeight="1" outlineLevel="6" x14ac:dyDescent="0.35">
      <c r="A192" s="17" t="s">
        <v>54</v>
      </c>
      <c r="B192" s="17" t="s">
        <v>293</v>
      </c>
      <c r="C192">
        <v>0</v>
      </c>
      <c r="D192" s="18">
        <v>2.2149723145071982E-2</v>
      </c>
      <c r="E192" s="18">
        <v>1.0353931339977853E-2</v>
      </c>
      <c r="F192" s="18">
        <v>0</v>
      </c>
      <c r="G192" s="18">
        <v>0</v>
      </c>
      <c r="H192" s="18">
        <v>0</v>
      </c>
      <c r="I192" s="18">
        <v>0</v>
      </c>
      <c r="J192" s="18">
        <v>0</v>
      </c>
      <c r="K192" s="18">
        <v>1.1795791805094128E-2</v>
      </c>
      <c r="L192" s="18">
        <v>-6.2068660022148395E-3</v>
      </c>
      <c r="M192" s="18">
        <v>0</v>
      </c>
      <c r="N192" s="18">
        <v>0</v>
      </c>
      <c r="O192" s="18">
        <v>0</v>
      </c>
      <c r="P192" s="18">
        <v>5.6194657807308977E-11</v>
      </c>
      <c r="Q192" s="18">
        <v>5.6163898117386498E-11</v>
      </c>
      <c r="R192" s="18">
        <v>0</v>
      </c>
      <c r="S192" s="18">
        <v>0</v>
      </c>
      <c r="T192" s="18">
        <v>0</v>
      </c>
      <c r="U192" s="18">
        <v>0</v>
      </c>
      <c r="V192" s="18">
        <v>0</v>
      </c>
      <c r="W192" s="18">
        <v>3.0759689922480613E-14</v>
      </c>
      <c r="X192" s="18">
        <v>-1.8812846068660018E-12</v>
      </c>
      <c r="Y192" s="18">
        <v>0</v>
      </c>
      <c r="Z192" s="18">
        <v>0</v>
      </c>
      <c r="AA192" s="18">
        <v>0</v>
      </c>
      <c r="AB192" s="18">
        <v>7.4512739756367675E-5</v>
      </c>
      <c r="AC192" s="18">
        <v>7.4427464008859368E-5</v>
      </c>
      <c r="AD192" s="18">
        <v>0</v>
      </c>
      <c r="AE192" s="18">
        <v>0</v>
      </c>
      <c r="AF192" s="18">
        <v>0</v>
      </c>
      <c r="AG192" s="18">
        <v>0</v>
      </c>
      <c r="AH192" s="18">
        <v>0</v>
      </c>
      <c r="AI192" s="18">
        <v>8.5275747508305647E-8</v>
      </c>
      <c r="AJ192" s="18">
        <v>-7.882170542635658E-7</v>
      </c>
      <c r="AK192" s="18">
        <v>0</v>
      </c>
      <c r="AL192" s="18">
        <v>0</v>
      </c>
      <c r="AM192" s="18">
        <v>0</v>
      </c>
      <c r="AN192" s="18">
        <v>2.4204031007751939E-5</v>
      </c>
      <c r="AO192" s="18">
        <v>2.3481727574750831E-5</v>
      </c>
      <c r="AP192" s="18">
        <v>0</v>
      </c>
      <c r="AQ192" s="18">
        <v>0</v>
      </c>
      <c r="AR192" s="18">
        <v>0</v>
      </c>
      <c r="AS192" s="18">
        <v>0</v>
      </c>
      <c r="AT192" s="18">
        <v>0</v>
      </c>
      <c r="AU192" s="18">
        <v>7.223034330011073E-7</v>
      </c>
      <c r="AV192" s="18">
        <v>-8.6099667774086373E-6</v>
      </c>
      <c r="AW192" s="18">
        <v>0</v>
      </c>
      <c r="AX192" s="18">
        <v>0</v>
      </c>
      <c r="AY192" s="18">
        <v>0</v>
      </c>
      <c r="AZ192" s="18">
        <v>2.2712735326688815E-6</v>
      </c>
      <c r="BA192" s="18">
        <v>2.1284606866002215E-6</v>
      </c>
      <c r="BB192" s="18">
        <v>0</v>
      </c>
      <c r="BC192" s="18">
        <v>0</v>
      </c>
      <c r="BD192" s="18">
        <v>0</v>
      </c>
      <c r="BE192" s="18">
        <v>0</v>
      </c>
      <c r="BF192" s="18">
        <v>0</v>
      </c>
      <c r="BG192" s="18">
        <v>1.4281284606866001E-7</v>
      </c>
      <c r="BH192" s="18">
        <v>-9.6673311184939081E-7</v>
      </c>
      <c r="BI192" s="18">
        <v>0</v>
      </c>
      <c r="BJ192" s="18">
        <v>0</v>
      </c>
      <c r="BK192" s="18">
        <v>0</v>
      </c>
      <c r="BL192" s="18">
        <v>3.9891472868217059E-9</v>
      </c>
      <c r="BM192" s="18">
        <v>3.8312292358803992E-9</v>
      </c>
      <c r="BN192" s="18">
        <v>0</v>
      </c>
      <c r="BO192" s="18">
        <v>0</v>
      </c>
      <c r="BP192" s="18">
        <v>0</v>
      </c>
      <c r="BQ192" s="18">
        <v>0</v>
      </c>
      <c r="BR192" s="18">
        <v>0</v>
      </c>
      <c r="BS192" s="18">
        <v>1.5791805094130676E-10</v>
      </c>
      <c r="BT192" s="18">
        <v>-6.4265780730897002E-10</v>
      </c>
      <c r="BU192" s="18">
        <v>0</v>
      </c>
      <c r="BV192" s="18">
        <v>0</v>
      </c>
      <c r="BW192" s="18">
        <v>0</v>
      </c>
      <c r="BX192" s="18">
        <v>0.29927667774086375</v>
      </c>
      <c r="BY192" s="18">
        <v>0.297984496124031</v>
      </c>
      <c r="BZ192" s="18">
        <v>0</v>
      </c>
      <c r="CA192" s="18">
        <v>0</v>
      </c>
      <c r="CB192" s="18">
        <v>0</v>
      </c>
      <c r="CC192" s="18">
        <v>0</v>
      </c>
      <c r="CD192" s="18">
        <v>0</v>
      </c>
      <c r="CE192" s="18">
        <v>1.2921816168327794E-3</v>
      </c>
      <c r="CF192" s="18">
        <v>-8.1568106312292346E-2</v>
      </c>
      <c r="CG192" s="18">
        <v>0</v>
      </c>
      <c r="CH192" s="18">
        <v>0</v>
      </c>
      <c r="CI192" s="18">
        <v>0</v>
      </c>
      <c r="CJ192" s="18">
        <v>0.30773421926910299</v>
      </c>
      <c r="CK192" s="18">
        <v>0.3062236987818383</v>
      </c>
      <c r="CL192" s="18">
        <v>0</v>
      </c>
      <c r="CM192" s="18">
        <v>0</v>
      </c>
      <c r="CN192" s="18">
        <v>0</v>
      </c>
      <c r="CO192" s="18">
        <v>0</v>
      </c>
      <c r="CP192" s="18">
        <v>0</v>
      </c>
      <c r="CQ192" s="18">
        <v>1.5105204872646731E-3</v>
      </c>
      <c r="CR192" s="18">
        <v>-9.4750830564784033E-2</v>
      </c>
      <c r="CS192" s="18">
        <v>0</v>
      </c>
      <c r="CT192" s="18">
        <v>0</v>
      </c>
      <c r="CU192" s="18">
        <v>0</v>
      </c>
      <c r="CV192" s="18">
        <v>3.924606866002215E-3</v>
      </c>
      <c r="CW192" s="18">
        <v>3.7763012181616833E-3</v>
      </c>
      <c r="CX192" s="18">
        <v>0</v>
      </c>
      <c r="CY192" s="18">
        <v>0</v>
      </c>
      <c r="CZ192" s="18">
        <v>0</v>
      </c>
      <c r="DA192" s="18">
        <v>0</v>
      </c>
      <c r="DB192" s="18">
        <v>0</v>
      </c>
      <c r="DC192" s="18">
        <v>1.4830564784053154E-4</v>
      </c>
      <c r="DD192" s="18">
        <v>-9.0631229235880375E-3</v>
      </c>
      <c r="DE192" s="18">
        <v>0</v>
      </c>
      <c r="DF192" s="18">
        <v>0</v>
      </c>
      <c r="DG192" s="18">
        <v>0</v>
      </c>
      <c r="DH192" s="18">
        <v>0</v>
      </c>
      <c r="DI192" s="18">
        <v>0</v>
      </c>
      <c r="DJ192" s="18">
        <v>0</v>
      </c>
      <c r="DK192" s="18">
        <v>0</v>
      </c>
      <c r="DL192" s="18">
        <v>0</v>
      </c>
      <c r="DM192" s="18">
        <v>0</v>
      </c>
      <c r="DN192" s="18">
        <v>0</v>
      </c>
      <c r="DO192" s="18">
        <v>0</v>
      </c>
      <c r="DP192" s="18">
        <v>0</v>
      </c>
      <c r="DQ192" s="18">
        <v>0</v>
      </c>
      <c r="DR192" s="18">
        <v>0</v>
      </c>
      <c r="DS192" s="18">
        <v>0</v>
      </c>
      <c r="DT192" s="18">
        <v>0</v>
      </c>
      <c r="DU192" s="18">
        <v>0</v>
      </c>
      <c r="DV192" s="18">
        <v>0</v>
      </c>
      <c r="DW192" s="18">
        <v>0</v>
      </c>
      <c r="DX192" s="18">
        <v>0</v>
      </c>
      <c r="DY192" s="18">
        <v>0</v>
      </c>
      <c r="DZ192" s="18">
        <v>0</v>
      </c>
      <c r="EA192" s="18">
        <v>0</v>
      </c>
      <c r="EB192" s="18">
        <v>0</v>
      </c>
      <c r="EC192" s="18">
        <v>0</v>
      </c>
      <c r="ED192" s="18">
        <v>0</v>
      </c>
      <c r="EE192" s="18">
        <v>0</v>
      </c>
    </row>
    <row r="193" spans="1:135" ht="20.149999999999999" customHeight="1" outlineLevel="6" x14ac:dyDescent="0.35">
      <c r="A193" s="17" t="s">
        <v>54</v>
      </c>
      <c r="B193" s="17" t="s">
        <v>92</v>
      </c>
      <c r="C193">
        <v>0</v>
      </c>
      <c r="D193" s="18">
        <v>1.9715986267995569E-3</v>
      </c>
      <c r="E193" s="18">
        <v>1.6992668881506089E-3</v>
      </c>
      <c r="F193" s="18">
        <v>0</v>
      </c>
      <c r="G193" s="18">
        <v>0</v>
      </c>
      <c r="H193" s="18">
        <v>0</v>
      </c>
      <c r="I193" s="18">
        <v>0</v>
      </c>
      <c r="J193" s="18">
        <v>0</v>
      </c>
      <c r="K193" s="18">
        <v>2.7233173864894795E-4</v>
      </c>
      <c r="L193" s="18">
        <v>0</v>
      </c>
      <c r="M193" s="18">
        <v>0</v>
      </c>
      <c r="N193" s="18">
        <v>0</v>
      </c>
      <c r="O193" s="18">
        <v>0</v>
      </c>
      <c r="P193" s="18">
        <v>1.3971264008859359E-17</v>
      </c>
      <c r="Q193" s="18">
        <v>1.3070602436323368E-17</v>
      </c>
      <c r="R193" s="18">
        <v>0</v>
      </c>
      <c r="S193" s="18">
        <v>0</v>
      </c>
      <c r="T193" s="18">
        <v>0</v>
      </c>
      <c r="U193" s="18">
        <v>0</v>
      </c>
      <c r="V193" s="18">
        <v>0</v>
      </c>
      <c r="W193" s="18">
        <v>9.0066157253599122E-19</v>
      </c>
      <c r="X193" s="18">
        <v>0</v>
      </c>
      <c r="Y193" s="18">
        <v>0</v>
      </c>
      <c r="Z193" s="18">
        <v>0</v>
      </c>
      <c r="AA193" s="18">
        <v>0</v>
      </c>
      <c r="AB193" s="18">
        <v>7.17999822812846E-7</v>
      </c>
      <c r="AC193" s="18">
        <v>6.3294722037652265E-7</v>
      </c>
      <c r="AD193" s="18">
        <v>0</v>
      </c>
      <c r="AE193" s="18">
        <v>0</v>
      </c>
      <c r="AF193" s="18">
        <v>0</v>
      </c>
      <c r="AG193" s="18">
        <v>0</v>
      </c>
      <c r="AH193" s="18">
        <v>0</v>
      </c>
      <c r="AI193" s="18">
        <v>8.505260243632336E-8</v>
      </c>
      <c r="AJ193" s="18">
        <v>0</v>
      </c>
      <c r="AK193" s="18">
        <v>0</v>
      </c>
      <c r="AL193" s="18">
        <v>0</v>
      </c>
      <c r="AM193" s="18">
        <v>0</v>
      </c>
      <c r="AN193" s="18">
        <v>5.9584059800664452E-6</v>
      </c>
      <c r="AO193" s="18">
        <v>5.2250276854928015E-6</v>
      </c>
      <c r="AP193" s="18">
        <v>0</v>
      </c>
      <c r="AQ193" s="18">
        <v>0</v>
      </c>
      <c r="AR193" s="18">
        <v>0</v>
      </c>
      <c r="AS193" s="18">
        <v>0</v>
      </c>
      <c r="AT193" s="18">
        <v>0</v>
      </c>
      <c r="AU193" s="18">
        <v>7.333782945736434E-7</v>
      </c>
      <c r="AV193" s="18">
        <v>0</v>
      </c>
      <c r="AW193" s="18">
        <v>0</v>
      </c>
      <c r="AX193" s="18">
        <v>0</v>
      </c>
      <c r="AY193" s="18">
        <v>0</v>
      </c>
      <c r="AZ193" s="18">
        <v>1.263202281284607E-6</v>
      </c>
      <c r="BA193" s="18">
        <v>4.7709995570321162E-7</v>
      </c>
      <c r="BB193" s="18">
        <v>0</v>
      </c>
      <c r="BC193" s="18">
        <v>0</v>
      </c>
      <c r="BD193" s="18">
        <v>0</v>
      </c>
      <c r="BE193" s="18">
        <v>0</v>
      </c>
      <c r="BF193" s="18">
        <v>0</v>
      </c>
      <c r="BG193" s="18">
        <v>7.8610232558139531E-7</v>
      </c>
      <c r="BH193" s="18">
        <v>0</v>
      </c>
      <c r="BI193" s="18">
        <v>0</v>
      </c>
      <c r="BJ193" s="18">
        <v>0</v>
      </c>
      <c r="BK193" s="18">
        <v>0</v>
      </c>
      <c r="BL193" s="18">
        <v>4.9729918493909192E-10</v>
      </c>
      <c r="BM193" s="18">
        <v>4.7685277962347735E-10</v>
      </c>
      <c r="BN193" s="18">
        <v>0</v>
      </c>
      <c r="BO193" s="18">
        <v>0</v>
      </c>
      <c r="BP193" s="18">
        <v>0</v>
      </c>
      <c r="BQ193" s="18">
        <v>0</v>
      </c>
      <c r="BR193" s="18">
        <v>0</v>
      </c>
      <c r="BS193" s="18">
        <v>2.0446405315614618E-11</v>
      </c>
      <c r="BT193" s="18">
        <v>0</v>
      </c>
      <c r="BU193" s="18">
        <v>0</v>
      </c>
      <c r="BV193" s="18">
        <v>0</v>
      </c>
      <c r="BW193" s="18">
        <v>0</v>
      </c>
      <c r="BX193" s="18">
        <v>0.13379407751937983</v>
      </c>
      <c r="BY193" s="18">
        <v>0.12965071982281284</v>
      </c>
      <c r="BZ193" s="18">
        <v>0</v>
      </c>
      <c r="CA193" s="18">
        <v>0</v>
      </c>
      <c r="CB193" s="18">
        <v>0</v>
      </c>
      <c r="CC193" s="18">
        <v>0</v>
      </c>
      <c r="CD193" s="18">
        <v>0</v>
      </c>
      <c r="CE193" s="18">
        <v>4.1433576965669988E-3</v>
      </c>
      <c r="CF193" s="18">
        <v>0</v>
      </c>
      <c r="CG193" s="18">
        <v>0</v>
      </c>
      <c r="CH193" s="18">
        <v>0</v>
      </c>
      <c r="CI193" s="18">
        <v>0</v>
      </c>
      <c r="CJ193" s="18">
        <v>0.13524497364341087</v>
      </c>
      <c r="CK193" s="18">
        <v>0.13097036544850499</v>
      </c>
      <c r="CL193" s="18">
        <v>0</v>
      </c>
      <c r="CM193" s="18">
        <v>0</v>
      </c>
      <c r="CN193" s="18">
        <v>0</v>
      </c>
      <c r="CO193" s="18">
        <v>0</v>
      </c>
      <c r="CP193" s="18">
        <v>0</v>
      </c>
      <c r="CQ193" s="18">
        <v>4.2746081949058693E-3</v>
      </c>
      <c r="CR193" s="18">
        <v>0</v>
      </c>
      <c r="CS193" s="18">
        <v>0</v>
      </c>
      <c r="CT193" s="18">
        <v>0</v>
      </c>
      <c r="CU193" s="18">
        <v>0</v>
      </c>
      <c r="CV193" s="18">
        <v>2.9306802657807309E-3</v>
      </c>
      <c r="CW193" s="18">
        <v>2.6302899224806202E-3</v>
      </c>
      <c r="CX193" s="18">
        <v>0</v>
      </c>
      <c r="CY193" s="18">
        <v>0</v>
      </c>
      <c r="CZ193" s="18">
        <v>0</v>
      </c>
      <c r="DA193" s="18">
        <v>0</v>
      </c>
      <c r="DB193" s="18">
        <v>0</v>
      </c>
      <c r="DC193" s="18">
        <v>3.0039034330011071E-4</v>
      </c>
      <c r="DD193" s="18">
        <v>0</v>
      </c>
      <c r="DE193" s="18">
        <v>0</v>
      </c>
      <c r="DF193" s="18">
        <v>0</v>
      </c>
      <c r="DG193" s="18">
        <v>0</v>
      </c>
      <c r="DH193" s="18">
        <v>0</v>
      </c>
      <c r="DI193" s="18">
        <v>0</v>
      </c>
      <c r="DJ193" s="18">
        <v>0</v>
      </c>
      <c r="DK193" s="18">
        <v>0</v>
      </c>
      <c r="DL193" s="18">
        <v>0</v>
      </c>
      <c r="DM193" s="18">
        <v>0</v>
      </c>
      <c r="DN193" s="18">
        <v>0</v>
      </c>
      <c r="DO193" s="18">
        <v>0</v>
      </c>
      <c r="DP193" s="18">
        <v>0</v>
      </c>
      <c r="DQ193" s="18">
        <v>0</v>
      </c>
      <c r="DR193" s="18">
        <v>0</v>
      </c>
      <c r="DS193" s="18">
        <v>0</v>
      </c>
      <c r="DT193" s="18">
        <v>0</v>
      </c>
      <c r="DU193" s="18">
        <v>0</v>
      </c>
      <c r="DV193" s="18">
        <v>0</v>
      </c>
      <c r="DW193" s="18">
        <v>0</v>
      </c>
      <c r="DX193" s="18">
        <v>0</v>
      </c>
      <c r="DY193" s="18">
        <v>0</v>
      </c>
      <c r="DZ193" s="18">
        <v>0</v>
      </c>
      <c r="EA193" s="18">
        <v>0</v>
      </c>
      <c r="EB193" s="18">
        <v>0</v>
      </c>
      <c r="EC193" s="18">
        <v>0</v>
      </c>
      <c r="ED193" s="18">
        <v>0</v>
      </c>
      <c r="EE193" s="18">
        <v>0</v>
      </c>
    </row>
    <row r="194" spans="1:135" ht="20.149999999999999" customHeight="1" outlineLevel="2" x14ac:dyDescent="0.35">
      <c r="A194" s="17" t="s">
        <v>49</v>
      </c>
      <c r="B194" s="17" t="s">
        <v>96</v>
      </c>
      <c r="D194" s="18">
        <v>0.49611165664145379</v>
      </c>
      <c r="E194" s="18">
        <v>0.47555092974617941</v>
      </c>
      <c r="F194" s="18">
        <v>0</v>
      </c>
      <c r="G194" s="18">
        <v>0</v>
      </c>
      <c r="H194" s="18">
        <v>0</v>
      </c>
      <c r="I194" s="18">
        <v>0</v>
      </c>
      <c r="J194" s="18">
        <v>2.0343131162790695E-2</v>
      </c>
      <c r="K194" s="18">
        <v>2.175957324837209E-4</v>
      </c>
      <c r="L194" s="18">
        <v>-6.7716692013289033E-3</v>
      </c>
      <c r="M194" s="18">
        <v>0</v>
      </c>
      <c r="N194" s="18">
        <v>0</v>
      </c>
      <c r="O194" s="18">
        <v>0</v>
      </c>
      <c r="P194" s="18">
        <v>3.7097404118910299E-15</v>
      </c>
      <c r="Q194" s="18">
        <v>3.5932942713887041E-15</v>
      </c>
      <c r="R194" s="18">
        <v>0</v>
      </c>
      <c r="S194" s="18">
        <v>0</v>
      </c>
      <c r="T194" s="18">
        <v>0</v>
      </c>
      <c r="U194" s="18">
        <v>0</v>
      </c>
      <c r="V194" s="18">
        <v>1.1523732518272423E-16</v>
      </c>
      <c r="W194" s="18">
        <v>1.2088153196013288E-18</v>
      </c>
      <c r="X194" s="18">
        <v>-1.1255541155880398E-16</v>
      </c>
      <c r="Y194" s="18">
        <v>0</v>
      </c>
      <c r="Z194" s="18">
        <v>0</v>
      </c>
      <c r="AA194" s="18">
        <v>0</v>
      </c>
      <c r="AB194" s="18">
        <v>3.2599111318349485E-6</v>
      </c>
      <c r="AC194" s="18">
        <v>-8.7840812571428576E-6</v>
      </c>
      <c r="AD194" s="18">
        <v>0</v>
      </c>
      <c r="AE194" s="18">
        <v>0</v>
      </c>
      <c r="AF194" s="18">
        <v>0</v>
      </c>
      <c r="AG194" s="18">
        <v>0</v>
      </c>
      <c r="AH194" s="18">
        <v>1.1939177780730896E-5</v>
      </c>
      <c r="AI194" s="18">
        <v>1.048146082469103E-7</v>
      </c>
      <c r="AJ194" s="18">
        <v>9.7462190272425234E-7</v>
      </c>
      <c r="AK194" s="18">
        <v>0</v>
      </c>
      <c r="AL194" s="18">
        <v>0</v>
      </c>
      <c r="AM194" s="18">
        <v>0</v>
      </c>
      <c r="AN194" s="18">
        <v>8.3772803248174878E-4</v>
      </c>
      <c r="AO194" s="18">
        <v>7.0478620792026575E-4</v>
      </c>
      <c r="AP194" s="18">
        <v>0</v>
      </c>
      <c r="AQ194" s="18">
        <v>0</v>
      </c>
      <c r="AR194" s="18">
        <v>0</v>
      </c>
      <c r="AS194" s="18">
        <v>0</v>
      </c>
      <c r="AT194" s="18">
        <v>1.3155951468438537E-4</v>
      </c>
      <c r="AU194" s="18">
        <v>1.3823098770976744E-6</v>
      </c>
      <c r="AV194" s="18">
        <v>-1.7529722551495016E-5</v>
      </c>
      <c r="AW194" s="18">
        <v>0</v>
      </c>
      <c r="AX194" s="18">
        <v>0</v>
      </c>
      <c r="AY194" s="18">
        <v>0</v>
      </c>
      <c r="AZ194" s="18">
        <v>1.4069751993731484E-4</v>
      </c>
      <c r="BA194" s="18">
        <v>1.1815665575441861E-4</v>
      </c>
      <c r="BB194" s="18">
        <v>0</v>
      </c>
      <c r="BC194" s="18">
        <v>0</v>
      </c>
      <c r="BD194" s="18">
        <v>0</v>
      </c>
      <c r="BE194" s="18">
        <v>0</v>
      </c>
      <c r="BF194" s="18">
        <v>2.2385338205980067E-5</v>
      </c>
      <c r="BG194" s="18">
        <v>1.5552597691614618E-7</v>
      </c>
      <c r="BH194" s="18">
        <v>-2.8946879019269103E-6</v>
      </c>
      <c r="BI194" s="18">
        <v>0</v>
      </c>
      <c r="BJ194" s="18">
        <v>0</v>
      </c>
      <c r="BK194" s="18">
        <v>0</v>
      </c>
      <c r="BL194" s="18">
        <v>1.1412504670237978E-7</v>
      </c>
      <c r="BM194" s="18">
        <v>1.0317179894352159E-7</v>
      </c>
      <c r="BN194" s="18">
        <v>0</v>
      </c>
      <c r="BO194" s="18">
        <v>0</v>
      </c>
      <c r="BP194" s="18">
        <v>0</v>
      </c>
      <c r="BQ194" s="18">
        <v>0</v>
      </c>
      <c r="BR194" s="18">
        <v>1.0931191893687707E-8</v>
      </c>
      <c r="BS194" s="18">
        <v>2.2055865170471762E-11</v>
      </c>
      <c r="BT194" s="18">
        <v>-3.4548028289700993E-8</v>
      </c>
      <c r="BU194" s="18">
        <v>0</v>
      </c>
      <c r="BV194" s="18">
        <v>0</v>
      </c>
      <c r="BW194" s="18">
        <v>0</v>
      </c>
      <c r="BX194" s="18">
        <v>2.7179879347074256</v>
      </c>
      <c r="BY194" s="18">
        <v>2.3853310349501657</v>
      </c>
      <c r="BZ194" s="18">
        <v>0</v>
      </c>
      <c r="CA194" s="18">
        <v>0</v>
      </c>
      <c r="CB194" s="18">
        <v>0</v>
      </c>
      <c r="CC194" s="18">
        <v>0</v>
      </c>
      <c r="CD194" s="18">
        <v>0.32957071893687701</v>
      </c>
      <c r="CE194" s="18">
        <v>3.0861808203827244E-3</v>
      </c>
      <c r="CF194" s="18">
        <v>-8.1913292730897008E-2</v>
      </c>
      <c r="CG194" s="18">
        <v>0</v>
      </c>
      <c r="CH194" s="18">
        <v>0</v>
      </c>
      <c r="CI194" s="18">
        <v>0</v>
      </c>
      <c r="CJ194" s="18">
        <v>2.9682737825942747</v>
      </c>
      <c r="CK194" s="18">
        <v>2.6273032667641192</v>
      </c>
      <c r="CL194" s="18">
        <v>0</v>
      </c>
      <c r="CM194" s="18">
        <v>0</v>
      </c>
      <c r="CN194" s="18">
        <v>0</v>
      </c>
      <c r="CO194" s="18">
        <v>0</v>
      </c>
      <c r="CP194" s="18">
        <v>0.33779441063122917</v>
      </c>
      <c r="CQ194" s="18">
        <v>3.1761051989262455E-3</v>
      </c>
      <c r="CR194" s="18">
        <v>-8.9200230458471752E-2</v>
      </c>
      <c r="CS194" s="18">
        <v>0</v>
      </c>
      <c r="CT194" s="18">
        <v>0</v>
      </c>
      <c r="CU194" s="18">
        <v>0</v>
      </c>
      <c r="CV194" s="18">
        <v>0.71064787118423911</v>
      </c>
      <c r="CW194" s="18">
        <v>0.67376937963588035</v>
      </c>
      <c r="CX194" s="18">
        <v>0</v>
      </c>
      <c r="CY194" s="18">
        <v>0</v>
      </c>
      <c r="CZ194" s="18">
        <v>0</v>
      </c>
      <c r="DA194" s="18">
        <v>0</v>
      </c>
      <c r="DB194" s="18">
        <v>3.6461625249169426E-2</v>
      </c>
      <c r="DC194" s="18">
        <v>4.1686629918936881E-4</v>
      </c>
      <c r="DD194" s="18">
        <v>-2.4299312555481727E-2</v>
      </c>
      <c r="DE194" s="18">
        <v>0</v>
      </c>
      <c r="DF194" s="18">
        <v>0</v>
      </c>
      <c r="DG194" s="18">
        <v>0</v>
      </c>
      <c r="DH194" s="18">
        <v>0</v>
      </c>
      <c r="DI194" s="18">
        <v>0</v>
      </c>
      <c r="DJ194" s="18">
        <v>0</v>
      </c>
      <c r="DK194" s="18">
        <v>0</v>
      </c>
      <c r="DL194" s="18">
        <v>0</v>
      </c>
      <c r="DM194" s="18">
        <v>0</v>
      </c>
      <c r="DN194" s="18">
        <v>0</v>
      </c>
      <c r="DO194" s="18">
        <v>0</v>
      </c>
      <c r="DP194" s="18">
        <v>0</v>
      </c>
      <c r="DQ194" s="18">
        <v>0</v>
      </c>
      <c r="DR194" s="18">
        <v>0</v>
      </c>
      <c r="DS194" s="18">
        <v>0</v>
      </c>
      <c r="DT194" s="18">
        <v>0</v>
      </c>
      <c r="DU194" s="18">
        <v>0</v>
      </c>
      <c r="DV194" s="18">
        <v>0</v>
      </c>
      <c r="DW194" s="18">
        <v>0</v>
      </c>
      <c r="DX194" s="18">
        <v>0</v>
      </c>
      <c r="DY194" s="18">
        <v>0</v>
      </c>
      <c r="DZ194" s="18">
        <v>0</v>
      </c>
      <c r="EA194" s="18">
        <v>0</v>
      </c>
      <c r="EB194" s="18">
        <v>0</v>
      </c>
      <c r="EC194" s="18">
        <v>0</v>
      </c>
      <c r="ED194" s="18">
        <v>0</v>
      </c>
      <c r="EE194" s="18">
        <v>0</v>
      </c>
    </row>
    <row r="195" spans="1:135" ht="20.149999999999999" customHeight="1" outlineLevel="3" x14ac:dyDescent="0.35">
      <c r="A195" s="17" t="s">
        <v>51</v>
      </c>
      <c r="B195" s="17" t="s">
        <v>96</v>
      </c>
      <c r="D195" s="18">
        <v>0.49611165664145379</v>
      </c>
      <c r="E195" s="18">
        <v>0.47555092974617941</v>
      </c>
      <c r="F195" s="18">
        <v>0</v>
      </c>
      <c r="G195" s="18">
        <v>0</v>
      </c>
      <c r="H195" s="18">
        <v>0</v>
      </c>
      <c r="I195" s="18">
        <v>0</v>
      </c>
      <c r="J195" s="18">
        <v>2.0343131162790695E-2</v>
      </c>
      <c r="K195" s="18">
        <v>2.175957324837209E-4</v>
      </c>
      <c r="L195" s="18">
        <v>-6.7716692013289033E-3</v>
      </c>
      <c r="M195" s="18">
        <v>0</v>
      </c>
      <c r="N195" s="18">
        <v>0</v>
      </c>
      <c r="O195" s="18">
        <v>0</v>
      </c>
      <c r="P195" s="18">
        <v>3.7097404118910299E-15</v>
      </c>
      <c r="Q195" s="18">
        <v>3.5932942713887041E-15</v>
      </c>
      <c r="R195" s="18">
        <v>0</v>
      </c>
      <c r="S195" s="18">
        <v>0</v>
      </c>
      <c r="T195" s="18">
        <v>0</v>
      </c>
      <c r="U195" s="18">
        <v>0</v>
      </c>
      <c r="V195" s="18">
        <v>1.1523732518272423E-16</v>
      </c>
      <c r="W195" s="18">
        <v>1.2088153196013288E-18</v>
      </c>
      <c r="X195" s="18">
        <v>-1.1255541155880398E-16</v>
      </c>
      <c r="Y195" s="18">
        <v>0</v>
      </c>
      <c r="Z195" s="18">
        <v>0</v>
      </c>
      <c r="AA195" s="18">
        <v>0</v>
      </c>
      <c r="AB195" s="18">
        <v>3.2599111318349485E-6</v>
      </c>
      <c r="AC195" s="18">
        <v>-8.7840812571428576E-6</v>
      </c>
      <c r="AD195" s="18">
        <v>0</v>
      </c>
      <c r="AE195" s="18">
        <v>0</v>
      </c>
      <c r="AF195" s="18">
        <v>0</v>
      </c>
      <c r="AG195" s="18">
        <v>0</v>
      </c>
      <c r="AH195" s="18">
        <v>1.1939177780730896E-5</v>
      </c>
      <c r="AI195" s="18">
        <v>1.048146082469103E-7</v>
      </c>
      <c r="AJ195" s="18">
        <v>9.7462190272425234E-7</v>
      </c>
      <c r="AK195" s="18">
        <v>0</v>
      </c>
      <c r="AL195" s="18">
        <v>0</v>
      </c>
      <c r="AM195" s="18">
        <v>0</v>
      </c>
      <c r="AN195" s="18">
        <v>8.3772803248174878E-4</v>
      </c>
      <c r="AO195" s="18">
        <v>7.0478620792026575E-4</v>
      </c>
      <c r="AP195" s="18">
        <v>0</v>
      </c>
      <c r="AQ195" s="18">
        <v>0</v>
      </c>
      <c r="AR195" s="18">
        <v>0</v>
      </c>
      <c r="AS195" s="18">
        <v>0</v>
      </c>
      <c r="AT195" s="18">
        <v>1.3155951468438537E-4</v>
      </c>
      <c r="AU195" s="18">
        <v>1.3823098770976744E-6</v>
      </c>
      <c r="AV195" s="18">
        <v>-1.7529722551495016E-5</v>
      </c>
      <c r="AW195" s="18">
        <v>0</v>
      </c>
      <c r="AX195" s="18">
        <v>0</v>
      </c>
      <c r="AY195" s="18">
        <v>0</v>
      </c>
      <c r="AZ195" s="18">
        <v>1.4069751993731484E-4</v>
      </c>
      <c r="BA195" s="18">
        <v>1.1815665575441861E-4</v>
      </c>
      <c r="BB195" s="18">
        <v>0</v>
      </c>
      <c r="BC195" s="18">
        <v>0</v>
      </c>
      <c r="BD195" s="18">
        <v>0</v>
      </c>
      <c r="BE195" s="18">
        <v>0</v>
      </c>
      <c r="BF195" s="18">
        <v>2.2385338205980067E-5</v>
      </c>
      <c r="BG195" s="18">
        <v>1.5552597691614618E-7</v>
      </c>
      <c r="BH195" s="18">
        <v>-2.8946879019269103E-6</v>
      </c>
      <c r="BI195" s="18">
        <v>0</v>
      </c>
      <c r="BJ195" s="18">
        <v>0</v>
      </c>
      <c r="BK195" s="18">
        <v>0</v>
      </c>
      <c r="BL195" s="18">
        <v>1.1412504670237978E-7</v>
      </c>
      <c r="BM195" s="18">
        <v>1.0317179894352159E-7</v>
      </c>
      <c r="BN195" s="18">
        <v>0</v>
      </c>
      <c r="BO195" s="18">
        <v>0</v>
      </c>
      <c r="BP195" s="18">
        <v>0</v>
      </c>
      <c r="BQ195" s="18">
        <v>0</v>
      </c>
      <c r="BR195" s="18">
        <v>1.0931191893687707E-8</v>
      </c>
      <c r="BS195" s="18">
        <v>2.2055865170471762E-11</v>
      </c>
      <c r="BT195" s="18">
        <v>-3.4548028289700993E-8</v>
      </c>
      <c r="BU195" s="18">
        <v>0</v>
      </c>
      <c r="BV195" s="18">
        <v>0</v>
      </c>
      <c r="BW195" s="18">
        <v>0</v>
      </c>
      <c r="BX195" s="18">
        <v>2.7179879347074256</v>
      </c>
      <c r="BY195" s="18">
        <v>2.3853310349501657</v>
      </c>
      <c r="BZ195" s="18">
        <v>0</v>
      </c>
      <c r="CA195" s="18">
        <v>0</v>
      </c>
      <c r="CB195" s="18">
        <v>0</v>
      </c>
      <c r="CC195" s="18">
        <v>0</v>
      </c>
      <c r="CD195" s="18">
        <v>0.32957071893687701</v>
      </c>
      <c r="CE195" s="18">
        <v>3.0861808203827244E-3</v>
      </c>
      <c r="CF195" s="18">
        <v>-8.1913292730897008E-2</v>
      </c>
      <c r="CG195" s="18">
        <v>0</v>
      </c>
      <c r="CH195" s="18">
        <v>0</v>
      </c>
      <c r="CI195" s="18">
        <v>0</v>
      </c>
      <c r="CJ195" s="18">
        <v>2.9682737825942747</v>
      </c>
      <c r="CK195" s="18">
        <v>2.6273032667641192</v>
      </c>
      <c r="CL195" s="18">
        <v>0</v>
      </c>
      <c r="CM195" s="18">
        <v>0</v>
      </c>
      <c r="CN195" s="18">
        <v>0</v>
      </c>
      <c r="CO195" s="18">
        <v>0</v>
      </c>
      <c r="CP195" s="18">
        <v>0.33779441063122917</v>
      </c>
      <c r="CQ195" s="18">
        <v>3.1761051989262455E-3</v>
      </c>
      <c r="CR195" s="18">
        <v>-8.9200230458471752E-2</v>
      </c>
      <c r="CS195" s="18">
        <v>0</v>
      </c>
      <c r="CT195" s="18">
        <v>0</v>
      </c>
      <c r="CU195" s="18">
        <v>0</v>
      </c>
      <c r="CV195" s="18">
        <v>0.71064787118423911</v>
      </c>
      <c r="CW195" s="18">
        <v>0.67376937963588035</v>
      </c>
      <c r="CX195" s="18">
        <v>0</v>
      </c>
      <c r="CY195" s="18">
        <v>0</v>
      </c>
      <c r="CZ195" s="18">
        <v>0</v>
      </c>
      <c r="DA195" s="18">
        <v>0</v>
      </c>
      <c r="DB195" s="18">
        <v>3.6461625249169426E-2</v>
      </c>
      <c r="DC195" s="18">
        <v>4.1686629918936881E-4</v>
      </c>
      <c r="DD195" s="18">
        <v>-2.4299312555481727E-2</v>
      </c>
      <c r="DE195" s="18">
        <v>0</v>
      </c>
      <c r="DF195" s="18">
        <v>0</v>
      </c>
      <c r="DG195" s="18">
        <v>0</v>
      </c>
      <c r="DH195" s="18">
        <v>0</v>
      </c>
      <c r="DI195" s="18">
        <v>0</v>
      </c>
      <c r="DJ195" s="18">
        <v>0</v>
      </c>
      <c r="DK195" s="18">
        <v>0</v>
      </c>
      <c r="DL195" s="18">
        <v>0</v>
      </c>
      <c r="DM195" s="18">
        <v>0</v>
      </c>
      <c r="DN195" s="18">
        <v>0</v>
      </c>
      <c r="DO195" s="18">
        <v>0</v>
      </c>
      <c r="DP195" s="18">
        <v>0</v>
      </c>
      <c r="DQ195" s="18">
        <v>0</v>
      </c>
      <c r="DR195" s="18">
        <v>0</v>
      </c>
      <c r="DS195" s="18">
        <v>0</v>
      </c>
      <c r="DT195" s="18">
        <v>0</v>
      </c>
      <c r="DU195" s="18">
        <v>0</v>
      </c>
      <c r="DV195" s="18">
        <v>0</v>
      </c>
      <c r="DW195" s="18">
        <v>0</v>
      </c>
      <c r="DX195" s="18">
        <v>0</v>
      </c>
      <c r="DY195" s="18">
        <v>0</v>
      </c>
      <c r="DZ195" s="18">
        <v>0</v>
      </c>
      <c r="EA195" s="18">
        <v>0</v>
      </c>
      <c r="EB195" s="18">
        <v>0</v>
      </c>
      <c r="EC195" s="18">
        <v>0</v>
      </c>
      <c r="ED195" s="18">
        <v>0</v>
      </c>
      <c r="EE195" s="18">
        <v>0</v>
      </c>
    </row>
    <row r="196" spans="1:135" ht="20.149999999999999" customHeight="1" outlineLevel="4" x14ac:dyDescent="0.35">
      <c r="A196" s="17" t="s">
        <v>48</v>
      </c>
      <c r="B196" s="17" t="s">
        <v>347</v>
      </c>
      <c r="D196" s="18">
        <v>0.49611165664145379</v>
      </c>
      <c r="E196" s="18">
        <v>0.47555092974617941</v>
      </c>
      <c r="F196" s="18">
        <v>0</v>
      </c>
      <c r="G196" s="18">
        <v>0</v>
      </c>
      <c r="H196" s="18">
        <v>0</v>
      </c>
      <c r="I196" s="18">
        <v>0</v>
      </c>
      <c r="J196" s="18">
        <v>2.0343131162790695E-2</v>
      </c>
      <c r="K196" s="18">
        <v>2.175957324837209E-4</v>
      </c>
      <c r="L196" s="18">
        <v>-6.7716692013289033E-3</v>
      </c>
      <c r="M196" s="18">
        <v>0</v>
      </c>
      <c r="N196" s="18">
        <v>0</v>
      </c>
      <c r="O196" s="18">
        <v>0</v>
      </c>
      <c r="P196" s="18">
        <v>3.7097404118910299E-15</v>
      </c>
      <c r="Q196" s="18">
        <v>3.5932942713887041E-15</v>
      </c>
      <c r="R196" s="18">
        <v>0</v>
      </c>
      <c r="S196" s="18">
        <v>0</v>
      </c>
      <c r="T196" s="18">
        <v>0</v>
      </c>
      <c r="U196" s="18">
        <v>0</v>
      </c>
      <c r="V196" s="18">
        <v>1.1523732518272423E-16</v>
      </c>
      <c r="W196" s="18">
        <v>1.2088153196013288E-18</v>
      </c>
      <c r="X196" s="18">
        <v>-1.1255541155880398E-16</v>
      </c>
      <c r="Y196" s="18">
        <v>0</v>
      </c>
      <c r="Z196" s="18">
        <v>0</v>
      </c>
      <c r="AA196" s="18">
        <v>0</v>
      </c>
      <c r="AB196" s="18">
        <v>3.2599111318349485E-6</v>
      </c>
      <c r="AC196" s="18">
        <v>-8.7840812571428576E-6</v>
      </c>
      <c r="AD196" s="18">
        <v>0</v>
      </c>
      <c r="AE196" s="18">
        <v>0</v>
      </c>
      <c r="AF196" s="18">
        <v>0</v>
      </c>
      <c r="AG196" s="18">
        <v>0</v>
      </c>
      <c r="AH196" s="18">
        <v>1.1939177780730896E-5</v>
      </c>
      <c r="AI196" s="18">
        <v>1.048146082469103E-7</v>
      </c>
      <c r="AJ196" s="18">
        <v>9.7462190272425234E-7</v>
      </c>
      <c r="AK196" s="18">
        <v>0</v>
      </c>
      <c r="AL196" s="18">
        <v>0</v>
      </c>
      <c r="AM196" s="18">
        <v>0</v>
      </c>
      <c r="AN196" s="18">
        <v>8.3772803248174878E-4</v>
      </c>
      <c r="AO196" s="18">
        <v>7.0478620792026575E-4</v>
      </c>
      <c r="AP196" s="18">
        <v>0</v>
      </c>
      <c r="AQ196" s="18">
        <v>0</v>
      </c>
      <c r="AR196" s="18">
        <v>0</v>
      </c>
      <c r="AS196" s="18">
        <v>0</v>
      </c>
      <c r="AT196" s="18">
        <v>1.3155951468438537E-4</v>
      </c>
      <c r="AU196" s="18">
        <v>1.3823098770976744E-6</v>
      </c>
      <c r="AV196" s="18">
        <v>-1.7529722551495016E-5</v>
      </c>
      <c r="AW196" s="18">
        <v>0</v>
      </c>
      <c r="AX196" s="18">
        <v>0</v>
      </c>
      <c r="AY196" s="18">
        <v>0</v>
      </c>
      <c r="AZ196" s="18">
        <v>1.4069751993731484E-4</v>
      </c>
      <c r="BA196" s="18">
        <v>1.1815665575441861E-4</v>
      </c>
      <c r="BB196" s="18">
        <v>0</v>
      </c>
      <c r="BC196" s="18">
        <v>0</v>
      </c>
      <c r="BD196" s="18">
        <v>0</v>
      </c>
      <c r="BE196" s="18">
        <v>0</v>
      </c>
      <c r="BF196" s="18">
        <v>2.2385338205980067E-5</v>
      </c>
      <c r="BG196" s="18">
        <v>1.5552597691614618E-7</v>
      </c>
      <c r="BH196" s="18">
        <v>-2.8946879019269103E-6</v>
      </c>
      <c r="BI196" s="18">
        <v>0</v>
      </c>
      <c r="BJ196" s="18">
        <v>0</v>
      </c>
      <c r="BK196" s="18">
        <v>0</v>
      </c>
      <c r="BL196" s="18">
        <v>1.1412504670237978E-7</v>
      </c>
      <c r="BM196" s="18">
        <v>1.0317179894352159E-7</v>
      </c>
      <c r="BN196" s="18">
        <v>0</v>
      </c>
      <c r="BO196" s="18">
        <v>0</v>
      </c>
      <c r="BP196" s="18">
        <v>0</v>
      </c>
      <c r="BQ196" s="18">
        <v>0</v>
      </c>
      <c r="BR196" s="18">
        <v>1.0931191893687707E-8</v>
      </c>
      <c r="BS196" s="18">
        <v>2.2055865170471762E-11</v>
      </c>
      <c r="BT196" s="18">
        <v>-3.4548028289700993E-8</v>
      </c>
      <c r="BU196" s="18">
        <v>0</v>
      </c>
      <c r="BV196" s="18">
        <v>0</v>
      </c>
      <c r="BW196" s="18">
        <v>0</v>
      </c>
      <c r="BX196" s="18">
        <v>2.7179879347074256</v>
      </c>
      <c r="BY196" s="18">
        <v>2.3853310349501657</v>
      </c>
      <c r="BZ196" s="18">
        <v>0</v>
      </c>
      <c r="CA196" s="18">
        <v>0</v>
      </c>
      <c r="CB196" s="18">
        <v>0</v>
      </c>
      <c r="CC196" s="18">
        <v>0</v>
      </c>
      <c r="CD196" s="18">
        <v>0.32957071893687701</v>
      </c>
      <c r="CE196" s="18">
        <v>3.0861808203827244E-3</v>
      </c>
      <c r="CF196" s="18">
        <v>-8.1913292730897008E-2</v>
      </c>
      <c r="CG196" s="18">
        <v>0</v>
      </c>
      <c r="CH196" s="18">
        <v>0</v>
      </c>
      <c r="CI196" s="18">
        <v>0</v>
      </c>
      <c r="CJ196" s="18">
        <v>2.9682737825942747</v>
      </c>
      <c r="CK196" s="18">
        <v>2.6273032667641192</v>
      </c>
      <c r="CL196" s="18">
        <v>0</v>
      </c>
      <c r="CM196" s="18">
        <v>0</v>
      </c>
      <c r="CN196" s="18">
        <v>0</v>
      </c>
      <c r="CO196" s="18">
        <v>0</v>
      </c>
      <c r="CP196" s="18">
        <v>0.33779441063122917</v>
      </c>
      <c r="CQ196" s="18">
        <v>3.1761051989262455E-3</v>
      </c>
      <c r="CR196" s="18">
        <v>-8.9200230458471752E-2</v>
      </c>
      <c r="CS196" s="18">
        <v>0</v>
      </c>
      <c r="CT196" s="18">
        <v>0</v>
      </c>
      <c r="CU196" s="18">
        <v>0</v>
      </c>
      <c r="CV196" s="18">
        <v>0.71064787118423911</v>
      </c>
      <c r="CW196" s="18">
        <v>0.67376937963588035</v>
      </c>
      <c r="CX196" s="18">
        <v>0</v>
      </c>
      <c r="CY196" s="18">
        <v>0</v>
      </c>
      <c r="CZ196" s="18">
        <v>0</v>
      </c>
      <c r="DA196" s="18">
        <v>0</v>
      </c>
      <c r="DB196" s="18">
        <v>3.6461625249169426E-2</v>
      </c>
      <c r="DC196" s="18">
        <v>4.1686629918936881E-4</v>
      </c>
      <c r="DD196" s="18">
        <v>-2.4299312555481727E-2</v>
      </c>
      <c r="DE196" s="18">
        <v>0</v>
      </c>
      <c r="DF196" s="18">
        <v>0</v>
      </c>
      <c r="DG196" s="18">
        <v>0</v>
      </c>
      <c r="DH196" s="18">
        <v>0</v>
      </c>
      <c r="DI196" s="18">
        <v>0</v>
      </c>
      <c r="DJ196" s="18">
        <v>0</v>
      </c>
      <c r="DK196" s="18">
        <v>0</v>
      </c>
      <c r="DL196" s="18">
        <v>0</v>
      </c>
      <c r="DM196" s="18">
        <v>0</v>
      </c>
      <c r="DN196" s="18">
        <v>0</v>
      </c>
      <c r="DO196" s="18">
        <v>0</v>
      </c>
      <c r="DP196" s="18">
        <v>0</v>
      </c>
      <c r="DQ196" s="18">
        <v>0</v>
      </c>
      <c r="DR196" s="18">
        <v>0</v>
      </c>
      <c r="DS196" s="18">
        <v>0</v>
      </c>
      <c r="DT196" s="18">
        <v>0</v>
      </c>
      <c r="DU196" s="18">
        <v>0</v>
      </c>
      <c r="DV196" s="18">
        <v>0</v>
      </c>
      <c r="DW196" s="18">
        <v>0</v>
      </c>
      <c r="DX196" s="18">
        <v>0</v>
      </c>
      <c r="DY196" s="18">
        <v>0</v>
      </c>
      <c r="DZ196" s="18">
        <v>0</v>
      </c>
      <c r="EA196" s="18">
        <v>0</v>
      </c>
      <c r="EB196" s="18">
        <v>0</v>
      </c>
      <c r="EC196" s="18">
        <v>0</v>
      </c>
      <c r="ED196" s="18">
        <v>0</v>
      </c>
      <c r="EE196" s="18">
        <v>0</v>
      </c>
    </row>
    <row r="197" spans="1:135" ht="20.149999999999999" customHeight="1" outlineLevel="5" x14ac:dyDescent="0.35">
      <c r="A197" s="17" t="s">
        <v>53</v>
      </c>
      <c r="B197" s="17" t="s">
        <v>348</v>
      </c>
      <c r="D197" s="18">
        <v>0.47681346737541525</v>
      </c>
      <c r="E197" s="18">
        <v>0.45647033621262456</v>
      </c>
      <c r="F197" s="18">
        <v>0</v>
      </c>
      <c r="G197" s="18">
        <v>0</v>
      </c>
      <c r="H197" s="18">
        <v>0</v>
      </c>
      <c r="I197" s="18">
        <v>0</v>
      </c>
      <c r="J197" s="18">
        <v>2.0343131162790695E-2</v>
      </c>
      <c r="K197" s="18">
        <v>0</v>
      </c>
      <c r="L197" s="18">
        <v>-5.6948335415282388E-3</v>
      </c>
      <c r="M197" s="18">
        <v>0</v>
      </c>
      <c r="N197" s="18">
        <v>0</v>
      </c>
      <c r="O197" s="18">
        <v>0</v>
      </c>
      <c r="P197" s="18">
        <v>3.6393868799999999E-15</v>
      </c>
      <c r="Q197" s="18">
        <v>3.5241495548172753E-15</v>
      </c>
      <c r="R197" s="18">
        <v>0</v>
      </c>
      <c r="S197" s="18">
        <v>0</v>
      </c>
      <c r="T197" s="18">
        <v>0</v>
      </c>
      <c r="U197" s="18">
        <v>0</v>
      </c>
      <c r="V197" s="18">
        <v>1.1523732518272423E-16</v>
      </c>
      <c r="W197" s="18">
        <v>0</v>
      </c>
      <c r="X197" s="18">
        <v>-1.0991031069767442E-16</v>
      </c>
      <c r="Y197" s="18">
        <v>0</v>
      </c>
      <c r="Z197" s="18">
        <v>0</v>
      </c>
      <c r="AA197" s="18">
        <v>0</v>
      </c>
      <c r="AB197" s="18">
        <v>1.7074972465116276E-5</v>
      </c>
      <c r="AC197" s="18">
        <v>5.1357946843853812E-6</v>
      </c>
      <c r="AD197" s="18">
        <v>0</v>
      </c>
      <c r="AE197" s="18">
        <v>0</v>
      </c>
      <c r="AF197" s="18">
        <v>0</v>
      </c>
      <c r="AG197" s="18">
        <v>0</v>
      </c>
      <c r="AH197" s="18">
        <v>1.1939177780730896E-5</v>
      </c>
      <c r="AI197" s="18">
        <v>0</v>
      </c>
      <c r="AJ197" s="18">
        <v>1.2362181368770762E-6</v>
      </c>
      <c r="AK197" s="18">
        <v>0</v>
      </c>
      <c r="AL197" s="18">
        <v>0</v>
      </c>
      <c r="AM197" s="18">
        <v>0</v>
      </c>
      <c r="AN197" s="18">
        <v>6.8912610338870415E-4</v>
      </c>
      <c r="AO197" s="18">
        <v>5.5756658870431881E-4</v>
      </c>
      <c r="AP197" s="18">
        <v>0</v>
      </c>
      <c r="AQ197" s="18">
        <v>0</v>
      </c>
      <c r="AR197" s="18">
        <v>0</v>
      </c>
      <c r="AS197" s="18">
        <v>0</v>
      </c>
      <c r="AT197" s="18">
        <v>1.3155951468438537E-4</v>
      </c>
      <c r="AU197" s="18">
        <v>0</v>
      </c>
      <c r="AV197" s="18">
        <v>-1.344818726910299E-5</v>
      </c>
      <c r="AW197" s="18">
        <v>0</v>
      </c>
      <c r="AX197" s="18">
        <v>0</v>
      </c>
      <c r="AY197" s="18">
        <v>0</v>
      </c>
      <c r="AZ197" s="18">
        <v>1.253740903654485E-4</v>
      </c>
      <c r="BA197" s="18">
        <v>1.0298875215946844E-4</v>
      </c>
      <c r="BB197" s="18">
        <v>0</v>
      </c>
      <c r="BC197" s="18">
        <v>0</v>
      </c>
      <c r="BD197" s="18">
        <v>0</v>
      </c>
      <c r="BE197" s="18">
        <v>0</v>
      </c>
      <c r="BF197" s="18">
        <v>2.2385338205980067E-5</v>
      </c>
      <c r="BG197" s="18">
        <v>0</v>
      </c>
      <c r="BH197" s="18">
        <v>-2.6168002923588039E-6</v>
      </c>
      <c r="BI197" s="18">
        <v>0</v>
      </c>
      <c r="BJ197" s="18">
        <v>0</v>
      </c>
      <c r="BK197" s="18">
        <v>0</v>
      </c>
      <c r="BL197" s="18">
        <v>5.1662103787375417E-8</v>
      </c>
      <c r="BM197" s="18">
        <v>4.0730911893687711E-8</v>
      </c>
      <c r="BN197" s="18">
        <v>0</v>
      </c>
      <c r="BO197" s="18">
        <v>0</v>
      </c>
      <c r="BP197" s="18">
        <v>0</v>
      </c>
      <c r="BQ197" s="18">
        <v>0</v>
      </c>
      <c r="BR197" s="18">
        <v>1.0931191893687707E-8</v>
      </c>
      <c r="BS197" s="18">
        <v>0</v>
      </c>
      <c r="BT197" s="18">
        <v>-1.2656780970099666E-9</v>
      </c>
      <c r="BU197" s="18">
        <v>0</v>
      </c>
      <c r="BV197" s="18">
        <v>0</v>
      </c>
      <c r="BW197" s="18">
        <v>0</v>
      </c>
      <c r="BX197" s="18">
        <v>2.4862032239202656</v>
      </c>
      <c r="BY197" s="18">
        <v>2.1566325049833885</v>
      </c>
      <c r="BZ197" s="18">
        <v>0</v>
      </c>
      <c r="CA197" s="18">
        <v>0</v>
      </c>
      <c r="CB197" s="18">
        <v>0</v>
      </c>
      <c r="CC197" s="18">
        <v>0</v>
      </c>
      <c r="CD197" s="18">
        <v>0.32957071893687701</v>
      </c>
      <c r="CE197" s="18">
        <v>0</v>
      </c>
      <c r="CF197" s="18">
        <v>-6.885153089700996E-2</v>
      </c>
      <c r="CG197" s="18">
        <v>0</v>
      </c>
      <c r="CH197" s="18">
        <v>0</v>
      </c>
      <c r="CI197" s="18">
        <v>0</v>
      </c>
      <c r="CJ197" s="18">
        <v>2.7239782245847173</v>
      </c>
      <c r="CK197" s="18">
        <v>2.3861838139534881</v>
      </c>
      <c r="CL197" s="18">
        <v>0</v>
      </c>
      <c r="CM197" s="18">
        <v>0</v>
      </c>
      <c r="CN197" s="18">
        <v>0</v>
      </c>
      <c r="CO197" s="18">
        <v>0</v>
      </c>
      <c r="CP197" s="18">
        <v>0.33779441063122917</v>
      </c>
      <c r="CQ197" s="18">
        <v>0</v>
      </c>
      <c r="CR197" s="18">
        <v>-7.5994878139534872E-2</v>
      </c>
      <c r="CS197" s="18">
        <v>0</v>
      </c>
      <c r="CT197" s="18">
        <v>0</v>
      </c>
      <c r="CU197" s="18">
        <v>0</v>
      </c>
      <c r="CV197" s="18">
        <v>0.69221203056478398</v>
      </c>
      <c r="CW197" s="18">
        <v>0.65575040531561457</v>
      </c>
      <c r="CX197" s="18">
        <v>0</v>
      </c>
      <c r="CY197" s="18">
        <v>0</v>
      </c>
      <c r="CZ197" s="18">
        <v>0</v>
      </c>
      <c r="DA197" s="18">
        <v>0</v>
      </c>
      <c r="DB197" s="18">
        <v>3.6461625249169426E-2</v>
      </c>
      <c r="DC197" s="18">
        <v>0</v>
      </c>
      <c r="DD197" s="18">
        <v>-2.1675030697674416E-2</v>
      </c>
      <c r="DE197" s="18">
        <v>0</v>
      </c>
      <c r="DF197" s="18">
        <v>0</v>
      </c>
      <c r="DG197" s="18">
        <v>0</v>
      </c>
      <c r="DH197" s="18">
        <v>0</v>
      </c>
      <c r="DI197" s="18">
        <v>0</v>
      </c>
      <c r="DJ197" s="18">
        <v>0</v>
      </c>
      <c r="DK197" s="18">
        <v>0</v>
      </c>
      <c r="DL197" s="18">
        <v>0</v>
      </c>
      <c r="DM197" s="18">
        <v>0</v>
      </c>
      <c r="DN197" s="18">
        <v>0</v>
      </c>
      <c r="DO197" s="18">
        <v>0</v>
      </c>
      <c r="DP197" s="18">
        <v>0</v>
      </c>
      <c r="DQ197" s="18">
        <v>0</v>
      </c>
      <c r="DR197" s="18">
        <v>0</v>
      </c>
      <c r="DS197" s="18">
        <v>0</v>
      </c>
      <c r="DT197" s="18">
        <v>0</v>
      </c>
      <c r="DU197" s="18">
        <v>0</v>
      </c>
      <c r="DV197" s="18">
        <v>0</v>
      </c>
      <c r="DW197" s="18">
        <v>0</v>
      </c>
      <c r="DX197" s="18">
        <v>0</v>
      </c>
      <c r="DY197" s="18">
        <v>0</v>
      </c>
      <c r="DZ197" s="18">
        <v>0</v>
      </c>
      <c r="EA197" s="18">
        <v>0</v>
      </c>
      <c r="EB197" s="18">
        <v>0</v>
      </c>
      <c r="EC197" s="18">
        <v>0</v>
      </c>
      <c r="ED197" s="18">
        <v>0</v>
      </c>
      <c r="EE197" s="18">
        <v>0</v>
      </c>
    </row>
    <row r="198" spans="1:135" ht="20.149999999999999" customHeight="1" outlineLevel="6" x14ac:dyDescent="0.35">
      <c r="A198" s="17" t="s">
        <v>54</v>
      </c>
      <c r="B198" s="17" t="s">
        <v>349</v>
      </c>
      <c r="C198">
        <v>0</v>
      </c>
      <c r="D198" s="18">
        <v>0.47681346737541525</v>
      </c>
      <c r="E198" s="18">
        <v>0.45647033621262456</v>
      </c>
      <c r="F198" s="18">
        <v>0</v>
      </c>
      <c r="G198" s="18">
        <v>0</v>
      </c>
      <c r="H198" s="18">
        <v>0</v>
      </c>
      <c r="I198" s="18">
        <v>0</v>
      </c>
      <c r="J198" s="18">
        <v>2.0343131162790695E-2</v>
      </c>
      <c r="K198" s="18">
        <v>0</v>
      </c>
      <c r="L198" s="18">
        <v>-5.6948335415282388E-3</v>
      </c>
      <c r="M198" s="18">
        <v>0</v>
      </c>
      <c r="N198" s="18">
        <v>0</v>
      </c>
      <c r="O198" s="18">
        <v>0</v>
      </c>
      <c r="P198" s="18">
        <v>3.6393868799999999E-15</v>
      </c>
      <c r="Q198" s="18">
        <v>3.5241495548172753E-15</v>
      </c>
      <c r="R198" s="18">
        <v>0</v>
      </c>
      <c r="S198" s="18">
        <v>0</v>
      </c>
      <c r="T198" s="18">
        <v>0</v>
      </c>
      <c r="U198" s="18">
        <v>0</v>
      </c>
      <c r="V198" s="18">
        <v>1.1523732518272423E-16</v>
      </c>
      <c r="W198" s="18">
        <v>0</v>
      </c>
      <c r="X198" s="18">
        <v>-1.0991031069767442E-16</v>
      </c>
      <c r="Y198" s="18">
        <v>0</v>
      </c>
      <c r="Z198" s="18">
        <v>0</v>
      </c>
      <c r="AA198" s="18">
        <v>0</v>
      </c>
      <c r="AB198" s="18">
        <v>1.7074972465116276E-5</v>
      </c>
      <c r="AC198" s="18">
        <v>5.1357946843853812E-6</v>
      </c>
      <c r="AD198" s="18">
        <v>0</v>
      </c>
      <c r="AE198" s="18">
        <v>0</v>
      </c>
      <c r="AF198" s="18">
        <v>0</v>
      </c>
      <c r="AG198" s="18">
        <v>0</v>
      </c>
      <c r="AH198" s="18">
        <v>1.1939177780730896E-5</v>
      </c>
      <c r="AI198" s="18">
        <v>0</v>
      </c>
      <c r="AJ198" s="18">
        <v>1.2362181368770762E-6</v>
      </c>
      <c r="AK198" s="18">
        <v>0</v>
      </c>
      <c r="AL198" s="18">
        <v>0</v>
      </c>
      <c r="AM198" s="18">
        <v>0</v>
      </c>
      <c r="AN198" s="18">
        <v>6.8912610338870415E-4</v>
      </c>
      <c r="AO198" s="18">
        <v>5.5756658870431881E-4</v>
      </c>
      <c r="AP198" s="18">
        <v>0</v>
      </c>
      <c r="AQ198" s="18">
        <v>0</v>
      </c>
      <c r="AR198" s="18">
        <v>0</v>
      </c>
      <c r="AS198" s="18">
        <v>0</v>
      </c>
      <c r="AT198" s="18">
        <v>1.3155951468438537E-4</v>
      </c>
      <c r="AU198" s="18">
        <v>0</v>
      </c>
      <c r="AV198" s="18">
        <v>-1.344818726910299E-5</v>
      </c>
      <c r="AW198" s="18">
        <v>0</v>
      </c>
      <c r="AX198" s="18">
        <v>0</v>
      </c>
      <c r="AY198" s="18">
        <v>0</v>
      </c>
      <c r="AZ198" s="18">
        <v>1.253740903654485E-4</v>
      </c>
      <c r="BA198" s="18">
        <v>1.0298875215946844E-4</v>
      </c>
      <c r="BB198" s="18">
        <v>0</v>
      </c>
      <c r="BC198" s="18">
        <v>0</v>
      </c>
      <c r="BD198" s="18">
        <v>0</v>
      </c>
      <c r="BE198" s="18">
        <v>0</v>
      </c>
      <c r="BF198" s="18">
        <v>2.2385338205980067E-5</v>
      </c>
      <c r="BG198" s="18">
        <v>0</v>
      </c>
      <c r="BH198" s="18">
        <v>-2.6168002923588039E-6</v>
      </c>
      <c r="BI198" s="18">
        <v>0</v>
      </c>
      <c r="BJ198" s="18">
        <v>0</v>
      </c>
      <c r="BK198" s="18">
        <v>0</v>
      </c>
      <c r="BL198" s="18">
        <v>5.1662103787375417E-8</v>
      </c>
      <c r="BM198" s="18">
        <v>4.0730911893687711E-8</v>
      </c>
      <c r="BN198" s="18">
        <v>0</v>
      </c>
      <c r="BO198" s="18">
        <v>0</v>
      </c>
      <c r="BP198" s="18">
        <v>0</v>
      </c>
      <c r="BQ198" s="18">
        <v>0</v>
      </c>
      <c r="BR198" s="18">
        <v>1.0931191893687707E-8</v>
      </c>
      <c r="BS198" s="18">
        <v>0</v>
      </c>
      <c r="BT198" s="18">
        <v>-1.2656780970099666E-9</v>
      </c>
      <c r="BU198" s="18">
        <v>0</v>
      </c>
      <c r="BV198" s="18">
        <v>0</v>
      </c>
      <c r="BW198" s="18">
        <v>0</v>
      </c>
      <c r="BX198" s="18">
        <v>2.4862032239202656</v>
      </c>
      <c r="BY198" s="18">
        <v>2.1566325049833885</v>
      </c>
      <c r="BZ198" s="18">
        <v>0</v>
      </c>
      <c r="CA198" s="18">
        <v>0</v>
      </c>
      <c r="CB198" s="18">
        <v>0</v>
      </c>
      <c r="CC198" s="18">
        <v>0</v>
      </c>
      <c r="CD198" s="18">
        <v>0.32957071893687701</v>
      </c>
      <c r="CE198" s="18">
        <v>0</v>
      </c>
      <c r="CF198" s="18">
        <v>-6.885153089700996E-2</v>
      </c>
      <c r="CG198" s="18">
        <v>0</v>
      </c>
      <c r="CH198" s="18">
        <v>0</v>
      </c>
      <c r="CI198" s="18">
        <v>0</v>
      </c>
      <c r="CJ198" s="18">
        <v>2.7239782245847173</v>
      </c>
      <c r="CK198" s="18">
        <v>2.3861838139534881</v>
      </c>
      <c r="CL198" s="18">
        <v>0</v>
      </c>
      <c r="CM198" s="18">
        <v>0</v>
      </c>
      <c r="CN198" s="18">
        <v>0</v>
      </c>
      <c r="CO198" s="18">
        <v>0</v>
      </c>
      <c r="CP198" s="18">
        <v>0.33779441063122917</v>
      </c>
      <c r="CQ198" s="18">
        <v>0</v>
      </c>
      <c r="CR198" s="18">
        <v>-7.5994878139534872E-2</v>
      </c>
      <c r="CS198" s="18">
        <v>0</v>
      </c>
      <c r="CT198" s="18">
        <v>0</v>
      </c>
      <c r="CU198" s="18">
        <v>0</v>
      </c>
      <c r="CV198" s="18">
        <v>0.69221203056478398</v>
      </c>
      <c r="CW198" s="18">
        <v>0.65575040531561457</v>
      </c>
      <c r="CX198" s="18">
        <v>0</v>
      </c>
      <c r="CY198" s="18">
        <v>0</v>
      </c>
      <c r="CZ198" s="18">
        <v>0</v>
      </c>
      <c r="DA198" s="18">
        <v>0</v>
      </c>
      <c r="DB198" s="18">
        <v>3.6461625249169426E-2</v>
      </c>
      <c r="DC198" s="18">
        <v>0</v>
      </c>
      <c r="DD198" s="18">
        <v>-2.1675030697674416E-2</v>
      </c>
      <c r="DE198" s="18">
        <v>0</v>
      </c>
      <c r="DF198" s="18">
        <v>0</v>
      </c>
      <c r="DG198" s="18">
        <v>0</v>
      </c>
      <c r="DH198" s="18">
        <v>0</v>
      </c>
      <c r="DI198" s="18">
        <v>0</v>
      </c>
      <c r="DJ198" s="18">
        <v>0</v>
      </c>
      <c r="DK198" s="18">
        <v>0</v>
      </c>
      <c r="DL198" s="18">
        <v>0</v>
      </c>
      <c r="DM198" s="18">
        <v>0</v>
      </c>
      <c r="DN198" s="18">
        <v>0</v>
      </c>
      <c r="DO198" s="18">
        <v>0</v>
      </c>
      <c r="DP198" s="18">
        <v>0</v>
      </c>
      <c r="DQ198" s="18">
        <v>0</v>
      </c>
      <c r="DR198" s="18">
        <v>0</v>
      </c>
      <c r="DS198" s="18">
        <v>0</v>
      </c>
      <c r="DT198" s="18">
        <v>0</v>
      </c>
      <c r="DU198" s="18">
        <v>0</v>
      </c>
      <c r="DV198" s="18">
        <v>0</v>
      </c>
      <c r="DW198" s="18">
        <v>0</v>
      </c>
      <c r="DX198" s="18">
        <v>0</v>
      </c>
      <c r="DY198" s="18">
        <v>0</v>
      </c>
      <c r="DZ198" s="18">
        <v>0</v>
      </c>
      <c r="EA198" s="18">
        <v>0</v>
      </c>
      <c r="EB198" s="18">
        <v>0</v>
      </c>
      <c r="EC198" s="18">
        <v>0</v>
      </c>
      <c r="ED198" s="18">
        <v>0</v>
      </c>
      <c r="EE198" s="18">
        <v>0</v>
      </c>
    </row>
    <row r="199" spans="1:135" ht="20.149999999999999" customHeight="1" outlineLevel="5" x14ac:dyDescent="0.35">
      <c r="A199" s="17" t="s">
        <v>53</v>
      </c>
      <c r="B199" s="17" t="s">
        <v>288</v>
      </c>
      <c r="D199" s="18">
        <v>1.9298189266038539E-2</v>
      </c>
      <c r="E199" s="18">
        <v>1.9080593533554818E-2</v>
      </c>
      <c r="F199" s="18">
        <v>0</v>
      </c>
      <c r="G199" s="18">
        <v>0</v>
      </c>
      <c r="H199" s="18">
        <v>0</v>
      </c>
      <c r="I199" s="18">
        <v>0</v>
      </c>
      <c r="J199" s="18">
        <v>0</v>
      </c>
      <c r="K199" s="18">
        <v>2.175957324837209E-4</v>
      </c>
      <c r="L199" s="18">
        <v>-1.0768356598006644E-3</v>
      </c>
      <c r="M199" s="18">
        <v>0</v>
      </c>
      <c r="N199" s="18">
        <v>0</v>
      </c>
      <c r="O199" s="18">
        <v>0</v>
      </c>
      <c r="P199" s="18">
        <v>7.0353531891029892E-17</v>
      </c>
      <c r="Q199" s="18">
        <v>6.9144716571428564E-17</v>
      </c>
      <c r="R199" s="18">
        <v>0</v>
      </c>
      <c r="S199" s="18">
        <v>0</v>
      </c>
      <c r="T199" s="18">
        <v>0</v>
      </c>
      <c r="U199" s="18">
        <v>0</v>
      </c>
      <c r="V199" s="18">
        <v>0</v>
      </c>
      <c r="W199" s="18">
        <v>1.2088153196013288E-18</v>
      </c>
      <c r="X199" s="18">
        <v>-2.6451008611295678E-18</v>
      </c>
      <c r="Y199" s="18">
        <v>0</v>
      </c>
      <c r="Z199" s="18">
        <v>0</v>
      </c>
      <c r="AA199" s="18">
        <v>0</v>
      </c>
      <c r="AB199" s="18">
        <v>-1.381506133328133E-5</v>
      </c>
      <c r="AC199" s="18">
        <v>-1.391987594152824E-5</v>
      </c>
      <c r="AD199" s="18">
        <v>0</v>
      </c>
      <c r="AE199" s="18">
        <v>0</v>
      </c>
      <c r="AF199" s="18">
        <v>0</v>
      </c>
      <c r="AG199" s="18">
        <v>0</v>
      </c>
      <c r="AH199" s="18">
        <v>0</v>
      </c>
      <c r="AI199" s="18">
        <v>1.048146082469103E-7</v>
      </c>
      <c r="AJ199" s="18">
        <v>-2.6159623415282392E-7</v>
      </c>
      <c r="AK199" s="18">
        <v>0</v>
      </c>
      <c r="AL199" s="18">
        <v>0</v>
      </c>
      <c r="AM199" s="18">
        <v>0</v>
      </c>
      <c r="AN199" s="18">
        <v>1.4860192909304452E-4</v>
      </c>
      <c r="AO199" s="18">
        <v>1.4721961921594686E-4</v>
      </c>
      <c r="AP199" s="18">
        <v>0</v>
      </c>
      <c r="AQ199" s="18">
        <v>0</v>
      </c>
      <c r="AR199" s="18">
        <v>0</v>
      </c>
      <c r="AS199" s="18">
        <v>0</v>
      </c>
      <c r="AT199" s="18">
        <v>0</v>
      </c>
      <c r="AU199" s="18">
        <v>1.3823098770976744E-6</v>
      </c>
      <c r="AV199" s="18">
        <v>-4.081535282392026E-6</v>
      </c>
      <c r="AW199" s="18">
        <v>0</v>
      </c>
      <c r="AX199" s="18">
        <v>0</v>
      </c>
      <c r="AY199" s="18">
        <v>0</v>
      </c>
      <c r="AZ199" s="18">
        <v>1.5323429571866311E-5</v>
      </c>
      <c r="BA199" s="18">
        <v>1.5167903594950164E-5</v>
      </c>
      <c r="BB199" s="18">
        <v>0</v>
      </c>
      <c r="BC199" s="18">
        <v>0</v>
      </c>
      <c r="BD199" s="18">
        <v>0</v>
      </c>
      <c r="BE199" s="18">
        <v>0</v>
      </c>
      <c r="BF199" s="18">
        <v>0</v>
      </c>
      <c r="BG199" s="18">
        <v>1.5552597691614618E-7</v>
      </c>
      <c r="BH199" s="18">
        <v>-2.7788760956810629E-7</v>
      </c>
      <c r="BI199" s="18">
        <v>0</v>
      </c>
      <c r="BJ199" s="18">
        <v>0</v>
      </c>
      <c r="BK199" s="18">
        <v>0</v>
      </c>
      <c r="BL199" s="18">
        <v>6.246294291500436E-8</v>
      </c>
      <c r="BM199" s="18">
        <v>6.2440887049833883E-8</v>
      </c>
      <c r="BN199" s="18">
        <v>0</v>
      </c>
      <c r="BO199" s="18">
        <v>0</v>
      </c>
      <c r="BP199" s="18">
        <v>0</v>
      </c>
      <c r="BQ199" s="18">
        <v>0</v>
      </c>
      <c r="BR199" s="18">
        <v>0</v>
      </c>
      <c r="BS199" s="18">
        <v>2.2055865170471762E-11</v>
      </c>
      <c r="BT199" s="18">
        <v>-3.3282350192691021E-8</v>
      </c>
      <c r="BU199" s="18">
        <v>0</v>
      </c>
      <c r="BV199" s="18">
        <v>0</v>
      </c>
      <c r="BW199" s="18">
        <v>0</v>
      </c>
      <c r="BX199" s="18">
        <v>0.23178471078716012</v>
      </c>
      <c r="BY199" s="18">
        <v>0.22869852996677739</v>
      </c>
      <c r="BZ199" s="18">
        <v>0</v>
      </c>
      <c r="CA199" s="18">
        <v>0</v>
      </c>
      <c r="CB199" s="18">
        <v>0</v>
      </c>
      <c r="CC199" s="18">
        <v>0</v>
      </c>
      <c r="CD199" s="18">
        <v>0</v>
      </c>
      <c r="CE199" s="18">
        <v>3.0861808203827244E-3</v>
      </c>
      <c r="CF199" s="18">
        <v>-1.3061761833887041E-2</v>
      </c>
      <c r="CG199" s="18">
        <v>0</v>
      </c>
      <c r="CH199" s="18">
        <v>0</v>
      </c>
      <c r="CI199" s="18">
        <v>0</v>
      </c>
      <c r="CJ199" s="18">
        <v>0.24429555800955743</v>
      </c>
      <c r="CK199" s="18">
        <v>0.24111945281063119</v>
      </c>
      <c r="CL199" s="18">
        <v>0</v>
      </c>
      <c r="CM199" s="18">
        <v>0</v>
      </c>
      <c r="CN199" s="18">
        <v>0</v>
      </c>
      <c r="CO199" s="18">
        <v>0</v>
      </c>
      <c r="CP199" s="18">
        <v>0</v>
      </c>
      <c r="CQ199" s="18">
        <v>3.1761051989262455E-3</v>
      </c>
      <c r="CR199" s="18">
        <v>-1.3205352318936877E-2</v>
      </c>
      <c r="CS199" s="18">
        <v>0</v>
      </c>
      <c r="CT199" s="18">
        <v>0</v>
      </c>
      <c r="CU199" s="18">
        <v>0</v>
      </c>
      <c r="CV199" s="18">
        <v>1.8435840619455149E-2</v>
      </c>
      <c r="CW199" s="18">
        <v>1.8018974320265779E-2</v>
      </c>
      <c r="CX199" s="18">
        <v>0</v>
      </c>
      <c r="CY199" s="18">
        <v>0</v>
      </c>
      <c r="CZ199" s="18">
        <v>0</v>
      </c>
      <c r="DA199" s="18">
        <v>0</v>
      </c>
      <c r="DB199" s="18">
        <v>0</v>
      </c>
      <c r="DC199" s="18">
        <v>4.1686629918936881E-4</v>
      </c>
      <c r="DD199" s="18">
        <v>-2.6242818578073087E-3</v>
      </c>
      <c r="DE199" s="18">
        <v>0</v>
      </c>
      <c r="DF199" s="18">
        <v>0</v>
      </c>
      <c r="DG199" s="18">
        <v>0</v>
      </c>
      <c r="DH199" s="18">
        <v>0</v>
      </c>
      <c r="DI199" s="18">
        <v>0</v>
      </c>
      <c r="DJ199" s="18">
        <v>0</v>
      </c>
      <c r="DK199" s="18">
        <v>0</v>
      </c>
      <c r="DL199" s="18">
        <v>0</v>
      </c>
      <c r="DM199" s="18">
        <v>0</v>
      </c>
      <c r="DN199" s="18">
        <v>0</v>
      </c>
      <c r="DO199" s="18">
        <v>0</v>
      </c>
      <c r="DP199" s="18">
        <v>0</v>
      </c>
      <c r="DQ199" s="18">
        <v>0</v>
      </c>
      <c r="DR199" s="18">
        <v>0</v>
      </c>
      <c r="DS199" s="18">
        <v>0</v>
      </c>
      <c r="DT199" s="18">
        <v>0</v>
      </c>
      <c r="DU199" s="18">
        <v>0</v>
      </c>
      <c r="DV199" s="18">
        <v>0</v>
      </c>
      <c r="DW199" s="18">
        <v>0</v>
      </c>
      <c r="DX199" s="18">
        <v>0</v>
      </c>
      <c r="DY199" s="18">
        <v>0</v>
      </c>
      <c r="DZ199" s="18">
        <v>0</v>
      </c>
      <c r="EA199" s="18">
        <v>0</v>
      </c>
      <c r="EB199" s="18">
        <v>0</v>
      </c>
      <c r="EC199" s="18">
        <v>0</v>
      </c>
      <c r="ED199" s="18">
        <v>0</v>
      </c>
      <c r="EE199" s="18">
        <v>0</v>
      </c>
    </row>
    <row r="200" spans="1:135" ht="20.149999999999999" customHeight="1" outlineLevel="6" x14ac:dyDescent="0.35">
      <c r="A200" s="17" t="s">
        <v>54</v>
      </c>
      <c r="B200" s="17" t="s">
        <v>289</v>
      </c>
      <c r="C200">
        <v>0</v>
      </c>
      <c r="D200" s="18">
        <v>1.7912431100332225E-2</v>
      </c>
      <c r="E200" s="18">
        <v>1.7695111096345514E-2</v>
      </c>
      <c r="F200" s="18">
        <v>0</v>
      </c>
      <c r="G200" s="18">
        <v>0</v>
      </c>
      <c r="H200" s="18">
        <v>0</v>
      </c>
      <c r="I200" s="18">
        <v>0</v>
      </c>
      <c r="J200" s="18">
        <v>0</v>
      </c>
      <c r="K200" s="18">
        <v>2.1732000398671096E-4</v>
      </c>
      <c r="L200" s="18">
        <v>0</v>
      </c>
      <c r="M200" s="18">
        <v>0</v>
      </c>
      <c r="N200" s="18">
        <v>0</v>
      </c>
      <c r="O200" s="18">
        <v>0</v>
      </c>
      <c r="P200" s="18">
        <v>5.4444623800664446E-17</v>
      </c>
      <c r="Q200" s="18">
        <v>5.3237340598006642E-17</v>
      </c>
      <c r="R200" s="18">
        <v>0</v>
      </c>
      <c r="S200" s="18">
        <v>0</v>
      </c>
      <c r="T200" s="18">
        <v>0</v>
      </c>
      <c r="U200" s="18">
        <v>0</v>
      </c>
      <c r="V200" s="18">
        <v>0</v>
      </c>
      <c r="W200" s="18">
        <v>1.2072832026578072E-18</v>
      </c>
      <c r="X200" s="18">
        <v>0</v>
      </c>
      <c r="Y200" s="18">
        <v>0</v>
      </c>
      <c r="Z200" s="18">
        <v>0</v>
      </c>
      <c r="AA200" s="18">
        <v>0</v>
      </c>
      <c r="AB200" s="18">
        <v>-1.424122372345515E-5</v>
      </c>
      <c r="AC200" s="18">
        <v>-1.4345905514950166E-5</v>
      </c>
      <c r="AD200" s="18">
        <v>0</v>
      </c>
      <c r="AE200" s="18">
        <v>0</v>
      </c>
      <c r="AF200" s="18">
        <v>0</v>
      </c>
      <c r="AG200" s="18">
        <v>0</v>
      </c>
      <c r="AH200" s="18">
        <v>0</v>
      </c>
      <c r="AI200" s="18">
        <v>1.0468179149501662E-7</v>
      </c>
      <c r="AJ200" s="18">
        <v>0</v>
      </c>
      <c r="AK200" s="18">
        <v>0</v>
      </c>
      <c r="AL200" s="18">
        <v>0</v>
      </c>
      <c r="AM200" s="18">
        <v>0</v>
      </c>
      <c r="AN200" s="18">
        <v>1.4018513633222589E-4</v>
      </c>
      <c r="AO200" s="18">
        <v>1.3880457807308969E-4</v>
      </c>
      <c r="AP200" s="18">
        <v>0</v>
      </c>
      <c r="AQ200" s="18">
        <v>0</v>
      </c>
      <c r="AR200" s="18">
        <v>0</v>
      </c>
      <c r="AS200" s="18">
        <v>0</v>
      </c>
      <c r="AT200" s="18">
        <v>0</v>
      </c>
      <c r="AU200" s="18">
        <v>1.3805582591362127E-6</v>
      </c>
      <c r="AV200" s="18">
        <v>0</v>
      </c>
      <c r="AW200" s="18">
        <v>0</v>
      </c>
      <c r="AX200" s="18">
        <v>0</v>
      </c>
      <c r="AY200" s="18">
        <v>0</v>
      </c>
      <c r="AZ200" s="18">
        <v>1.4921544582059799E-5</v>
      </c>
      <c r="BA200" s="18">
        <v>1.4766215681063122E-5</v>
      </c>
      <c r="BB200" s="18">
        <v>0</v>
      </c>
      <c r="BC200" s="18">
        <v>0</v>
      </c>
      <c r="BD200" s="18">
        <v>0</v>
      </c>
      <c r="BE200" s="18">
        <v>0</v>
      </c>
      <c r="BF200" s="18">
        <v>0</v>
      </c>
      <c r="BG200" s="18">
        <v>1.5532890099667774E-7</v>
      </c>
      <c r="BH200" s="18">
        <v>0</v>
      </c>
      <c r="BI200" s="18">
        <v>0</v>
      </c>
      <c r="BJ200" s="18">
        <v>0</v>
      </c>
      <c r="BK200" s="18">
        <v>0</v>
      </c>
      <c r="BL200" s="18">
        <v>1.0953654649833888E-9</v>
      </c>
      <c r="BM200" s="18">
        <v>1.0733375481727576E-9</v>
      </c>
      <c r="BN200" s="18">
        <v>0</v>
      </c>
      <c r="BO200" s="18">
        <v>0</v>
      </c>
      <c r="BP200" s="18">
        <v>0</v>
      </c>
      <c r="BQ200" s="18">
        <v>0</v>
      </c>
      <c r="BR200" s="18">
        <v>0</v>
      </c>
      <c r="BS200" s="18">
        <v>2.2027916810631232E-11</v>
      </c>
      <c r="BT200" s="18">
        <v>0</v>
      </c>
      <c r="BU200" s="18">
        <v>0</v>
      </c>
      <c r="BV200" s="18">
        <v>0</v>
      </c>
      <c r="BW200" s="18">
        <v>0</v>
      </c>
      <c r="BX200" s="18">
        <v>0.21506940633887042</v>
      </c>
      <c r="BY200" s="18">
        <v>0.21198713621262458</v>
      </c>
      <c r="BZ200" s="18">
        <v>0</v>
      </c>
      <c r="CA200" s="18">
        <v>0</v>
      </c>
      <c r="CB200" s="18">
        <v>0</v>
      </c>
      <c r="CC200" s="18">
        <v>0</v>
      </c>
      <c r="CD200" s="18">
        <v>0</v>
      </c>
      <c r="CE200" s="18">
        <v>3.0822701262458473E-3</v>
      </c>
      <c r="CF200" s="18">
        <v>0</v>
      </c>
      <c r="CG200" s="18">
        <v>0</v>
      </c>
      <c r="CH200" s="18">
        <v>0</v>
      </c>
      <c r="CI200" s="18">
        <v>0</v>
      </c>
      <c r="CJ200" s="18">
        <v>0.22658034235215946</v>
      </c>
      <c r="CK200" s="18">
        <v>0.22340826179401993</v>
      </c>
      <c r="CL200" s="18">
        <v>0</v>
      </c>
      <c r="CM200" s="18">
        <v>0</v>
      </c>
      <c r="CN200" s="18">
        <v>0</v>
      </c>
      <c r="CO200" s="18">
        <v>0</v>
      </c>
      <c r="CP200" s="18">
        <v>0</v>
      </c>
      <c r="CQ200" s="18">
        <v>3.1720805581395345E-3</v>
      </c>
      <c r="CR200" s="18">
        <v>0</v>
      </c>
      <c r="CS200" s="18">
        <v>0</v>
      </c>
      <c r="CT200" s="18">
        <v>0</v>
      </c>
      <c r="CU200" s="18">
        <v>0</v>
      </c>
      <c r="CV200" s="18">
        <v>1.4664534075747509E-2</v>
      </c>
      <c r="CW200" s="18">
        <v>1.4248196013289038E-2</v>
      </c>
      <c r="CX200" s="18">
        <v>0</v>
      </c>
      <c r="CY200" s="18">
        <v>0</v>
      </c>
      <c r="CZ200" s="18">
        <v>0</v>
      </c>
      <c r="DA200" s="18">
        <v>0</v>
      </c>
      <c r="DB200" s="18">
        <v>0</v>
      </c>
      <c r="DC200" s="18">
        <v>4.1633806245847175E-4</v>
      </c>
      <c r="DD200" s="18">
        <v>0</v>
      </c>
      <c r="DE200" s="18">
        <v>0</v>
      </c>
      <c r="DF200" s="18">
        <v>0</v>
      </c>
      <c r="DG200" s="18">
        <v>0</v>
      </c>
      <c r="DH200" s="18">
        <v>0</v>
      </c>
      <c r="DI200" s="18">
        <v>0</v>
      </c>
      <c r="DJ200" s="18">
        <v>0</v>
      </c>
      <c r="DK200" s="18">
        <v>0</v>
      </c>
      <c r="DL200" s="18">
        <v>0</v>
      </c>
      <c r="DM200" s="18">
        <v>0</v>
      </c>
      <c r="DN200" s="18">
        <v>0</v>
      </c>
      <c r="DO200" s="18">
        <v>0</v>
      </c>
      <c r="DP200" s="18">
        <v>0</v>
      </c>
      <c r="DQ200" s="18">
        <v>0</v>
      </c>
      <c r="DR200" s="18">
        <v>0</v>
      </c>
      <c r="DS200" s="18">
        <v>0</v>
      </c>
      <c r="DT200" s="18">
        <v>0</v>
      </c>
      <c r="DU200" s="18">
        <v>0</v>
      </c>
      <c r="DV200" s="18">
        <v>0</v>
      </c>
      <c r="DW200" s="18">
        <v>0</v>
      </c>
      <c r="DX200" s="18">
        <v>0</v>
      </c>
      <c r="DY200" s="18">
        <v>0</v>
      </c>
      <c r="DZ200" s="18">
        <v>0</v>
      </c>
      <c r="EA200" s="18">
        <v>0</v>
      </c>
      <c r="EB200" s="18">
        <v>0</v>
      </c>
      <c r="EC200" s="18">
        <v>0</v>
      </c>
      <c r="ED200" s="18">
        <v>0</v>
      </c>
      <c r="EE200" s="18">
        <v>0</v>
      </c>
    </row>
    <row r="201" spans="1:135" ht="20.149999999999999" customHeight="1" outlineLevel="6" x14ac:dyDescent="0.35">
      <c r="A201" s="17" t="s">
        <v>54</v>
      </c>
      <c r="B201" s="17" t="s">
        <v>290</v>
      </c>
      <c r="C201">
        <v>0</v>
      </c>
      <c r="D201" s="18">
        <v>1.3857581657063123E-3</v>
      </c>
      <c r="E201" s="18">
        <v>1.3854824372093023E-3</v>
      </c>
      <c r="F201" s="18">
        <v>0</v>
      </c>
      <c r="G201" s="18">
        <v>0</v>
      </c>
      <c r="H201" s="18">
        <v>0</v>
      </c>
      <c r="I201" s="18">
        <v>0</v>
      </c>
      <c r="J201" s="18">
        <v>0</v>
      </c>
      <c r="K201" s="18">
        <v>2.7572849700996677E-7</v>
      </c>
      <c r="L201" s="18">
        <v>-1.0768356598006644E-3</v>
      </c>
      <c r="M201" s="18">
        <v>0</v>
      </c>
      <c r="N201" s="18">
        <v>0</v>
      </c>
      <c r="O201" s="18">
        <v>0</v>
      </c>
      <c r="P201" s="18">
        <v>1.5908908090365446E-17</v>
      </c>
      <c r="Q201" s="18">
        <v>1.5907375973421925E-17</v>
      </c>
      <c r="R201" s="18">
        <v>0</v>
      </c>
      <c r="S201" s="18">
        <v>0</v>
      </c>
      <c r="T201" s="18">
        <v>0</v>
      </c>
      <c r="U201" s="18">
        <v>0</v>
      </c>
      <c r="V201" s="18">
        <v>0</v>
      </c>
      <c r="W201" s="18">
        <v>1.5321169435215945E-21</v>
      </c>
      <c r="X201" s="18">
        <v>-2.6451008611295678E-18</v>
      </c>
      <c r="Y201" s="18">
        <v>0</v>
      </c>
      <c r="Z201" s="18">
        <v>0</v>
      </c>
      <c r="AA201" s="18">
        <v>0</v>
      </c>
      <c r="AB201" s="18">
        <v>4.2616239017382057E-7</v>
      </c>
      <c r="AC201" s="18">
        <v>4.2602957342192691E-7</v>
      </c>
      <c r="AD201" s="18">
        <v>0</v>
      </c>
      <c r="AE201" s="18">
        <v>0</v>
      </c>
      <c r="AF201" s="18">
        <v>0</v>
      </c>
      <c r="AG201" s="18">
        <v>0</v>
      </c>
      <c r="AH201" s="18">
        <v>0</v>
      </c>
      <c r="AI201" s="18">
        <v>1.328167518936877E-10</v>
      </c>
      <c r="AJ201" s="18">
        <v>-2.6159623415282392E-7</v>
      </c>
      <c r="AK201" s="18">
        <v>0</v>
      </c>
      <c r="AL201" s="18">
        <v>0</v>
      </c>
      <c r="AM201" s="18">
        <v>0</v>
      </c>
      <c r="AN201" s="18">
        <v>8.4167927608186053E-6</v>
      </c>
      <c r="AO201" s="18">
        <v>8.4150411428571434E-6</v>
      </c>
      <c r="AP201" s="18">
        <v>0</v>
      </c>
      <c r="AQ201" s="18">
        <v>0</v>
      </c>
      <c r="AR201" s="18">
        <v>0</v>
      </c>
      <c r="AS201" s="18">
        <v>0</v>
      </c>
      <c r="AT201" s="18">
        <v>0</v>
      </c>
      <c r="AU201" s="18">
        <v>1.751617961461794E-9</v>
      </c>
      <c r="AV201" s="18">
        <v>-4.081535282392026E-6</v>
      </c>
      <c r="AW201" s="18">
        <v>0</v>
      </c>
      <c r="AX201" s="18">
        <v>0</v>
      </c>
      <c r="AY201" s="18">
        <v>0</v>
      </c>
      <c r="AZ201" s="18">
        <v>4.0188498980651162E-7</v>
      </c>
      <c r="BA201" s="18">
        <v>4.0168791388704318E-7</v>
      </c>
      <c r="BB201" s="18">
        <v>0</v>
      </c>
      <c r="BC201" s="18">
        <v>0</v>
      </c>
      <c r="BD201" s="18">
        <v>0</v>
      </c>
      <c r="BE201" s="18">
        <v>0</v>
      </c>
      <c r="BF201" s="18">
        <v>0</v>
      </c>
      <c r="BG201" s="18">
        <v>1.9707591946843852E-10</v>
      </c>
      <c r="BH201" s="18">
        <v>-2.7788760956810629E-7</v>
      </c>
      <c r="BI201" s="18">
        <v>0</v>
      </c>
      <c r="BJ201" s="18">
        <v>0</v>
      </c>
      <c r="BK201" s="18">
        <v>0</v>
      </c>
      <c r="BL201" s="18">
        <v>6.1367577450020967E-8</v>
      </c>
      <c r="BM201" s="18">
        <v>6.1367549501661129E-8</v>
      </c>
      <c r="BN201" s="18">
        <v>0</v>
      </c>
      <c r="BO201" s="18">
        <v>0</v>
      </c>
      <c r="BP201" s="18">
        <v>0</v>
      </c>
      <c r="BQ201" s="18">
        <v>0</v>
      </c>
      <c r="BR201" s="18">
        <v>0</v>
      </c>
      <c r="BS201" s="18">
        <v>2.7948359840531559E-14</v>
      </c>
      <c r="BT201" s="18">
        <v>-3.3282350192691021E-8</v>
      </c>
      <c r="BU201" s="18">
        <v>0</v>
      </c>
      <c r="BV201" s="18">
        <v>0</v>
      </c>
      <c r="BW201" s="18">
        <v>0</v>
      </c>
      <c r="BX201" s="18">
        <v>1.6715304448289697E-2</v>
      </c>
      <c r="BY201" s="18">
        <v>1.6711393754152822E-2</v>
      </c>
      <c r="BZ201" s="18">
        <v>0</v>
      </c>
      <c r="CA201" s="18">
        <v>0</v>
      </c>
      <c r="CB201" s="18">
        <v>0</v>
      </c>
      <c r="CC201" s="18">
        <v>0</v>
      </c>
      <c r="CD201" s="18">
        <v>0</v>
      </c>
      <c r="CE201" s="18">
        <v>3.9106941368770759E-6</v>
      </c>
      <c r="CF201" s="18">
        <v>-1.3061761833887041E-2</v>
      </c>
      <c r="CG201" s="18">
        <v>0</v>
      </c>
      <c r="CH201" s="18">
        <v>0</v>
      </c>
      <c r="CI201" s="18">
        <v>0</v>
      </c>
      <c r="CJ201" s="18">
        <v>1.7715215657398004E-2</v>
      </c>
      <c r="CK201" s="18">
        <v>1.7711191016611293E-2</v>
      </c>
      <c r="CL201" s="18">
        <v>0</v>
      </c>
      <c r="CM201" s="18">
        <v>0</v>
      </c>
      <c r="CN201" s="18">
        <v>0</v>
      </c>
      <c r="CO201" s="18">
        <v>0</v>
      </c>
      <c r="CP201" s="18">
        <v>0</v>
      </c>
      <c r="CQ201" s="18">
        <v>4.0246407867109629E-6</v>
      </c>
      <c r="CR201" s="18">
        <v>-1.3205352318936877E-2</v>
      </c>
      <c r="CS201" s="18">
        <v>0</v>
      </c>
      <c r="CT201" s="18">
        <v>0</v>
      </c>
      <c r="CU201" s="18">
        <v>0</v>
      </c>
      <c r="CV201" s="18">
        <v>3.7713065437076413E-3</v>
      </c>
      <c r="CW201" s="18">
        <v>3.7707783069767442E-3</v>
      </c>
      <c r="CX201" s="18">
        <v>0</v>
      </c>
      <c r="CY201" s="18">
        <v>0</v>
      </c>
      <c r="CZ201" s="18">
        <v>0</v>
      </c>
      <c r="DA201" s="18">
        <v>0</v>
      </c>
      <c r="DB201" s="18">
        <v>0</v>
      </c>
      <c r="DC201" s="18">
        <v>5.2823673089700992E-7</v>
      </c>
      <c r="DD201" s="18">
        <v>-2.6242818578073087E-3</v>
      </c>
      <c r="DE201" s="18">
        <v>0</v>
      </c>
      <c r="DF201" s="18">
        <v>0</v>
      </c>
      <c r="DG201" s="18">
        <v>0</v>
      </c>
      <c r="DH201" s="18">
        <v>0</v>
      </c>
      <c r="DI201" s="18">
        <v>0</v>
      </c>
      <c r="DJ201" s="18">
        <v>0</v>
      </c>
      <c r="DK201" s="18">
        <v>0</v>
      </c>
      <c r="DL201" s="18">
        <v>0</v>
      </c>
      <c r="DM201" s="18">
        <v>0</v>
      </c>
      <c r="DN201" s="18">
        <v>0</v>
      </c>
      <c r="DO201" s="18">
        <v>0</v>
      </c>
      <c r="DP201" s="18">
        <v>0</v>
      </c>
      <c r="DQ201" s="18">
        <v>0</v>
      </c>
      <c r="DR201" s="18">
        <v>0</v>
      </c>
      <c r="DS201" s="18">
        <v>0</v>
      </c>
      <c r="DT201" s="18">
        <v>0</v>
      </c>
      <c r="DU201" s="18">
        <v>0</v>
      </c>
      <c r="DV201" s="18">
        <v>0</v>
      </c>
      <c r="DW201" s="18">
        <v>0</v>
      </c>
      <c r="DX201" s="18">
        <v>0</v>
      </c>
      <c r="DY201" s="18">
        <v>0</v>
      </c>
      <c r="DZ201" s="18">
        <v>0</v>
      </c>
      <c r="EA201" s="18">
        <v>0</v>
      </c>
      <c r="EB201" s="18">
        <v>0</v>
      </c>
      <c r="EC201" s="18">
        <v>0</v>
      </c>
      <c r="ED201" s="18">
        <v>0</v>
      </c>
      <c r="EE201" s="18">
        <v>0</v>
      </c>
    </row>
    <row r="202" spans="1:135" ht="20.149999999999999" customHeight="1" outlineLevel="2" x14ac:dyDescent="0.35">
      <c r="A202" s="17" t="s">
        <v>49</v>
      </c>
      <c r="B202" s="17" t="s">
        <v>97</v>
      </c>
      <c r="D202" s="18">
        <v>1.2286399645669988E-2</v>
      </c>
      <c r="E202" s="18">
        <v>1.0282981616832779E-2</v>
      </c>
      <c r="F202" s="18">
        <v>0</v>
      </c>
      <c r="G202" s="18">
        <v>0</v>
      </c>
      <c r="H202" s="18">
        <v>0</v>
      </c>
      <c r="I202" s="18">
        <v>0</v>
      </c>
      <c r="J202" s="18">
        <v>2.003418028837209E-3</v>
      </c>
      <c r="K202" s="18">
        <v>0</v>
      </c>
      <c r="L202" s="18">
        <v>-3.3530476190476196E-3</v>
      </c>
      <c r="M202" s="18">
        <v>0</v>
      </c>
      <c r="N202" s="18">
        <v>0</v>
      </c>
      <c r="O202" s="18">
        <v>0</v>
      </c>
      <c r="P202" s="18">
        <v>9.3777342644518273E-17</v>
      </c>
      <c r="Q202" s="18">
        <v>9.3400093023255809E-17</v>
      </c>
      <c r="R202" s="18">
        <v>0</v>
      </c>
      <c r="S202" s="18">
        <v>0</v>
      </c>
      <c r="T202" s="18">
        <v>0</v>
      </c>
      <c r="U202" s="18">
        <v>0</v>
      </c>
      <c r="V202" s="18">
        <v>3.7724962126245849E-19</v>
      </c>
      <c r="W202" s="18">
        <v>0</v>
      </c>
      <c r="X202" s="18">
        <v>1.0344956589147287E-15</v>
      </c>
      <c r="Y202" s="18">
        <v>0</v>
      </c>
      <c r="Z202" s="18">
        <v>0</v>
      </c>
      <c r="AA202" s="18">
        <v>0</v>
      </c>
      <c r="AB202" s="18">
        <v>2.7284118765315618E-6</v>
      </c>
      <c r="AC202" s="18">
        <v>2.7150527574750835E-6</v>
      </c>
      <c r="AD202" s="18">
        <v>0</v>
      </c>
      <c r="AE202" s="18">
        <v>0</v>
      </c>
      <c r="AF202" s="18">
        <v>0</v>
      </c>
      <c r="AG202" s="18">
        <v>0</v>
      </c>
      <c r="AH202" s="18">
        <v>1.3359119056478407E-8</v>
      </c>
      <c r="AI202" s="18">
        <v>0</v>
      </c>
      <c r="AJ202" s="18">
        <v>-5.4695282392026581E-7</v>
      </c>
      <c r="AK202" s="18">
        <v>0</v>
      </c>
      <c r="AL202" s="18">
        <v>0</v>
      </c>
      <c r="AM202" s="18">
        <v>0</v>
      </c>
      <c r="AN202" s="18">
        <v>3.855949196146179E-5</v>
      </c>
      <c r="AO202" s="18">
        <v>3.837704318936877E-5</v>
      </c>
      <c r="AP202" s="18">
        <v>0</v>
      </c>
      <c r="AQ202" s="18">
        <v>0</v>
      </c>
      <c r="AR202" s="18">
        <v>0</v>
      </c>
      <c r="AS202" s="18">
        <v>0</v>
      </c>
      <c r="AT202" s="18">
        <v>1.8244877209302326E-7</v>
      </c>
      <c r="AU202" s="18">
        <v>0</v>
      </c>
      <c r="AV202" s="18">
        <v>-8.6858604651162792E-6</v>
      </c>
      <c r="AW202" s="18">
        <v>0</v>
      </c>
      <c r="AX202" s="18">
        <v>0</v>
      </c>
      <c r="AY202" s="18">
        <v>0</v>
      </c>
      <c r="AZ202" s="18">
        <v>3.6658029929568105E-6</v>
      </c>
      <c r="BA202" s="18">
        <v>3.6248473975636766E-6</v>
      </c>
      <c r="BB202" s="18">
        <v>0</v>
      </c>
      <c r="BC202" s="18">
        <v>0</v>
      </c>
      <c r="BD202" s="18">
        <v>0</v>
      </c>
      <c r="BE202" s="18">
        <v>0</v>
      </c>
      <c r="BF202" s="18">
        <v>4.0955595393133997E-8</v>
      </c>
      <c r="BG202" s="18">
        <v>0</v>
      </c>
      <c r="BH202" s="18">
        <v>-6.5357856035437436E-7</v>
      </c>
      <c r="BI202" s="18">
        <v>0</v>
      </c>
      <c r="BJ202" s="18">
        <v>0</v>
      </c>
      <c r="BK202" s="18">
        <v>0</v>
      </c>
      <c r="BL202" s="18">
        <v>1.5260589552956813E-9</v>
      </c>
      <c r="BM202" s="18">
        <v>1.5219981395348839E-9</v>
      </c>
      <c r="BN202" s="18">
        <v>0</v>
      </c>
      <c r="BO202" s="18">
        <v>0</v>
      </c>
      <c r="BP202" s="18">
        <v>0</v>
      </c>
      <c r="BQ202" s="18">
        <v>0</v>
      </c>
      <c r="BR202" s="18">
        <v>4.060815760797342E-12</v>
      </c>
      <c r="BS202" s="18">
        <v>0</v>
      </c>
      <c r="BT202" s="18">
        <v>-4.7603375415282399E-10</v>
      </c>
      <c r="BU202" s="18">
        <v>0</v>
      </c>
      <c r="BV202" s="18">
        <v>0</v>
      </c>
      <c r="BW202" s="18">
        <v>0</v>
      </c>
      <c r="BX202" s="18">
        <v>0.15007366104496123</v>
      </c>
      <c r="BY202" s="18">
        <v>0.14977166334440753</v>
      </c>
      <c r="BZ202" s="18">
        <v>0</v>
      </c>
      <c r="CA202" s="18">
        <v>0</v>
      </c>
      <c r="CB202" s="18">
        <v>0</v>
      </c>
      <c r="CC202" s="18">
        <v>0</v>
      </c>
      <c r="CD202" s="18">
        <v>3.0199770055370991E-4</v>
      </c>
      <c r="CE202" s="18">
        <v>0</v>
      </c>
      <c r="CF202" s="18">
        <v>-3.811828128460687E-2</v>
      </c>
      <c r="CG202" s="18">
        <v>0</v>
      </c>
      <c r="CH202" s="18">
        <v>0</v>
      </c>
      <c r="CI202" s="18">
        <v>0</v>
      </c>
      <c r="CJ202" s="18">
        <v>0.16266794784230343</v>
      </c>
      <c r="CK202" s="18">
        <v>0.1623415503875969</v>
      </c>
      <c r="CL202" s="18">
        <v>0</v>
      </c>
      <c r="CM202" s="18">
        <v>0</v>
      </c>
      <c r="CN202" s="18">
        <v>0</v>
      </c>
      <c r="CO202" s="18">
        <v>0</v>
      </c>
      <c r="CP202" s="18">
        <v>3.2639745470653379E-4</v>
      </c>
      <c r="CQ202" s="18">
        <v>0</v>
      </c>
      <c r="CR202" s="18">
        <v>-4.5781514950166108E-2</v>
      </c>
      <c r="CS202" s="18">
        <v>0</v>
      </c>
      <c r="CT202" s="18">
        <v>0</v>
      </c>
      <c r="CU202" s="18">
        <v>0</v>
      </c>
      <c r="CV202" s="18">
        <v>3.5361255418117389E-2</v>
      </c>
      <c r="CW202" s="18">
        <v>3.5294415060908087E-2</v>
      </c>
      <c r="CX202" s="18">
        <v>0</v>
      </c>
      <c r="CY202" s="18">
        <v>0</v>
      </c>
      <c r="CZ202" s="18">
        <v>0</v>
      </c>
      <c r="DA202" s="18">
        <v>0</v>
      </c>
      <c r="DB202" s="18">
        <v>6.6840357209302316E-5</v>
      </c>
      <c r="DC202" s="18">
        <v>0</v>
      </c>
      <c r="DD202" s="18">
        <v>-1.4474398671096348E-2</v>
      </c>
      <c r="DE202" s="18">
        <v>0</v>
      </c>
      <c r="DF202" s="18">
        <v>0</v>
      </c>
      <c r="DG202" s="18">
        <v>0</v>
      </c>
      <c r="DH202" s="18">
        <v>0</v>
      </c>
      <c r="DI202" s="18">
        <v>0</v>
      </c>
      <c r="DJ202" s="18">
        <v>0</v>
      </c>
      <c r="DK202" s="18">
        <v>0</v>
      </c>
      <c r="DL202" s="18">
        <v>0</v>
      </c>
      <c r="DM202" s="18">
        <v>0</v>
      </c>
      <c r="DN202" s="18">
        <v>0</v>
      </c>
      <c r="DO202" s="18">
        <v>0</v>
      </c>
      <c r="DP202" s="18">
        <v>0</v>
      </c>
      <c r="DQ202" s="18">
        <v>0</v>
      </c>
      <c r="DR202" s="18">
        <v>0</v>
      </c>
      <c r="DS202" s="18">
        <v>0</v>
      </c>
      <c r="DT202" s="18">
        <v>0</v>
      </c>
      <c r="DU202" s="18">
        <v>0</v>
      </c>
      <c r="DV202" s="18">
        <v>0</v>
      </c>
      <c r="DW202" s="18">
        <v>0</v>
      </c>
      <c r="DX202" s="18">
        <v>0</v>
      </c>
      <c r="DY202" s="18">
        <v>0</v>
      </c>
      <c r="DZ202" s="18">
        <v>0</v>
      </c>
      <c r="EA202" s="18">
        <v>0</v>
      </c>
      <c r="EB202" s="18">
        <v>0</v>
      </c>
      <c r="EC202" s="18">
        <v>0</v>
      </c>
      <c r="ED202" s="18">
        <v>0</v>
      </c>
      <c r="EE202" s="18">
        <v>0</v>
      </c>
    </row>
    <row r="203" spans="1:135" ht="20.149999999999999" customHeight="1" outlineLevel="3" x14ac:dyDescent="0.35">
      <c r="A203" s="17" t="s">
        <v>51</v>
      </c>
      <c r="B203" s="17" t="s">
        <v>98</v>
      </c>
      <c r="D203" s="18">
        <v>1.2286399645669988E-2</v>
      </c>
      <c r="E203" s="18">
        <v>1.0282981616832779E-2</v>
      </c>
      <c r="F203" s="18">
        <v>0</v>
      </c>
      <c r="G203" s="18">
        <v>0</v>
      </c>
      <c r="H203" s="18">
        <v>0</v>
      </c>
      <c r="I203" s="18">
        <v>0</v>
      </c>
      <c r="J203" s="18">
        <v>2.003418028837209E-3</v>
      </c>
      <c r="K203" s="18">
        <v>0</v>
      </c>
      <c r="L203" s="18">
        <v>-3.3530476190476196E-3</v>
      </c>
      <c r="M203" s="18">
        <v>0</v>
      </c>
      <c r="N203" s="18">
        <v>0</v>
      </c>
      <c r="O203" s="18">
        <v>0</v>
      </c>
      <c r="P203" s="18">
        <v>9.3777342644518273E-17</v>
      </c>
      <c r="Q203" s="18">
        <v>9.3400093023255809E-17</v>
      </c>
      <c r="R203" s="18">
        <v>0</v>
      </c>
      <c r="S203" s="18">
        <v>0</v>
      </c>
      <c r="T203" s="18">
        <v>0</v>
      </c>
      <c r="U203" s="18">
        <v>0</v>
      </c>
      <c r="V203" s="18">
        <v>3.7724962126245849E-19</v>
      </c>
      <c r="W203" s="18">
        <v>0</v>
      </c>
      <c r="X203" s="18">
        <v>1.0344956589147287E-15</v>
      </c>
      <c r="Y203" s="18">
        <v>0</v>
      </c>
      <c r="Z203" s="18">
        <v>0</v>
      </c>
      <c r="AA203" s="18">
        <v>0</v>
      </c>
      <c r="AB203" s="18">
        <v>2.7284118765315618E-6</v>
      </c>
      <c r="AC203" s="18">
        <v>2.7150527574750835E-6</v>
      </c>
      <c r="AD203" s="18">
        <v>0</v>
      </c>
      <c r="AE203" s="18">
        <v>0</v>
      </c>
      <c r="AF203" s="18">
        <v>0</v>
      </c>
      <c r="AG203" s="18">
        <v>0</v>
      </c>
      <c r="AH203" s="18">
        <v>1.3359119056478407E-8</v>
      </c>
      <c r="AI203" s="18">
        <v>0</v>
      </c>
      <c r="AJ203" s="18">
        <v>-5.4695282392026581E-7</v>
      </c>
      <c r="AK203" s="18">
        <v>0</v>
      </c>
      <c r="AL203" s="18">
        <v>0</v>
      </c>
      <c r="AM203" s="18">
        <v>0</v>
      </c>
      <c r="AN203" s="18">
        <v>3.855949196146179E-5</v>
      </c>
      <c r="AO203" s="18">
        <v>3.837704318936877E-5</v>
      </c>
      <c r="AP203" s="18">
        <v>0</v>
      </c>
      <c r="AQ203" s="18">
        <v>0</v>
      </c>
      <c r="AR203" s="18">
        <v>0</v>
      </c>
      <c r="AS203" s="18">
        <v>0</v>
      </c>
      <c r="AT203" s="18">
        <v>1.8244877209302326E-7</v>
      </c>
      <c r="AU203" s="18">
        <v>0</v>
      </c>
      <c r="AV203" s="18">
        <v>-8.6858604651162792E-6</v>
      </c>
      <c r="AW203" s="18">
        <v>0</v>
      </c>
      <c r="AX203" s="18">
        <v>0</v>
      </c>
      <c r="AY203" s="18">
        <v>0</v>
      </c>
      <c r="AZ203" s="18">
        <v>3.6658029929568105E-6</v>
      </c>
      <c r="BA203" s="18">
        <v>3.6248473975636766E-6</v>
      </c>
      <c r="BB203" s="18">
        <v>0</v>
      </c>
      <c r="BC203" s="18">
        <v>0</v>
      </c>
      <c r="BD203" s="18">
        <v>0</v>
      </c>
      <c r="BE203" s="18">
        <v>0</v>
      </c>
      <c r="BF203" s="18">
        <v>4.0955595393133997E-8</v>
      </c>
      <c r="BG203" s="18">
        <v>0</v>
      </c>
      <c r="BH203" s="18">
        <v>-6.5357856035437436E-7</v>
      </c>
      <c r="BI203" s="18">
        <v>0</v>
      </c>
      <c r="BJ203" s="18">
        <v>0</v>
      </c>
      <c r="BK203" s="18">
        <v>0</v>
      </c>
      <c r="BL203" s="18">
        <v>1.5260589552956813E-9</v>
      </c>
      <c r="BM203" s="18">
        <v>1.5219981395348839E-9</v>
      </c>
      <c r="BN203" s="18">
        <v>0</v>
      </c>
      <c r="BO203" s="18">
        <v>0</v>
      </c>
      <c r="BP203" s="18">
        <v>0</v>
      </c>
      <c r="BQ203" s="18">
        <v>0</v>
      </c>
      <c r="BR203" s="18">
        <v>4.060815760797342E-12</v>
      </c>
      <c r="BS203" s="18">
        <v>0</v>
      </c>
      <c r="BT203" s="18">
        <v>-4.7603375415282399E-10</v>
      </c>
      <c r="BU203" s="18">
        <v>0</v>
      </c>
      <c r="BV203" s="18">
        <v>0</v>
      </c>
      <c r="BW203" s="18">
        <v>0</v>
      </c>
      <c r="BX203" s="18">
        <v>0.15007366104496123</v>
      </c>
      <c r="BY203" s="18">
        <v>0.14977166334440753</v>
      </c>
      <c r="BZ203" s="18">
        <v>0</v>
      </c>
      <c r="CA203" s="18">
        <v>0</v>
      </c>
      <c r="CB203" s="18">
        <v>0</v>
      </c>
      <c r="CC203" s="18">
        <v>0</v>
      </c>
      <c r="CD203" s="18">
        <v>3.0199770055370991E-4</v>
      </c>
      <c r="CE203" s="18">
        <v>0</v>
      </c>
      <c r="CF203" s="18">
        <v>-3.811828128460687E-2</v>
      </c>
      <c r="CG203" s="18">
        <v>0</v>
      </c>
      <c r="CH203" s="18">
        <v>0</v>
      </c>
      <c r="CI203" s="18">
        <v>0</v>
      </c>
      <c r="CJ203" s="18">
        <v>0.16266794784230343</v>
      </c>
      <c r="CK203" s="18">
        <v>0.1623415503875969</v>
      </c>
      <c r="CL203" s="18">
        <v>0</v>
      </c>
      <c r="CM203" s="18">
        <v>0</v>
      </c>
      <c r="CN203" s="18">
        <v>0</v>
      </c>
      <c r="CO203" s="18">
        <v>0</v>
      </c>
      <c r="CP203" s="18">
        <v>3.2639745470653379E-4</v>
      </c>
      <c r="CQ203" s="18">
        <v>0</v>
      </c>
      <c r="CR203" s="18">
        <v>-4.5781514950166108E-2</v>
      </c>
      <c r="CS203" s="18">
        <v>0</v>
      </c>
      <c r="CT203" s="18">
        <v>0</v>
      </c>
      <c r="CU203" s="18">
        <v>0</v>
      </c>
      <c r="CV203" s="18">
        <v>3.5361255418117389E-2</v>
      </c>
      <c r="CW203" s="18">
        <v>3.5294415060908087E-2</v>
      </c>
      <c r="CX203" s="18">
        <v>0</v>
      </c>
      <c r="CY203" s="18">
        <v>0</v>
      </c>
      <c r="CZ203" s="18">
        <v>0</v>
      </c>
      <c r="DA203" s="18">
        <v>0</v>
      </c>
      <c r="DB203" s="18">
        <v>6.6840357209302316E-5</v>
      </c>
      <c r="DC203" s="18">
        <v>0</v>
      </c>
      <c r="DD203" s="18">
        <v>-1.4474398671096348E-2</v>
      </c>
      <c r="DE203" s="18">
        <v>0</v>
      </c>
      <c r="DF203" s="18">
        <v>0</v>
      </c>
      <c r="DG203" s="18">
        <v>0</v>
      </c>
      <c r="DH203" s="18">
        <v>0</v>
      </c>
      <c r="DI203" s="18">
        <v>0</v>
      </c>
      <c r="DJ203" s="18">
        <v>0</v>
      </c>
      <c r="DK203" s="18">
        <v>0</v>
      </c>
      <c r="DL203" s="18">
        <v>0</v>
      </c>
      <c r="DM203" s="18">
        <v>0</v>
      </c>
      <c r="DN203" s="18">
        <v>0</v>
      </c>
      <c r="DO203" s="18">
        <v>0</v>
      </c>
      <c r="DP203" s="18">
        <v>0</v>
      </c>
      <c r="DQ203" s="18">
        <v>0</v>
      </c>
      <c r="DR203" s="18">
        <v>0</v>
      </c>
      <c r="DS203" s="18">
        <v>0</v>
      </c>
      <c r="DT203" s="18">
        <v>0</v>
      </c>
      <c r="DU203" s="18">
        <v>0</v>
      </c>
      <c r="DV203" s="18">
        <v>0</v>
      </c>
      <c r="DW203" s="18">
        <v>0</v>
      </c>
      <c r="DX203" s="18">
        <v>0</v>
      </c>
      <c r="DY203" s="18">
        <v>0</v>
      </c>
      <c r="DZ203" s="18">
        <v>0</v>
      </c>
      <c r="EA203" s="18">
        <v>0</v>
      </c>
      <c r="EB203" s="18">
        <v>0</v>
      </c>
      <c r="EC203" s="18">
        <v>0</v>
      </c>
      <c r="ED203" s="18">
        <v>0</v>
      </c>
      <c r="EE203" s="18">
        <v>0</v>
      </c>
    </row>
    <row r="204" spans="1:135" ht="20.149999999999999" customHeight="1" outlineLevel="4" x14ac:dyDescent="0.35">
      <c r="A204" s="17" t="s">
        <v>48</v>
      </c>
      <c r="B204" s="17" t="s">
        <v>350</v>
      </c>
      <c r="D204" s="18">
        <v>1.2286399645669988E-2</v>
      </c>
      <c r="E204" s="18">
        <v>1.0282981616832779E-2</v>
      </c>
      <c r="F204" s="18">
        <v>0</v>
      </c>
      <c r="G204" s="18">
        <v>0</v>
      </c>
      <c r="H204" s="18">
        <v>0</v>
      </c>
      <c r="I204" s="18">
        <v>0</v>
      </c>
      <c r="J204" s="18">
        <v>2.003418028837209E-3</v>
      </c>
      <c r="K204" s="18">
        <v>0</v>
      </c>
      <c r="L204" s="18">
        <v>-3.3530476190476196E-3</v>
      </c>
      <c r="M204" s="18">
        <v>0</v>
      </c>
      <c r="N204" s="18">
        <v>0</v>
      </c>
      <c r="O204" s="18">
        <v>0</v>
      </c>
      <c r="P204" s="18">
        <v>9.3777342644518273E-17</v>
      </c>
      <c r="Q204" s="18">
        <v>9.3400093023255809E-17</v>
      </c>
      <c r="R204" s="18">
        <v>0</v>
      </c>
      <c r="S204" s="18">
        <v>0</v>
      </c>
      <c r="T204" s="18">
        <v>0</v>
      </c>
      <c r="U204" s="18">
        <v>0</v>
      </c>
      <c r="V204" s="18">
        <v>3.7724962126245849E-19</v>
      </c>
      <c r="W204" s="18">
        <v>0</v>
      </c>
      <c r="X204" s="18">
        <v>1.0344956589147287E-15</v>
      </c>
      <c r="Y204" s="18">
        <v>0</v>
      </c>
      <c r="Z204" s="18">
        <v>0</v>
      </c>
      <c r="AA204" s="18">
        <v>0</v>
      </c>
      <c r="AB204" s="18">
        <v>2.7284118765315618E-6</v>
      </c>
      <c r="AC204" s="18">
        <v>2.7150527574750835E-6</v>
      </c>
      <c r="AD204" s="18">
        <v>0</v>
      </c>
      <c r="AE204" s="18">
        <v>0</v>
      </c>
      <c r="AF204" s="18">
        <v>0</v>
      </c>
      <c r="AG204" s="18">
        <v>0</v>
      </c>
      <c r="AH204" s="18">
        <v>1.3359119056478407E-8</v>
      </c>
      <c r="AI204" s="18">
        <v>0</v>
      </c>
      <c r="AJ204" s="18">
        <v>-5.4695282392026581E-7</v>
      </c>
      <c r="AK204" s="18">
        <v>0</v>
      </c>
      <c r="AL204" s="18">
        <v>0</v>
      </c>
      <c r="AM204" s="18">
        <v>0</v>
      </c>
      <c r="AN204" s="18">
        <v>3.855949196146179E-5</v>
      </c>
      <c r="AO204" s="18">
        <v>3.837704318936877E-5</v>
      </c>
      <c r="AP204" s="18">
        <v>0</v>
      </c>
      <c r="AQ204" s="18">
        <v>0</v>
      </c>
      <c r="AR204" s="18">
        <v>0</v>
      </c>
      <c r="AS204" s="18">
        <v>0</v>
      </c>
      <c r="AT204" s="18">
        <v>1.8244877209302326E-7</v>
      </c>
      <c r="AU204" s="18">
        <v>0</v>
      </c>
      <c r="AV204" s="18">
        <v>-8.6858604651162792E-6</v>
      </c>
      <c r="AW204" s="18">
        <v>0</v>
      </c>
      <c r="AX204" s="18">
        <v>0</v>
      </c>
      <c r="AY204" s="18">
        <v>0</v>
      </c>
      <c r="AZ204" s="18">
        <v>3.6658029929568105E-6</v>
      </c>
      <c r="BA204" s="18">
        <v>3.6248473975636766E-6</v>
      </c>
      <c r="BB204" s="18">
        <v>0</v>
      </c>
      <c r="BC204" s="18">
        <v>0</v>
      </c>
      <c r="BD204" s="18">
        <v>0</v>
      </c>
      <c r="BE204" s="18">
        <v>0</v>
      </c>
      <c r="BF204" s="18">
        <v>4.0955595393133997E-8</v>
      </c>
      <c r="BG204" s="18">
        <v>0</v>
      </c>
      <c r="BH204" s="18">
        <v>-6.5357856035437436E-7</v>
      </c>
      <c r="BI204" s="18">
        <v>0</v>
      </c>
      <c r="BJ204" s="18">
        <v>0</v>
      </c>
      <c r="BK204" s="18">
        <v>0</v>
      </c>
      <c r="BL204" s="18">
        <v>1.5260589552956813E-9</v>
      </c>
      <c r="BM204" s="18">
        <v>1.5219981395348839E-9</v>
      </c>
      <c r="BN204" s="18">
        <v>0</v>
      </c>
      <c r="BO204" s="18">
        <v>0</v>
      </c>
      <c r="BP204" s="18">
        <v>0</v>
      </c>
      <c r="BQ204" s="18">
        <v>0</v>
      </c>
      <c r="BR204" s="18">
        <v>4.060815760797342E-12</v>
      </c>
      <c r="BS204" s="18">
        <v>0</v>
      </c>
      <c r="BT204" s="18">
        <v>-4.7603375415282399E-10</v>
      </c>
      <c r="BU204" s="18">
        <v>0</v>
      </c>
      <c r="BV204" s="18">
        <v>0</v>
      </c>
      <c r="BW204" s="18">
        <v>0</v>
      </c>
      <c r="BX204" s="18">
        <v>0.15007366104496123</v>
      </c>
      <c r="BY204" s="18">
        <v>0.14977166334440753</v>
      </c>
      <c r="BZ204" s="18">
        <v>0</v>
      </c>
      <c r="CA204" s="18">
        <v>0</v>
      </c>
      <c r="CB204" s="18">
        <v>0</v>
      </c>
      <c r="CC204" s="18">
        <v>0</v>
      </c>
      <c r="CD204" s="18">
        <v>3.0199770055370991E-4</v>
      </c>
      <c r="CE204" s="18">
        <v>0</v>
      </c>
      <c r="CF204" s="18">
        <v>-3.811828128460687E-2</v>
      </c>
      <c r="CG204" s="18">
        <v>0</v>
      </c>
      <c r="CH204" s="18">
        <v>0</v>
      </c>
      <c r="CI204" s="18">
        <v>0</v>
      </c>
      <c r="CJ204" s="18">
        <v>0.16266794784230343</v>
      </c>
      <c r="CK204" s="18">
        <v>0.1623415503875969</v>
      </c>
      <c r="CL204" s="18">
        <v>0</v>
      </c>
      <c r="CM204" s="18">
        <v>0</v>
      </c>
      <c r="CN204" s="18">
        <v>0</v>
      </c>
      <c r="CO204" s="18">
        <v>0</v>
      </c>
      <c r="CP204" s="18">
        <v>3.2639745470653379E-4</v>
      </c>
      <c r="CQ204" s="18">
        <v>0</v>
      </c>
      <c r="CR204" s="18">
        <v>-4.5781514950166108E-2</v>
      </c>
      <c r="CS204" s="18">
        <v>0</v>
      </c>
      <c r="CT204" s="18">
        <v>0</v>
      </c>
      <c r="CU204" s="18">
        <v>0</v>
      </c>
      <c r="CV204" s="18">
        <v>3.5361255418117389E-2</v>
      </c>
      <c r="CW204" s="18">
        <v>3.5294415060908087E-2</v>
      </c>
      <c r="CX204" s="18">
        <v>0</v>
      </c>
      <c r="CY204" s="18">
        <v>0</v>
      </c>
      <c r="CZ204" s="18">
        <v>0</v>
      </c>
      <c r="DA204" s="18">
        <v>0</v>
      </c>
      <c r="DB204" s="18">
        <v>6.6840357209302316E-5</v>
      </c>
      <c r="DC204" s="18">
        <v>0</v>
      </c>
      <c r="DD204" s="18">
        <v>-1.4474398671096348E-2</v>
      </c>
      <c r="DE204" s="18">
        <v>0</v>
      </c>
      <c r="DF204" s="18">
        <v>0</v>
      </c>
      <c r="DG204" s="18">
        <v>0</v>
      </c>
      <c r="DH204" s="18">
        <v>0</v>
      </c>
      <c r="DI204" s="18">
        <v>0</v>
      </c>
      <c r="DJ204" s="18">
        <v>0</v>
      </c>
      <c r="DK204" s="18">
        <v>0</v>
      </c>
      <c r="DL204" s="18">
        <v>0</v>
      </c>
      <c r="DM204" s="18">
        <v>0</v>
      </c>
      <c r="DN204" s="18">
        <v>0</v>
      </c>
      <c r="DO204" s="18">
        <v>0</v>
      </c>
      <c r="DP204" s="18">
        <v>0</v>
      </c>
      <c r="DQ204" s="18">
        <v>0</v>
      </c>
      <c r="DR204" s="18">
        <v>0</v>
      </c>
      <c r="DS204" s="18">
        <v>0</v>
      </c>
      <c r="DT204" s="18">
        <v>0</v>
      </c>
      <c r="DU204" s="18">
        <v>0</v>
      </c>
      <c r="DV204" s="18">
        <v>0</v>
      </c>
      <c r="DW204" s="18">
        <v>0</v>
      </c>
      <c r="DX204" s="18">
        <v>0</v>
      </c>
      <c r="DY204" s="18">
        <v>0</v>
      </c>
      <c r="DZ204" s="18">
        <v>0</v>
      </c>
      <c r="EA204" s="18">
        <v>0</v>
      </c>
      <c r="EB204" s="18">
        <v>0</v>
      </c>
      <c r="EC204" s="18">
        <v>0</v>
      </c>
      <c r="ED204" s="18">
        <v>0</v>
      </c>
      <c r="EE204" s="18">
        <v>0</v>
      </c>
    </row>
    <row r="205" spans="1:135" ht="20.149999999999999" customHeight="1" outlineLevel="5" x14ac:dyDescent="0.35">
      <c r="A205" s="17" t="s">
        <v>53</v>
      </c>
      <c r="B205" s="17" t="s">
        <v>351</v>
      </c>
      <c r="D205" s="18">
        <v>5.8948775193798444E-3</v>
      </c>
      <c r="E205" s="18">
        <v>4.7263565891472866E-3</v>
      </c>
      <c r="F205" s="18">
        <v>0</v>
      </c>
      <c r="G205" s="18">
        <v>0</v>
      </c>
      <c r="H205" s="18">
        <v>0</v>
      </c>
      <c r="I205" s="18">
        <v>0</v>
      </c>
      <c r="J205" s="18">
        <v>1.168520930232558E-3</v>
      </c>
      <c r="K205" s="18">
        <v>0</v>
      </c>
      <c r="L205" s="18">
        <v>-2.9752868217054265E-3</v>
      </c>
      <c r="M205" s="18">
        <v>0</v>
      </c>
      <c r="N205" s="18">
        <v>0</v>
      </c>
      <c r="O205" s="18">
        <v>0</v>
      </c>
      <c r="P205" s="18">
        <v>4.3255441860465115E-17</v>
      </c>
      <c r="Q205" s="18">
        <v>4.3036155038759689E-17</v>
      </c>
      <c r="R205" s="18">
        <v>0</v>
      </c>
      <c r="S205" s="18">
        <v>0</v>
      </c>
      <c r="T205" s="18">
        <v>0</v>
      </c>
      <c r="U205" s="18">
        <v>0</v>
      </c>
      <c r="V205" s="18">
        <v>2.1928682170542638E-19</v>
      </c>
      <c r="W205" s="18">
        <v>0</v>
      </c>
      <c r="X205" s="18">
        <v>1.0432372093023256E-15</v>
      </c>
      <c r="Y205" s="18">
        <v>0</v>
      </c>
      <c r="Z205" s="18">
        <v>0</v>
      </c>
      <c r="AA205" s="18">
        <v>0</v>
      </c>
      <c r="AB205" s="18">
        <v>1.1734992248062017E-6</v>
      </c>
      <c r="AC205" s="18">
        <v>1.1657736434108528E-6</v>
      </c>
      <c r="AD205" s="18">
        <v>0</v>
      </c>
      <c r="AE205" s="18">
        <v>0</v>
      </c>
      <c r="AF205" s="18">
        <v>0</v>
      </c>
      <c r="AG205" s="18">
        <v>0</v>
      </c>
      <c r="AH205" s="18">
        <v>7.7255813953488376E-9</v>
      </c>
      <c r="AI205" s="18">
        <v>0</v>
      </c>
      <c r="AJ205" s="18">
        <v>-5.144682170542636E-7</v>
      </c>
      <c r="AK205" s="18">
        <v>0</v>
      </c>
      <c r="AL205" s="18">
        <v>0</v>
      </c>
      <c r="AM205" s="18">
        <v>0</v>
      </c>
      <c r="AN205" s="18">
        <v>1.5926440930232555E-5</v>
      </c>
      <c r="AO205" s="18">
        <v>1.58208992248062E-5</v>
      </c>
      <c r="AP205" s="18">
        <v>0</v>
      </c>
      <c r="AQ205" s="18">
        <v>0</v>
      </c>
      <c r="AR205" s="18">
        <v>0</v>
      </c>
      <c r="AS205" s="18">
        <v>0</v>
      </c>
      <c r="AT205" s="18">
        <v>1.0554170542635658E-7</v>
      </c>
      <c r="AU205" s="18">
        <v>0</v>
      </c>
      <c r="AV205" s="18">
        <v>-8.3669457364341097E-6</v>
      </c>
      <c r="AW205" s="18">
        <v>0</v>
      </c>
      <c r="AX205" s="18">
        <v>0</v>
      </c>
      <c r="AY205" s="18">
        <v>0</v>
      </c>
      <c r="AZ205" s="18">
        <v>1.1442313178294574E-6</v>
      </c>
      <c r="BA205" s="18">
        <v>1.1204403100775194E-6</v>
      </c>
      <c r="BB205" s="18">
        <v>0</v>
      </c>
      <c r="BC205" s="18">
        <v>0</v>
      </c>
      <c r="BD205" s="18">
        <v>0</v>
      </c>
      <c r="BE205" s="18">
        <v>0</v>
      </c>
      <c r="BF205" s="18">
        <v>2.3791007751937981E-8</v>
      </c>
      <c r="BG205" s="18">
        <v>0</v>
      </c>
      <c r="BH205" s="18">
        <v>-5.9314356589147289E-7</v>
      </c>
      <c r="BI205" s="18">
        <v>0</v>
      </c>
      <c r="BJ205" s="18">
        <v>0</v>
      </c>
      <c r="BK205" s="18">
        <v>0</v>
      </c>
      <c r="BL205" s="18">
        <v>7.6064303255813951E-10</v>
      </c>
      <c r="BM205" s="18">
        <v>7.5828837209302322E-10</v>
      </c>
      <c r="BN205" s="18">
        <v>0</v>
      </c>
      <c r="BO205" s="18">
        <v>0</v>
      </c>
      <c r="BP205" s="18">
        <v>0</v>
      </c>
      <c r="BQ205" s="18">
        <v>0</v>
      </c>
      <c r="BR205" s="18">
        <v>2.3546604651162788E-12</v>
      </c>
      <c r="BS205" s="18">
        <v>0</v>
      </c>
      <c r="BT205" s="18">
        <v>-3.8218480620155043E-10</v>
      </c>
      <c r="BU205" s="18">
        <v>0</v>
      </c>
      <c r="BV205" s="18">
        <v>0</v>
      </c>
      <c r="BW205" s="18">
        <v>0</v>
      </c>
      <c r="BX205" s="18">
        <v>7.2505348217054261E-2</v>
      </c>
      <c r="BY205" s="18">
        <v>7.2331162790697678E-2</v>
      </c>
      <c r="BZ205" s="18">
        <v>0</v>
      </c>
      <c r="CA205" s="18">
        <v>0</v>
      </c>
      <c r="CB205" s="18">
        <v>0</v>
      </c>
      <c r="CC205" s="18">
        <v>0</v>
      </c>
      <c r="CD205" s="18">
        <v>1.7418542635658915E-4</v>
      </c>
      <c r="CE205" s="18">
        <v>0</v>
      </c>
      <c r="CF205" s="18">
        <v>-3.3072744186046513E-2</v>
      </c>
      <c r="CG205" s="18">
        <v>0</v>
      </c>
      <c r="CH205" s="18">
        <v>0</v>
      </c>
      <c r="CI205" s="18">
        <v>0</v>
      </c>
      <c r="CJ205" s="18">
        <v>8.0891616744186032E-2</v>
      </c>
      <c r="CK205" s="18">
        <v>8.0703255813953476E-2</v>
      </c>
      <c r="CL205" s="18">
        <v>0</v>
      </c>
      <c r="CM205" s="18">
        <v>0</v>
      </c>
      <c r="CN205" s="18">
        <v>0</v>
      </c>
      <c r="CO205" s="18">
        <v>0</v>
      </c>
      <c r="CP205" s="18">
        <v>1.8836093023255813E-4</v>
      </c>
      <c r="CQ205" s="18">
        <v>0</v>
      </c>
      <c r="CR205" s="18">
        <v>-4.0253829457364339E-2</v>
      </c>
      <c r="CS205" s="18">
        <v>0</v>
      </c>
      <c r="CT205" s="18">
        <v>0</v>
      </c>
      <c r="CU205" s="18">
        <v>0</v>
      </c>
      <c r="CV205" s="18">
        <v>2.3281823565891473E-2</v>
      </c>
      <c r="CW205" s="18">
        <v>2.3243100775193797E-2</v>
      </c>
      <c r="CX205" s="18">
        <v>0</v>
      </c>
      <c r="CY205" s="18">
        <v>0</v>
      </c>
      <c r="CZ205" s="18">
        <v>0</v>
      </c>
      <c r="DA205" s="18">
        <v>0</v>
      </c>
      <c r="DB205" s="18">
        <v>3.8722790697674422E-5</v>
      </c>
      <c r="DC205" s="18">
        <v>0</v>
      </c>
      <c r="DD205" s="18">
        <v>-1.2893519379844962E-2</v>
      </c>
      <c r="DE205" s="18">
        <v>0</v>
      </c>
      <c r="DF205" s="18">
        <v>0</v>
      </c>
      <c r="DG205" s="18">
        <v>0</v>
      </c>
      <c r="DH205" s="18">
        <v>0</v>
      </c>
      <c r="DI205" s="18">
        <v>0</v>
      </c>
      <c r="DJ205" s="18">
        <v>0</v>
      </c>
      <c r="DK205" s="18">
        <v>0</v>
      </c>
      <c r="DL205" s="18">
        <v>0</v>
      </c>
      <c r="DM205" s="18">
        <v>0</v>
      </c>
      <c r="DN205" s="18">
        <v>0</v>
      </c>
      <c r="DO205" s="18">
        <v>0</v>
      </c>
      <c r="DP205" s="18">
        <v>0</v>
      </c>
      <c r="DQ205" s="18">
        <v>0</v>
      </c>
      <c r="DR205" s="18">
        <v>0</v>
      </c>
      <c r="DS205" s="18">
        <v>0</v>
      </c>
      <c r="DT205" s="18">
        <v>0</v>
      </c>
      <c r="DU205" s="18">
        <v>0</v>
      </c>
      <c r="DV205" s="18">
        <v>0</v>
      </c>
      <c r="DW205" s="18">
        <v>0</v>
      </c>
      <c r="DX205" s="18">
        <v>0</v>
      </c>
      <c r="DY205" s="18">
        <v>0</v>
      </c>
      <c r="DZ205" s="18">
        <v>0</v>
      </c>
      <c r="EA205" s="18">
        <v>0</v>
      </c>
      <c r="EB205" s="18">
        <v>0</v>
      </c>
      <c r="EC205" s="18">
        <v>0</v>
      </c>
      <c r="ED205" s="18">
        <v>0</v>
      </c>
      <c r="EE205" s="18">
        <v>0</v>
      </c>
    </row>
    <row r="206" spans="1:135" ht="20.149999999999999" customHeight="1" outlineLevel="6" x14ac:dyDescent="0.35">
      <c r="A206" s="17" t="s">
        <v>54</v>
      </c>
      <c r="B206" s="17" t="s">
        <v>352</v>
      </c>
      <c r="C206">
        <v>0</v>
      </c>
      <c r="D206" s="18">
        <v>5.8948775193798444E-3</v>
      </c>
      <c r="E206" s="18">
        <v>4.7263565891472866E-3</v>
      </c>
      <c r="F206" s="18">
        <v>0</v>
      </c>
      <c r="G206" s="18">
        <v>0</v>
      </c>
      <c r="H206" s="18">
        <v>0</v>
      </c>
      <c r="I206" s="18">
        <v>0</v>
      </c>
      <c r="J206" s="18">
        <v>1.168520930232558E-3</v>
      </c>
      <c r="K206" s="18">
        <v>0</v>
      </c>
      <c r="L206" s="18">
        <v>-2.9752868217054265E-3</v>
      </c>
      <c r="M206" s="18">
        <v>0</v>
      </c>
      <c r="N206" s="18">
        <v>0</v>
      </c>
      <c r="O206" s="18">
        <v>0</v>
      </c>
      <c r="P206" s="18">
        <v>4.3255441860465115E-17</v>
      </c>
      <c r="Q206" s="18">
        <v>4.3036155038759689E-17</v>
      </c>
      <c r="R206" s="18">
        <v>0</v>
      </c>
      <c r="S206" s="18">
        <v>0</v>
      </c>
      <c r="T206" s="18">
        <v>0</v>
      </c>
      <c r="U206" s="18">
        <v>0</v>
      </c>
      <c r="V206" s="18">
        <v>2.1928682170542638E-19</v>
      </c>
      <c r="W206" s="18">
        <v>0</v>
      </c>
      <c r="X206" s="18">
        <v>1.0432372093023256E-15</v>
      </c>
      <c r="Y206" s="18">
        <v>0</v>
      </c>
      <c r="Z206" s="18">
        <v>0</v>
      </c>
      <c r="AA206" s="18">
        <v>0</v>
      </c>
      <c r="AB206" s="18">
        <v>1.1734992248062017E-6</v>
      </c>
      <c r="AC206" s="18">
        <v>1.1657736434108528E-6</v>
      </c>
      <c r="AD206" s="18">
        <v>0</v>
      </c>
      <c r="AE206" s="18">
        <v>0</v>
      </c>
      <c r="AF206" s="18">
        <v>0</v>
      </c>
      <c r="AG206" s="18">
        <v>0</v>
      </c>
      <c r="AH206" s="18">
        <v>7.7255813953488376E-9</v>
      </c>
      <c r="AI206" s="18">
        <v>0</v>
      </c>
      <c r="AJ206" s="18">
        <v>-5.144682170542636E-7</v>
      </c>
      <c r="AK206" s="18">
        <v>0</v>
      </c>
      <c r="AL206" s="18">
        <v>0</v>
      </c>
      <c r="AM206" s="18">
        <v>0</v>
      </c>
      <c r="AN206" s="18">
        <v>1.5926440930232555E-5</v>
      </c>
      <c r="AO206" s="18">
        <v>1.58208992248062E-5</v>
      </c>
      <c r="AP206" s="18">
        <v>0</v>
      </c>
      <c r="AQ206" s="18">
        <v>0</v>
      </c>
      <c r="AR206" s="18">
        <v>0</v>
      </c>
      <c r="AS206" s="18">
        <v>0</v>
      </c>
      <c r="AT206" s="18">
        <v>1.0554170542635658E-7</v>
      </c>
      <c r="AU206" s="18">
        <v>0</v>
      </c>
      <c r="AV206" s="18">
        <v>-8.3669457364341097E-6</v>
      </c>
      <c r="AW206" s="18">
        <v>0</v>
      </c>
      <c r="AX206" s="18">
        <v>0</v>
      </c>
      <c r="AY206" s="18">
        <v>0</v>
      </c>
      <c r="AZ206" s="18">
        <v>1.1442313178294574E-6</v>
      </c>
      <c r="BA206" s="18">
        <v>1.1204403100775194E-6</v>
      </c>
      <c r="BB206" s="18">
        <v>0</v>
      </c>
      <c r="BC206" s="18">
        <v>0</v>
      </c>
      <c r="BD206" s="18">
        <v>0</v>
      </c>
      <c r="BE206" s="18">
        <v>0</v>
      </c>
      <c r="BF206" s="18">
        <v>2.3791007751937981E-8</v>
      </c>
      <c r="BG206" s="18">
        <v>0</v>
      </c>
      <c r="BH206" s="18">
        <v>-5.9314356589147289E-7</v>
      </c>
      <c r="BI206" s="18">
        <v>0</v>
      </c>
      <c r="BJ206" s="18">
        <v>0</v>
      </c>
      <c r="BK206" s="18">
        <v>0</v>
      </c>
      <c r="BL206" s="18">
        <v>7.6064303255813951E-10</v>
      </c>
      <c r="BM206" s="18">
        <v>7.5828837209302322E-10</v>
      </c>
      <c r="BN206" s="18">
        <v>0</v>
      </c>
      <c r="BO206" s="18">
        <v>0</v>
      </c>
      <c r="BP206" s="18">
        <v>0</v>
      </c>
      <c r="BQ206" s="18">
        <v>0</v>
      </c>
      <c r="BR206" s="18">
        <v>2.3546604651162788E-12</v>
      </c>
      <c r="BS206" s="18">
        <v>0</v>
      </c>
      <c r="BT206" s="18">
        <v>-3.8218480620155043E-10</v>
      </c>
      <c r="BU206" s="18">
        <v>0</v>
      </c>
      <c r="BV206" s="18">
        <v>0</v>
      </c>
      <c r="BW206" s="18">
        <v>0</v>
      </c>
      <c r="BX206" s="18">
        <v>7.2505348217054261E-2</v>
      </c>
      <c r="BY206" s="18">
        <v>7.2331162790697678E-2</v>
      </c>
      <c r="BZ206" s="18">
        <v>0</v>
      </c>
      <c r="CA206" s="18">
        <v>0</v>
      </c>
      <c r="CB206" s="18">
        <v>0</v>
      </c>
      <c r="CC206" s="18">
        <v>0</v>
      </c>
      <c r="CD206" s="18">
        <v>1.7418542635658915E-4</v>
      </c>
      <c r="CE206" s="18">
        <v>0</v>
      </c>
      <c r="CF206" s="18">
        <v>-3.3072744186046513E-2</v>
      </c>
      <c r="CG206" s="18">
        <v>0</v>
      </c>
      <c r="CH206" s="18">
        <v>0</v>
      </c>
      <c r="CI206" s="18">
        <v>0</v>
      </c>
      <c r="CJ206" s="18">
        <v>8.0891616744186032E-2</v>
      </c>
      <c r="CK206" s="18">
        <v>8.0703255813953476E-2</v>
      </c>
      <c r="CL206" s="18">
        <v>0</v>
      </c>
      <c r="CM206" s="18">
        <v>0</v>
      </c>
      <c r="CN206" s="18">
        <v>0</v>
      </c>
      <c r="CO206" s="18">
        <v>0</v>
      </c>
      <c r="CP206" s="18">
        <v>1.8836093023255813E-4</v>
      </c>
      <c r="CQ206" s="18">
        <v>0</v>
      </c>
      <c r="CR206" s="18">
        <v>-4.0253829457364339E-2</v>
      </c>
      <c r="CS206" s="18">
        <v>0</v>
      </c>
      <c r="CT206" s="18">
        <v>0</v>
      </c>
      <c r="CU206" s="18">
        <v>0</v>
      </c>
      <c r="CV206" s="18">
        <v>2.3281823565891473E-2</v>
      </c>
      <c r="CW206" s="18">
        <v>2.3243100775193797E-2</v>
      </c>
      <c r="CX206" s="18">
        <v>0</v>
      </c>
      <c r="CY206" s="18">
        <v>0</v>
      </c>
      <c r="CZ206" s="18">
        <v>0</v>
      </c>
      <c r="DA206" s="18">
        <v>0</v>
      </c>
      <c r="DB206" s="18">
        <v>3.8722790697674422E-5</v>
      </c>
      <c r="DC206" s="18">
        <v>0</v>
      </c>
      <c r="DD206" s="18">
        <v>-1.2893519379844962E-2</v>
      </c>
      <c r="DE206" s="18">
        <v>0</v>
      </c>
      <c r="DF206" s="18">
        <v>0</v>
      </c>
      <c r="DG206" s="18">
        <v>0</v>
      </c>
      <c r="DH206" s="18">
        <v>0</v>
      </c>
      <c r="DI206" s="18">
        <v>0</v>
      </c>
      <c r="DJ206" s="18">
        <v>0</v>
      </c>
      <c r="DK206" s="18">
        <v>0</v>
      </c>
      <c r="DL206" s="18">
        <v>0</v>
      </c>
      <c r="DM206" s="18">
        <v>0</v>
      </c>
      <c r="DN206" s="18">
        <v>0</v>
      </c>
      <c r="DO206" s="18">
        <v>0</v>
      </c>
      <c r="DP206" s="18">
        <v>0</v>
      </c>
      <c r="DQ206" s="18">
        <v>0</v>
      </c>
      <c r="DR206" s="18">
        <v>0</v>
      </c>
      <c r="DS206" s="18">
        <v>0</v>
      </c>
      <c r="DT206" s="18">
        <v>0</v>
      </c>
      <c r="DU206" s="18">
        <v>0</v>
      </c>
      <c r="DV206" s="18">
        <v>0</v>
      </c>
      <c r="DW206" s="18">
        <v>0</v>
      </c>
      <c r="DX206" s="18">
        <v>0</v>
      </c>
      <c r="DY206" s="18">
        <v>0</v>
      </c>
      <c r="DZ206" s="18">
        <v>0</v>
      </c>
      <c r="EA206" s="18">
        <v>0</v>
      </c>
      <c r="EB206" s="18">
        <v>0</v>
      </c>
      <c r="EC206" s="18">
        <v>0</v>
      </c>
      <c r="ED206" s="18">
        <v>0</v>
      </c>
      <c r="EE206" s="18">
        <v>0</v>
      </c>
    </row>
    <row r="207" spans="1:135" ht="20.149999999999999" customHeight="1" outlineLevel="5" x14ac:dyDescent="0.35">
      <c r="A207" s="17" t="s">
        <v>53</v>
      </c>
      <c r="B207" s="17" t="s">
        <v>353</v>
      </c>
      <c r="D207" s="18">
        <v>1.7434795127353265E-3</v>
      </c>
      <c r="E207" s="18">
        <v>9.0882170542635652E-4</v>
      </c>
      <c r="F207" s="18">
        <v>0</v>
      </c>
      <c r="G207" s="18">
        <v>0</v>
      </c>
      <c r="H207" s="18">
        <v>0</v>
      </c>
      <c r="I207" s="18">
        <v>0</v>
      </c>
      <c r="J207" s="18">
        <v>8.3465780730897004E-4</v>
      </c>
      <c r="K207" s="18">
        <v>0</v>
      </c>
      <c r="L207" s="18">
        <v>-3.7776079734219269E-4</v>
      </c>
      <c r="M207" s="18">
        <v>0</v>
      </c>
      <c r="N207" s="18">
        <v>0</v>
      </c>
      <c r="O207" s="18">
        <v>0</v>
      </c>
      <c r="P207" s="18">
        <v>1.577548172757475E-17</v>
      </c>
      <c r="Q207" s="18">
        <v>1.5618848283499446E-17</v>
      </c>
      <c r="R207" s="18">
        <v>0</v>
      </c>
      <c r="S207" s="18">
        <v>0</v>
      </c>
      <c r="T207" s="18">
        <v>0</v>
      </c>
      <c r="U207" s="18">
        <v>0</v>
      </c>
      <c r="V207" s="18">
        <v>1.5663344407530454E-19</v>
      </c>
      <c r="W207" s="18">
        <v>0</v>
      </c>
      <c r="X207" s="18">
        <v>-8.7415503875968999E-18</v>
      </c>
      <c r="Y207" s="18">
        <v>0</v>
      </c>
      <c r="Z207" s="18">
        <v>0</v>
      </c>
      <c r="AA207" s="18">
        <v>0</v>
      </c>
      <c r="AB207" s="18">
        <v>1.7045359911406424E-7</v>
      </c>
      <c r="AC207" s="18">
        <v>1.6493532668881506E-7</v>
      </c>
      <c r="AD207" s="18">
        <v>0</v>
      </c>
      <c r="AE207" s="18">
        <v>0</v>
      </c>
      <c r="AF207" s="18">
        <v>0</v>
      </c>
      <c r="AG207" s="18">
        <v>0</v>
      </c>
      <c r="AH207" s="18">
        <v>5.5182724252491697E-9</v>
      </c>
      <c r="AI207" s="18">
        <v>0</v>
      </c>
      <c r="AJ207" s="18">
        <v>-3.2484606866002213E-8</v>
      </c>
      <c r="AK207" s="18">
        <v>0</v>
      </c>
      <c r="AL207" s="18">
        <v>0</v>
      </c>
      <c r="AM207" s="18">
        <v>0</v>
      </c>
      <c r="AN207" s="18">
        <v>1.0468265780730896E-6</v>
      </c>
      <c r="AO207" s="18">
        <v>9.7143964562569207E-7</v>
      </c>
      <c r="AP207" s="18">
        <v>0</v>
      </c>
      <c r="AQ207" s="18">
        <v>0</v>
      </c>
      <c r="AR207" s="18">
        <v>0</v>
      </c>
      <c r="AS207" s="18">
        <v>0</v>
      </c>
      <c r="AT207" s="18">
        <v>7.5386932447397565E-8</v>
      </c>
      <c r="AU207" s="18">
        <v>0</v>
      </c>
      <c r="AV207" s="18">
        <v>-3.1891472868217057E-7</v>
      </c>
      <c r="AW207" s="18">
        <v>0</v>
      </c>
      <c r="AX207" s="18">
        <v>0</v>
      </c>
      <c r="AY207" s="18">
        <v>0</v>
      </c>
      <c r="AZ207" s="18">
        <v>2.0607971207087486E-7</v>
      </c>
      <c r="BA207" s="18">
        <v>1.8908615725359911E-7</v>
      </c>
      <c r="BB207" s="18">
        <v>0</v>
      </c>
      <c r="BC207" s="18">
        <v>0</v>
      </c>
      <c r="BD207" s="18">
        <v>0</v>
      </c>
      <c r="BE207" s="18">
        <v>0</v>
      </c>
      <c r="BF207" s="18">
        <v>1.699355481727575E-8</v>
      </c>
      <c r="BG207" s="18">
        <v>0</v>
      </c>
      <c r="BH207" s="18">
        <v>-6.0434994462901444E-8</v>
      </c>
      <c r="BI207" s="18">
        <v>0</v>
      </c>
      <c r="BJ207" s="18">
        <v>0</v>
      </c>
      <c r="BK207" s="18">
        <v>0</v>
      </c>
      <c r="BL207" s="18">
        <v>2.2422675083056482E-10</v>
      </c>
      <c r="BM207" s="18">
        <v>2.225448504983389E-10</v>
      </c>
      <c r="BN207" s="18">
        <v>0</v>
      </c>
      <c r="BO207" s="18">
        <v>0</v>
      </c>
      <c r="BP207" s="18">
        <v>0</v>
      </c>
      <c r="BQ207" s="18">
        <v>0</v>
      </c>
      <c r="BR207" s="18">
        <v>1.6819003322259135E-12</v>
      </c>
      <c r="BS207" s="18">
        <v>0</v>
      </c>
      <c r="BT207" s="18">
        <v>-9.3848947951273522E-11</v>
      </c>
      <c r="BU207" s="18">
        <v>0</v>
      </c>
      <c r="BV207" s="18">
        <v>0</v>
      </c>
      <c r="BW207" s="18">
        <v>0</v>
      </c>
      <c r="BX207" s="18">
        <v>2.4030952159468443E-2</v>
      </c>
      <c r="BY207" s="18">
        <v>2.3906533776301222E-2</v>
      </c>
      <c r="BZ207" s="18">
        <v>0</v>
      </c>
      <c r="CA207" s="18">
        <v>0</v>
      </c>
      <c r="CB207" s="18">
        <v>0</v>
      </c>
      <c r="CC207" s="18">
        <v>0</v>
      </c>
      <c r="CD207" s="18">
        <v>1.2441838316722039E-4</v>
      </c>
      <c r="CE207" s="18">
        <v>0</v>
      </c>
      <c r="CF207" s="18">
        <v>-5.0455370985603544E-3</v>
      </c>
      <c r="CG207" s="18">
        <v>0</v>
      </c>
      <c r="CH207" s="18">
        <v>0</v>
      </c>
      <c r="CI207" s="18">
        <v>0</v>
      </c>
      <c r="CJ207" s="18">
        <v>2.4979947951273531E-2</v>
      </c>
      <c r="CK207" s="18">
        <v>2.4845404208194904E-2</v>
      </c>
      <c r="CL207" s="18">
        <v>0</v>
      </c>
      <c r="CM207" s="18">
        <v>0</v>
      </c>
      <c r="CN207" s="18">
        <v>0</v>
      </c>
      <c r="CO207" s="18">
        <v>0</v>
      </c>
      <c r="CP207" s="18">
        <v>1.345437430786268E-4</v>
      </c>
      <c r="CQ207" s="18">
        <v>0</v>
      </c>
      <c r="CR207" s="18">
        <v>-5.5276854928017717E-3</v>
      </c>
      <c r="CS207" s="18">
        <v>0</v>
      </c>
      <c r="CT207" s="18">
        <v>0</v>
      </c>
      <c r="CU207" s="18">
        <v>0</v>
      </c>
      <c r="CV207" s="18">
        <v>2.8261973421926916E-3</v>
      </c>
      <c r="CW207" s="18">
        <v>2.7985382059800669E-3</v>
      </c>
      <c r="CX207" s="18">
        <v>0</v>
      </c>
      <c r="CY207" s="18">
        <v>0</v>
      </c>
      <c r="CZ207" s="18">
        <v>0</v>
      </c>
      <c r="DA207" s="18">
        <v>0</v>
      </c>
      <c r="DB207" s="18">
        <v>2.7659136212624585E-5</v>
      </c>
      <c r="DC207" s="18">
        <v>0</v>
      </c>
      <c r="DD207" s="18">
        <v>-1.5808792912513842E-3</v>
      </c>
      <c r="DE207" s="18">
        <v>0</v>
      </c>
      <c r="DF207" s="18">
        <v>0</v>
      </c>
      <c r="DG207" s="18">
        <v>0</v>
      </c>
      <c r="DH207" s="18">
        <v>0</v>
      </c>
      <c r="DI207" s="18">
        <v>0</v>
      </c>
      <c r="DJ207" s="18">
        <v>0</v>
      </c>
      <c r="DK207" s="18">
        <v>0</v>
      </c>
      <c r="DL207" s="18">
        <v>0</v>
      </c>
      <c r="DM207" s="18">
        <v>0</v>
      </c>
      <c r="DN207" s="18">
        <v>0</v>
      </c>
      <c r="DO207" s="18">
        <v>0</v>
      </c>
      <c r="DP207" s="18">
        <v>0</v>
      </c>
      <c r="DQ207" s="18">
        <v>0</v>
      </c>
      <c r="DR207" s="18">
        <v>0</v>
      </c>
      <c r="DS207" s="18">
        <v>0</v>
      </c>
      <c r="DT207" s="18">
        <v>0</v>
      </c>
      <c r="DU207" s="18">
        <v>0</v>
      </c>
      <c r="DV207" s="18">
        <v>0</v>
      </c>
      <c r="DW207" s="18">
        <v>0</v>
      </c>
      <c r="DX207" s="18">
        <v>0</v>
      </c>
      <c r="DY207" s="18">
        <v>0</v>
      </c>
      <c r="DZ207" s="18">
        <v>0</v>
      </c>
      <c r="EA207" s="18">
        <v>0</v>
      </c>
      <c r="EB207" s="18">
        <v>0</v>
      </c>
      <c r="EC207" s="18">
        <v>0</v>
      </c>
      <c r="ED207" s="18">
        <v>0</v>
      </c>
      <c r="EE207" s="18">
        <v>0</v>
      </c>
    </row>
    <row r="208" spans="1:135" ht="20.149999999999999" customHeight="1" outlineLevel="6" x14ac:dyDescent="0.35">
      <c r="A208" s="17" t="s">
        <v>54</v>
      </c>
      <c r="B208" s="17" t="s">
        <v>99</v>
      </c>
      <c r="C208">
        <v>0</v>
      </c>
      <c r="D208" s="18">
        <v>1.7434795127353265E-3</v>
      </c>
      <c r="E208" s="18">
        <v>9.0882170542635652E-4</v>
      </c>
      <c r="F208" s="18">
        <v>0</v>
      </c>
      <c r="G208" s="18">
        <v>0</v>
      </c>
      <c r="H208" s="18">
        <v>0</v>
      </c>
      <c r="I208" s="18">
        <v>0</v>
      </c>
      <c r="J208" s="18">
        <v>8.3465780730897004E-4</v>
      </c>
      <c r="K208" s="18">
        <v>0</v>
      </c>
      <c r="L208" s="18">
        <v>-3.7776079734219269E-4</v>
      </c>
      <c r="M208" s="18">
        <v>0</v>
      </c>
      <c r="N208" s="18">
        <v>0</v>
      </c>
      <c r="O208" s="18">
        <v>0</v>
      </c>
      <c r="P208" s="18">
        <v>1.577548172757475E-17</v>
      </c>
      <c r="Q208" s="18">
        <v>1.5618848283499446E-17</v>
      </c>
      <c r="R208" s="18">
        <v>0</v>
      </c>
      <c r="S208" s="18">
        <v>0</v>
      </c>
      <c r="T208" s="18">
        <v>0</v>
      </c>
      <c r="U208" s="18">
        <v>0</v>
      </c>
      <c r="V208" s="18">
        <v>1.5663344407530454E-19</v>
      </c>
      <c r="W208" s="18">
        <v>0</v>
      </c>
      <c r="X208" s="18">
        <v>-8.7415503875968999E-18</v>
      </c>
      <c r="Y208" s="18">
        <v>0</v>
      </c>
      <c r="Z208" s="18">
        <v>0</v>
      </c>
      <c r="AA208" s="18">
        <v>0</v>
      </c>
      <c r="AB208" s="18">
        <v>1.7045359911406424E-7</v>
      </c>
      <c r="AC208" s="18">
        <v>1.6493532668881506E-7</v>
      </c>
      <c r="AD208" s="18">
        <v>0</v>
      </c>
      <c r="AE208" s="18">
        <v>0</v>
      </c>
      <c r="AF208" s="18">
        <v>0</v>
      </c>
      <c r="AG208" s="18">
        <v>0</v>
      </c>
      <c r="AH208" s="18">
        <v>5.5182724252491697E-9</v>
      </c>
      <c r="AI208" s="18">
        <v>0</v>
      </c>
      <c r="AJ208" s="18">
        <v>-3.2484606866002213E-8</v>
      </c>
      <c r="AK208" s="18">
        <v>0</v>
      </c>
      <c r="AL208" s="18">
        <v>0</v>
      </c>
      <c r="AM208" s="18">
        <v>0</v>
      </c>
      <c r="AN208" s="18">
        <v>1.0468265780730896E-6</v>
      </c>
      <c r="AO208" s="18">
        <v>9.7143964562569207E-7</v>
      </c>
      <c r="AP208" s="18">
        <v>0</v>
      </c>
      <c r="AQ208" s="18">
        <v>0</v>
      </c>
      <c r="AR208" s="18">
        <v>0</v>
      </c>
      <c r="AS208" s="18">
        <v>0</v>
      </c>
      <c r="AT208" s="18">
        <v>7.5386932447397565E-8</v>
      </c>
      <c r="AU208" s="18">
        <v>0</v>
      </c>
      <c r="AV208" s="18">
        <v>-3.1891472868217057E-7</v>
      </c>
      <c r="AW208" s="18">
        <v>0</v>
      </c>
      <c r="AX208" s="18">
        <v>0</v>
      </c>
      <c r="AY208" s="18">
        <v>0</v>
      </c>
      <c r="AZ208" s="18">
        <v>2.0607971207087486E-7</v>
      </c>
      <c r="BA208" s="18">
        <v>1.8908615725359911E-7</v>
      </c>
      <c r="BB208" s="18">
        <v>0</v>
      </c>
      <c r="BC208" s="18">
        <v>0</v>
      </c>
      <c r="BD208" s="18">
        <v>0</v>
      </c>
      <c r="BE208" s="18">
        <v>0</v>
      </c>
      <c r="BF208" s="18">
        <v>1.699355481727575E-8</v>
      </c>
      <c r="BG208" s="18">
        <v>0</v>
      </c>
      <c r="BH208" s="18">
        <v>-6.0434994462901444E-8</v>
      </c>
      <c r="BI208" s="18">
        <v>0</v>
      </c>
      <c r="BJ208" s="18">
        <v>0</v>
      </c>
      <c r="BK208" s="18">
        <v>0</v>
      </c>
      <c r="BL208" s="18">
        <v>2.2422675083056482E-10</v>
      </c>
      <c r="BM208" s="18">
        <v>2.225448504983389E-10</v>
      </c>
      <c r="BN208" s="18">
        <v>0</v>
      </c>
      <c r="BO208" s="18">
        <v>0</v>
      </c>
      <c r="BP208" s="18">
        <v>0</v>
      </c>
      <c r="BQ208" s="18">
        <v>0</v>
      </c>
      <c r="BR208" s="18">
        <v>1.6819003322259135E-12</v>
      </c>
      <c r="BS208" s="18">
        <v>0</v>
      </c>
      <c r="BT208" s="18">
        <v>-9.3848947951273522E-11</v>
      </c>
      <c r="BU208" s="18">
        <v>0</v>
      </c>
      <c r="BV208" s="18">
        <v>0</v>
      </c>
      <c r="BW208" s="18">
        <v>0</v>
      </c>
      <c r="BX208" s="18">
        <v>2.4030952159468443E-2</v>
      </c>
      <c r="BY208" s="18">
        <v>2.3906533776301222E-2</v>
      </c>
      <c r="BZ208" s="18">
        <v>0</v>
      </c>
      <c r="CA208" s="18">
        <v>0</v>
      </c>
      <c r="CB208" s="18">
        <v>0</v>
      </c>
      <c r="CC208" s="18">
        <v>0</v>
      </c>
      <c r="CD208" s="18">
        <v>1.2441838316722039E-4</v>
      </c>
      <c r="CE208" s="18">
        <v>0</v>
      </c>
      <c r="CF208" s="18">
        <v>-5.0455370985603544E-3</v>
      </c>
      <c r="CG208" s="18">
        <v>0</v>
      </c>
      <c r="CH208" s="18">
        <v>0</v>
      </c>
      <c r="CI208" s="18">
        <v>0</v>
      </c>
      <c r="CJ208" s="18">
        <v>2.4979947951273531E-2</v>
      </c>
      <c r="CK208" s="18">
        <v>2.4845404208194904E-2</v>
      </c>
      <c r="CL208" s="18">
        <v>0</v>
      </c>
      <c r="CM208" s="18">
        <v>0</v>
      </c>
      <c r="CN208" s="18">
        <v>0</v>
      </c>
      <c r="CO208" s="18">
        <v>0</v>
      </c>
      <c r="CP208" s="18">
        <v>1.345437430786268E-4</v>
      </c>
      <c r="CQ208" s="18">
        <v>0</v>
      </c>
      <c r="CR208" s="18">
        <v>-5.5276854928017717E-3</v>
      </c>
      <c r="CS208" s="18">
        <v>0</v>
      </c>
      <c r="CT208" s="18">
        <v>0</v>
      </c>
      <c r="CU208" s="18">
        <v>0</v>
      </c>
      <c r="CV208" s="18">
        <v>2.8261973421926916E-3</v>
      </c>
      <c r="CW208" s="18">
        <v>2.7985382059800669E-3</v>
      </c>
      <c r="CX208" s="18">
        <v>0</v>
      </c>
      <c r="CY208" s="18">
        <v>0</v>
      </c>
      <c r="CZ208" s="18">
        <v>0</v>
      </c>
      <c r="DA208" s="18">
        <v>0</v>
      </c>
      <c r="DB208" s="18">
        <v>2.7659136212624585E-5</v>
      </c>
      <c r="DC208" s="18">
        <v>0</v>
      </c>
      <c r="DD208" s="18">
        <v>-1.5808792912513842E-3</v>
      </c>
      <c r="DE208" s="18">
        <v>0</v>
      </c>
      <c r="DF208" s="18">
        <v>0</v>
      </c>
      <c r="DG208" s="18">
        <v>0</v>
      </c>
      <c r="DH208" s="18">
        <v>0</v>
      </c>
      <c r="DI208" s="18">
        <v>0</v>
      </c>
      <c r="DJ208" s="18">
        <v>0</v>
      </c>
      <c r="DK208" s="18">
        <v>0</v>
      </c>
      <c r="DL208" s="18">
        <v>0</v>
      </c>
      <c r="DM208" s="18">
        <v>0</v>
      </c>
      <c r="DN208" s="18">
        <v>0</v>
      </c>
      <c r="DO208" s="18">
        <v>0</v>
      </c>
      <c r="DP208" s="18">
        <v>0</v>
      </c>
      <c r="DQ208" s="18">
        <v>0</v>
      </c>
      <c r="DR208" s="18">
        <v>0</v>
      </c>
      <c r="DS208" s="18">
        <v>0</v>
      </c>
      <c r="DT208" s="18">
        <v>0</v>
      </c>
      <c r="DU208" s="18">
        <v>0</v>
      </c>
      <c r="DV208" s="18">
        <v>0</v>
      </c>
      <c r="DW208" s="18">
        <v>0</v>
      </c>
      <c r="DX208" s="18">
        <v>0</v>
      </c>
      <c r="DY208" s="18">
        <v>0</v>
      </c>
      <c r="DZ208" s="18">
        <v>0</v>
      </c>
      <c r="EA208" s="18">
        <v>0</v>
      </c>
      <c r="EB208" s="18">
        <v>0</v>
      </c>
      <c r="EC208" s="18">
        <v>0</v>
      </c>
      <c r="ED208" s="18">
        <v>0</v>
      </c>
      <c r="EE208" s="18">
        <v>0</v>
      </c>
    </row>
    <row r="209" spans="1:135" ht="20.149999999999999" customHeight="1" outlineLevel="5" x14ac:dyDescent="0.35">
      <c r="A209" s="17" t="s">
        <v>53</v>
      </c>
      <c r="B209" s="17" t="s">
        <v>354</v>
      </c>
      <c r="D209" s="18">
        <v>4.648042613554817E-3</v>
      </c>
      <c r="E209" s="18">
        <v>4.6478033222591359E-3</v>
      </c>
      <c r="F209" s="18">
        <v>0</v>
      </c>
      <c r="G209" s="18">
        <v>0</v>
      </c>
      <c r="H209" s="18">
        <v>0</v>
      </c>
      <c r="I209" s="18">
        <v>0</v>
      </c>
      <c r="J209" s="18">
        <v>2.3929129568106315E-7</v>
      </c>
      <c r="K209" s="18">
        <v>0</v>
      </c>
      <c r="L209" s="18">
        <v>0</v>
      </c>
      <c r="M209" s="18">
        <v>0</v>
      </c>
      <c r="N209" s="18">
        <v>0</v>
      </c>
      <c r="O209" s="18">
        <v>0</v>
      </c>
      <c r="P209" s="18">
        <v>3.4746419056478404E-17</v>
      </c>
      <c r="Q209" s="18">
        <v>3.4745089700996677E-17</v>
      </c>
      <c r="R209" s="18">
        <v>0</v>
      </c>
      <c r="S209" s="18">
        <v>0</v>
      </c>
      <c r="T209" s="18">
        <v>0</v>
      </c>
      <c r="U209" s="18">
        <v>0</v>
      </c>
      <c r="V209" s="18">
        <v>1.3293554817275747E-21</v>
      </c>
      <c r="W209" s="18">
        <v>0</v>
      </c>
      <c r="X209" s="18">
        <v>0</v>
      </c>
      <c r="Y209" s="18">
        <v>0</v>
      </c>
      <c r="Z209" s="18">
        <v>0</v>
      </c>
      <c r="AA209" s="18">
        <v>0</v>
      </c>
      <c r="AB209" s="18">
        <v>1.384459052611296E-6</v>
      </c>
      <c r="AC209" s="18">
        <v>1.3843437873754155E-6</v>
      </c>
      <c r="AD209" s="18">
        <v>0</v>
      </c>
      <c r="AE209" s="18">
        <v>0</v>
      </c>
      <c r="AF209" s="18">
        <v>0</v>
      </c>
      <c r="AG209" s="18">
        <v>0</v>
      </c>
      <c r="AH209" s="18">
        <v>1.1526523588039866E-10</v>
      </c>
      <c r="AI209" s="18">
        <v>0</v>
      </c>
      <c r="AJ209" s="18">
        <v>0</v>
      </c>
      <c r="AK209" s="18">
        <v>0</v>
      </c>
      <c r="AL209" s="18">
        <v>0</v>
      </c>
      <c r="AM209" s="18">
        <v>0</v>
      </c>
      <c r="AN209" s="18">
        <v>2.1586224453156151E-5</v>
      </c>
      <c r="AO209" s="18">
        <v>2.1584704318936881E-5</v>
      </c>
      <c r="AP209" s="18">
        <v>0</v>
      </c>
      <c r="AQ209" s="18">
        <v>0</v>
      </c>
      <c r="AR209" s="18">
        <v>0</v>
      </c>
      <c r="AS209" s="18">
        <v>0</v>
      </c>
      <c r="AT209" s="18">
        <v>1.520134219269103E-9</v>
      </c>
      <c r="AU209" s="18">
        <v>0</v>
      </c>
      <c r="AV209" s="18">
        <v>0</v>
      </c>
      <c r="AW209" s="18">
        <v>0</v>
      </c>
      <c r="AX209" s="18">
        <v>0</v>
      </c>
      <c r="AY209" s="18">
        <v>0</v>
      </c>
      <c r="AZ209" s="18">
        <v>2.3154919630564787E-6</v>
      </c>
      <c r="BA209" s="18">
        <v>2.3153209302325584E-6</v>
      </c>
      <c r="BB209" s="18">
        <v>0</v>
      </c>
      <c r="BC209" s="18">
        <v>0</v>
      </c>
      <c r="BD209" s="18">
        <v>0</v>
      </c>
      <c r="BE209" s="18">
        <v>0</v>
      </c>
      <c r="BF209" s="18">
        <v>1.7103282392026582E-10</v>
      </c>
      <c r="BG209" s="18">
        <v>0</v>
      </c>
      <c r="BH209" s="18">
        <v>0</v>
      </c>
      <c r="BI209" s="18">
        <v>0</v>
      </c>
      <c r="BJ209" s="18">
        <v>0</v>
      </c>
      <c r="BK209" s="18">
        <v>0</v>
      </c>
      <c r="BL209" s="18">
        <v>5.411891719069768E-10</v>
      </c>
      <c r="BM209" s="18">
        <v>5.4116491694352164E-10</v>
      </c>
      <c r="BN209" s="18">
        <v>0</v>
      </c>
      <c r="BO209" s="18">
        <v>0</v>
      </c>
      <c r="BP209" s="18">
        <v>0</v>
      </c>
      <c r="BQ209" s="18">
        <v>0</v>
      </c>
      <c r="BR209" s="18">
        <v>2.4254963455149503E-14</v>
      </c>
      <c r="BS209" s="18">
        <v>0</v>
      </c>
      <c r="BT209" s="18">
        <v>0</v>
      </c>
      <c r="BU209" s="18">
        <v>0</v>
      </c>
      <c r="BV209" s="18">
        <v>0</v>
      </c>
      <c r="BW209" s="18">
        <v>0</v>
      </c>
      <c r="BX209" s="18">
        <v>5.3537360668438547E-2</v>
      </c>
      <c r="BY209" s="18">
        <v>5.3533966777408647E-2</v>
      </c>
      <c r="BZ209" s="18">
        <v>0</v>
      </c>
      <c r="CA209" s="18">
        <v>0</v>
      </c>
      <c r="CB209" s="18">
        <v>0</v>
      </c>
      <c r="CC209" s="18">
        <v>0</v>
      </c>
      <c r="CD209" s="18">
        <v>3.3938910299003323E-6</v>
      </c>
      <c r="CE209" s="18">
        <v>0</v>
      </c>
      <c r="CF209" s="18">
        <v>0</v>
      </c>
      <c r="CG209" s="18">
        <v>0</v>
      </c>
      <c r="CH209" s="18">
        <v>0</v>
      </c>
      <c r="CI209" s="18">
        <v>0</v>
      </c>
      <c r="CJ209" s="18">
        <v>5.6796383146843855E-2</v>
      </c>
      <c r="CK209" s="18">
        <v>5.6792890365448503E-2</v>
      </c>
      <c r="CL209" s="18">
        <v>0</v>
      </c>
      <c r="CM209" s="18">
        <v>0</v>
      </c>
      <c r="CN209" s="18">
        <v>0</v>
      </c>
      <c r="CO209" s="18">
        <v>0</v>
      </c>
      <c r="CP209" s="18">
        <v>3.4927813953488376E-6</v>
      </c>
      <c r="CQ209" s="18">
        <v>0</v>
      </c>
      <c r="CR209" s="18">
        <v>0</v>
      </c>
      <c r="CS209" s="18">
        <v>0</v>
      </c>
      <c r="CT209" s="18">
        <v>0</v>
      </c>
      <c r="CU209" s="18">
        <v>0</v>
      </c>
      <c r="CV209" s="18">
        <v>9.2532345100332231E-3</v>
      </c>
      <c r="CW209" s="18">
        <v>9.25277607973422E-3</v>
      </c>
      <c r="CX209" s="18">
        <v>0</v>
      </c>
      <c r="CY209" s="18">
        <v>0</v>
      </c>
      <c r="CZ209" s="18">
        <v>0</v>
      </c>
      <c r="DA209" s="18">
        <v>0</v>
      </c>
      <c r="DB209" s="18">
        <v>4.5843029900332231E-7</v>
      </c>
      <c r="DC209" s="18">
        <v>0</v>
      </c>
      <c r="DD209" s="18">
        <v>0</v>
      </c>
      <c r="DE209" s="18">
        <v>0</v>
      </c>
      <c r="DF209" s="18">
        <v>0</v>
      </c>
      <c r="DG209" s="18">
        <v>0</v>
      </c>
      <c r="DH209" s="18">
        <v>0</v>
      </c>
      <c r="DI209" s="18">
        <v>0</v>
      </c>
      <c r="DJ209" s="18">
        <v>0</v>
      </c>
      <c r="DK209" s="18">
        <v>0</v>
      </c>
      <c r="DL209" s="18">
        <v>0</v>
      </c>
      <c r="DM209" s="18">
        <v>0</v>
      </c>
      <c r="DN209" s="18">
        <v>0</v>
      </c>
      <c r="DO209" s="18">
        <v>0</v>
      </c>
      <c r="DP209" s="18">
        <v>0</v>
      </c>
      <c r="DQ209" s="18">
        <v>0</v>
      </c>
      <c r="DR209" s="18">
        <v>0</v>
      </c>
      <c r="DS209" s="18">
        <v>0</v>
      </c>
      <c r="DT209" s="18">
        <v>0</v>
      </c>
      <c r="DU209" s="18">
        <v>0</v>
      </c>
      <c r="DV209" s="18">
        <v>0</v>
      </c>
      <c r="DW209" s="18">
        <v>0</v>
      </c>
      <c r="DX209" s="18">
        <v>0</v>
      </c>
      <c r="DY209" s="18">
        <v>0</v>
      </c>
      <c r="DZ209" s="18">
        <v>0</v>
      </c>
      <c r="EA209" s="18">
        <v>0</v>
      </c>
      <c r="EB209" s="18">
        <v>0</v>
      </c>
      <c r="EC209" s="18">
        <v>0</v>
      </c>
      <c r="ED209" s="18">
        <v>0</v>
      </c>
      <c r="EE209" s="18">
        <v>0</v>
      </c>
    </row>
    <row r="210" spans="1:135" ht="20.149999999999999" customHeight="1" outlineLevel="6" x14ac:dyDescent="0.35">
      <c r="A210" s="17" t="s">
        <v>54</v>
      </c>
      <c r="B210" s="17" t="s">
        <v>101</v>
      </c>
      <c r="C210">
        <v>0</v>
      </c>
      <c r="D210" s="18">
        <v>4.648042613554817E-3</v>
      </c>
      <c r="E210" s="18">
        <v>4.6478033222591359E-3</v>
      </c>
      <c r="F210" s="18">
        <v>0</v>
      </c>
      <c r="G210" s="18">
        <v>0</v>
      </c>
      <c r="H210" s="18">
        <v>0</v>
      </c>
      <c r="I210" s="18">
        <v>0</v>
      </c>
      <c r="J210" s="18">
        <v>2.3929129568106315E-7</v>
      </c>
      <c r="K210" s="18">
        <v>0</v>
      </c>
      <c r="L210" s="18">
        <v>0</v>
      </c>
      <c r="M210" s="18">
        <v>0</v>
      </c>
      <c r="N210" s="18">
        <v>0</v>
      </c>
      <c r="O210" s="18">
        <v>0</v>
      </c>
      <c r="P210" s="18">
        <v>3.4746419056478404E-17</v>
      </c>
      <c r="Q210" s="18">
        <v>3.4745089700996677E-17</v>
      </c>
      <c r="R210" s="18">
        <v>0</v>
      </c>
      <c r="S210" s="18">
        <v>0</v>
      </c>
      <c r="T210" s="18">
        <v>0</v>
      </c>
      <c r="U210" s="18">
        <v>0</v>
      </c>
      <c r="V210" s="18">
        <v>1.3293554817275747E-21</v>
      </c>
      <c r="W210" s="18">
        <v>0</v>
      </c>
      <c r="X210" s="18">
        <v>0</v>
      </c>
      <c r="Y210" s="18">
        <v>0</v>
      </c>
      <c r="Z210" s="18">
        <v>0</v>
      </c>
      <c r="AA210" s="18">
        <v>0</v>
      </c>
      <c r="AB210" s="18">
        <v>1.384459052611296E-6</v>
      </c>
      <c r="AC210" s="18">
        <v>1.3843437873754155E-6</v>
      </c>
      <c r="AD210" s="18">
        <v>0</v>
      </c>
      <c r="AE210" s="18">
        <v>0</v>
      </c>
      <c r="AF210" s="18">
        <v>0</v>
      </c>
      <c r="AG210" s="18">
        <v>0</v>
      </c>
      <c r="AH210" s="18">
        <v>1.1526523588039866E-10</v>
      </c>
      <c r="AI210" s="18">
        <v>0</v>
      </c>
      <c r="AJ210" s="18">
        <v>0</v>
      </c>
      <c r="AK210" s="18">
        <v>0</v>
      </c>
      <c r="AL210" s="18">
        <v>0</v>
      </c>
      <c r="AM210" s="18">
        <v>0</v>
      </c>
      <c r="AN210" s="18">
        <v>2.1586224453156151E-5</v>
      </c>
      <c r="AO210" s="18">
        <v>2.1584704318936881E-5</v>
      </c>
      <c r="AP210" s="18">
        <v>0</v>
      </c>
      <c r="AQ210" s="18">
        <v>0</v>
      </c>
      <c r="AR210" s="18">
        <v>0</v>
      </c>
      <c r="AS210" s="18">
        <v>0</v>
      </c>
      <c r="AT210" s="18">
        <v>1.520134219269103E-9</v>
      </c>
      <c r="AU210" s="18">
        <v>0</v>
      </c>
      <c r="AV210" s="18">
        <v>0</v>
      </c>
      <c r="AW210" s="18">
        <v>0</v>
      </c>
      <c r="AX210" s="18">
        <v>0</v>
      </c>
      <c r="AY210" s="18">
        <v>0</v>
      </c>
      <c r="AZ210" s="18">
        <v>2.3154919630564787E-6</v>
      </c>
      <c r="BA210" s="18">
        <v>2.3153209302325584E-6</v>
      </c>
      <c r="BB210" s="18">
        <v>0</v>
      </c>
      <c r="BC210" s="18">
        <v>0</v>
      </c>
      <c r="BD210" s="18">
        <v>0</v>
      </c>
      <c r="BE210" s="18">
        <v>0</v>
      </c>
      <c r="BF210" s="18">
        <v>1.7103282392026582E-10</v>
      </c>
      <c r="BG210" s="18">
        <v>0</v>
      </c>
      <c r="BH210" s="18">
        <v>0</v>
      </c>
      <c r="BI210" s="18">
        <v>0</v>
      </c>
      <c r="BJ210" s="18">
        <v>0</v>
      </c>
      <c r="BK210" s="18">
        <v>0</v>
      </c>
      <c r="BL210" s="18">
        <v>5.411891719069768E-10</v>
      </c>
      <c r="BM210" s="18">
        <v>5.4116491694352164E-10</v>
      </c>
      <c r="BN210" s="18">
        <v>0</v>
      </c>
      <c r="BO210" s="18">
        <v>0</v>
      </c>
      <c r="BP210" s="18">
        <v>0</v>
      </c>
      <c r="BQ210" s="18">
        <v>0</v>
      </c>
      <c r="BR210" s="18">
        <v>2.4254963455149503E-14</v>
      </c>
      <c r="BS210" s="18">
        <v>0</v>
      </c>
      <c r="BT210" s="18">
        <v>0</v>
      </c>
      <c r="BU210" s="18">
        <v>0</v>
      </c>
      <c r="BV210" s="18">
        <v>0</v>
      </c>
      <c r="BW210" s="18">
        <v>0</v>
      </c>
      <c r="BX210" s="18">
        <v>5.3537360668438547E-2</v>
      </c>
      <c r="BY210" s="18">
        <v>5.3533966777408647E-2</v>
      </c>
      <c r="BZ210" s="18">
        <v>0</v>
      </c>
      <c r="CA210" s="18">
        <v>0</v>
      </c>
      <c r="CB210" s="18">
        <v>0</v>
      </c>
      <c r="CC210" s="18">
        <v>0</v>
      </c>
      <c r="CD210" s="18">
        <v>3.3938910299003323E-6</v>
      </c>
      <c r="CE210" s="18">
        <v>0</v>
      </c>
      <c r="CF210" s="18">
        <v>0</v>
      </c>
      <c r="CG210" s="18">
        <v>0</v>
      </c>
      <c r="CH210" s="18">
        <v>0</v>
      </c>
      <c r="CI210" s="18">
        <v>0</v>
      </c>
      <c r="CJ210" s="18">
        <v>5.6796383146843855E-2</v>
      </c>
      <c r="CK210" s="18">
        <v>5.6792890365448503E-2</v>
      </c>
      <c r="CL210" s="18">
        <v>0</v>
      </c>
      <c r="CM210" s="18">
        <v>0</v>
      </c>
      <c r="CN210" s="18">
        <v>0</v>
      </c>
      <c r="CO210" s="18">
        <v>0</v>
      </c>
      <c r="CP210" s="18">
        <v>3.4927813953488376E-6</v>
      </c>
      <c r="CQ210" s="18">
        <v>0</v>
      </c>
      <c r="CR210" s="18">
        <v>0</v>
      </c>
      <c r="CS210" s="18">
        <v>0</v>
      </c>
      <c r="CT210" s="18">
        <v>0</v>
      </c>
      <c r="CU210" s="18">
        <v>0</v>
      </c>
      <c r="CV210" s="18">
        <v>9.2532345100332231E-3</v>
      </c>
      <c r="CW210" s="18">
        <v>9.25277607973422E-3</v>
      </c>
      <c r="CX210" s="18">
        <v>0</v>
      </c>
      <c r="CY210" s="18">
        <v>0</v>
      </c>
      <c r="CZ210" s="18">
        <v>0</v>
      </c>
      <c r="DA210" s="18">
        <v>0</v>
      </c>
      <c r="DB210" s="18">
        <v>4.5843029900332231E-7</v>
      </c>
      <c r="DC210" s="18">
        <v>0</v>
      </c>
      <c r="DD210" s="18">
        <v>0</v>
      </c>
      <c r="DE210" s="18">
        <v>0</v>
      </c>
      <c r="DF210" s="18">
        <v>0</v>
      </c>
      <c r="DG210" s="18">
        <v>0</v>
      </c>
      <c r="DH210" s="18">
        <v>0</v>
      </c>
      <c r="DI210" s="18">
        <v>0</v>
      </c>
      <c r="DJ210" s="18">
        <v>0</v>
      </c>
      <c r="DK210" s="18">
        <v>0</v>
      </c>
      <c r="DL210" s="18">
        <v>0</v>
      </c>
      <c r="DM210" s="18">
        <v>0</v>
      </c>
      <c r="DN210" s="18">
        <v>0</v>
      </c>
      <c r="DO210" s="18">
        <v>0</v>
      </c>
      <c r="DP210" s="18">
        <v>0</v>
      </c>
      <c r="DQ210" s="18">
        <v>0</v>
      </c>
      <c r="DR210" s="18">
        <v>0</v>
      </c>
      <c r="DS210" s="18">
        <v>0</v>
      </c>
      <c r="DT210" s="18">
        <v>0</v>
      </c>
      <c r="DU210" s="18">
        <v>0</v>
      </c>
      <c r="DV210" s="18">
        <v>0</v>
      </c>
      <c r="DW210" s="18">
        <v>0</v>
      </c>
      <c r="DX210" s="18">
        <v>0</v>
      </c>
      <c r="DY210" s="18">
        <v>0</v>
      </c>
      <c r="DZ210" s="18">
        <v>0</v>
      </c>
      <c r="EA210" s="18">
        <v>0</v>
      </c>
      <c r="EB210" s="18">
        <v>0</v>
      </c>
      <c r="EC210" s="18">
        <v>0</v>
      </c>
      <c r="ED210" s="18">
        <v>0</v>
      </c>
      <c r="EE210" s="18">
        <v>0</v>
      </c>
    </row>
    <row r="211" spans="1:135" ht="20.149999999999999" customHeight="1" outlineLevel="2" x14ac:dyDescent="0.35">
      <c r="A211" s="17" t="s">
        <v>49</v>
      </c>
      <c r="B211" s="17" t="s">
        <v>102</v>
      </c>
      <c r="D211" s="18">
        <v>0.27061190817120706</v>
      </c>
      <c r="E211" s="18">
        <v>9.2015113736434104E-2</v>
      </c>
      <c r="F211" s="18">
        <v>0</v>
      </c>
      <c r="G211" s="18">
        <v>0</v>
      </c>
      <c r="H211" s="18">
        <v>0.13518768491384278</v>
      </c>
      <c r="I211" s="18">
        <v>0</v>
      </c>
      <c r="J211" s="18">
        <v>4.3363909950387601E-2</v>
      </c>
      <c r="K211" s="18">
        <v>4.5199570542635657E-5</v>
      </c>
      <c r="L211" s="18">
        <v>-6.4408109358139537E-2</v>
      </c>
      <c r="M211" s="18">
        <v>0</v>
      </c>
      <c r="N211" s="18">
        <v>0</v>
      </c>
      <c r="O211" s="18">
        <v>0</v>
      </c>
      <c r="P211" s="18">
        <v>1.2360543364148005E-12</v>
      </c>
      <c r="Q211" s="18">
        <v>6.1802005236824804E-13</v>
      </c>
      <c r="R211" s="18">
        <v>0</v>
      </c>
      <c r="S211" s="18">
        <v>0</v>
      </c>
      <c r="T211" s="18">
        <v>6.1802580213132045E-13</v>
      </c>
      <c r="U211" s="18">
        <v>0</v>
      </c>
      <c r="V211" s="18">
        <v>8.5679916438538209E-18</v>
      </c>
      <c r="W211" s="18">
        <v>-8.6076411960132881E-20</v>
      </c>
      <c r="X211" s="18">
        <v>4.2863815827862683E-15</v>
      </c>
      <c r="Y211" s="18">
        <v>0</v>
      </c>
      <c r="Z211" s="18">
        <v>0</v>
      </c>
      <c r="AA211" s="18">
        <v>0</v>
      </c>
      <c r="AB211" s="18">
        <v>3.1065373593631453E-4</v>
      </c>
      <c r="AC211" s="18">
        <v>1.5505665893244741E-4</v>
      </c>
      <c r="AD211" s="18">
        <v>0</v>
      </c>
      <c r="AE211" s="18">
        <v>0</v>
      </c>
      <c r="AF211" s="18">
        <v>1.5529178396320712E-4</v>
      </c>
      <c r="AG211" s="18">
        <v>0</v>
      </c>
      <c r="AH211" s="18">
        <v>2.9357912577630121E-7</v>
      </c>
      <c r="AI211" s="18">
        <v>1.1713914883720931E-8</v>
      </c>
      <c r="AJ211" s="18">
        <v>-1.0715730643100775E-5</v>
      </c>
      <c r="AK211" s="18">
        <v>0</v>
      </c>
      <c r="AL211" s="18">
        <v>0</v>
      </c>
      <c r="AM211" s="18">
        <v>0</v>
      </c>
      <c r="AN211" s="18">
        <v>5.0515860046316716E-4</v>
      </c>
      <c r="AO211" s="18">
        <v>2.493271460854928E-4</v>
      </c>
      <c r="AP211" s="18">
        <v>0</v>
      </c>
      <c r="AQ211" s="18">
        <v>0</v>
      </c>
      <c r="AR211" s="18">
        <v>2.5188166790666668E-4</v>
      </c>
      <c r="AS211" s="18">
        <v>0</v>
      </c>
      <c r="AT211" s="18">
        <v>3.9398755303654483E-6</v>
      </c>
      <c r="AU211" s="18">
        <v>9.9109406423034338E-9</v>
      </c>
      <c r="AV211" s="18">
        <v>-1.2482816424894794E-4</v>
      </c>
      <c r="AW211" s="18">
        <v>0</v>
      </c>
      <c r="AX211" s="18">
        <v>0</v>
      </c>
      <c r="AY211" s="18">
        <v>0</v>
      </c>
      <c r="AZ211" s="18">
        <v>4.4835525571246958E-5</v>
      </c>
      <c r="BA211" s="18">
        <v>2.153211126467331E-5</v>
      </c>
      <c r="BB211" s="18">
        <v>0</v>
      </c>
      <c r="BC211" s="18">
        <v>0</v>
      </c>
      <c r="BD211" s="18">
        <v>2.2383550243862686E-5</v>
      </c>
      <c r="BE211" s="18">
        <v>0</v>
      </c>
      <c r="BF211" s="18">
        <v>8.7152338007530455E-7</v>
      </c>
      <c r="BG211" s="18">
        <v>4.8340682635658913E-8</v>
      </c>
      <c r="BH211" s="18">
        <v>-1.1682687256345514E-5</v>
      </c>
      <c r="BI211" s="18">
        <v>0</v>
      </c>
      <c r="BJ211" s="18">
        <v>0</v>
      </c>
      <c r="BK211" s="18">
        <v>0</v>
      </c>
      <c r="BL211" s="18">
        <v>5.1541092015616923E-6</v>
      </c>
      <c r="BM211" s="18">
        <v>2.5820055919202658E-6</v>
      </c>
      <c r="BN211" s="18">
        <v>0</v>
      </c>
      <c r="BO211" s="18">
        <v>0</v>
      </c>
      <c r="BP211" s="18">
        <v>2.5720107778859657E-6</v>
      </c>
      <c r="BQ211" s="18">
        <v>0</v>
      </c>
      <c r="BR211" s="18">
        <v>9.3525341624806214E-11</v>
      </c>
      <c r="BS211" s="18">
        <v>-6.9358616389811737E-13</v>
      </c>
      <c r="BT211" s="18">
        <v>-9.7329371219455152E-7</v>
      </c>
      <c r="BU211" s="18">
        <v>0</v>
      </c>
      <c r="BV211" s="18">
        <v>0</v>
      </c>
      <c r="BW211" s="18">
        <v>0</v>
      </c>
      <c r="BX211" s="18">
        <v>3.615361368449213</v>
      </c>
      <c r="BY211" s="18">
        <v>1.8019599106090807</v>
      </c>
      <c r="BZ211" s="18">
        <v>0</v>
      </c>
      <c r="CA211" s="18">
        <v>0</v>
      </c>
      <c r="CB211" s="18">
        <v>1.8062638943943743</v>
      </c>
      <c r="CC211" s="18">
        <v>0</v>
      </c>
      <c r="CD211" s="18">
        <v>7.119537930808416E-3</v>
      </c>
      <c r="CE211" s="18">
        <v>1.8025514950166111E-5</v>
      </c>
      <c r="CF211" s="18">
        <v>-0.74820547531339976</v>
      </c>
      <c r="CG211" s="18">
        <v>0</v>
      </c>
      <c r="CH211" s="18">
        <v>0</v>
      </c>
      <c r="CI211" s="18">
        <v>0</v>
      </c>
      <c r="CJ211" s="18">
        <v>3.7921970739778517</v>
      </c>
      <c r="CK211" s="18">
        <v>1.8899232041638985</v>
      </c>
      <c r="CL211" s="18">
        <v>0</v>
      </c>
      <c r="CM211" s="18">
        <v>0</v>
      </c>
      <c r="CN211" s="18">
        <v>1.8945867145384272</v>
      </c>
      <c r="CO211" s="18">
        <v>0</v>
      </c>
      <c r="CP211" s="18">
        <v>7.6749528407530458E-3</v>
      </c>
      <c r="CQ211" s="18">
        <v>1.2202434772978959E-5</v>
      </c>
      <c r="CR211" s="18">
        <v>-0.82113569568106315</v>
      </c>
      <c r="CS211" s="18">
        <v>0</v>
      </c>
      <c r="CT211" s="18">
        <v>0</v>
      </c>
      <c r="CU211" s="18">
        <v>0</v>
      </c>
      <c r="CV211" s="18">
        <v>0.425455690259402</v>
      </c>
      <c r="CW211" s="18">
        <v>0.21151377183610187</v>
      </c>
      <c r="CX211" s="18">
        <v>0</v>
      </c>
      <c r="CY211" s="18">
        <v>0</v>
      </c>
      <c r="CZ211" s="18">
        <v>0.21241258975760799</v>
      </c>
      <c r="DA211" s="18">
        <v>0</v>
      </c>
      <c r="DB211" s="18">
        <v>1.5430193549501663E-3</v>
      </c>
      <c r="DC211" s="18">
        <v>-1.3690689258028795E-5</v>
      </c>
      <c r="DD211" s="18">
        <v>-0.19722167956234773</v>
      </c>
      <c r="DE211" s="18">
        <v>0</v>
      </c>
      <c r="DF211" s="18">
        <v>0</v>
      </c>
      <c r="DG211" s="18">
        <v>0</v>
      </c>
      <c r="DH211" s="18">
        <v>0</v>
      </c>
      <c r="DI211" s="18">
        <v>0</v>
      </c>
      <c r="DJ211" s="18">
        <v>0</v>
      </c>
      <c r="DK211" s="18">
        <v>0</v>
      </c>
      <c r="DL211" s="18">
        <v>0</v>
      </c>
      <c r="DM211" s="18">
        <v>0</v>
      </c>
      <c r="DN211" s="18">
        <v>0</v>
      </c>
      <c r="DO211" s="18">
        <v>0</v>
      </c>
      <c r="DP211" s="18">
        <v>0</v>
      </c>
      <c r="DQ211" s="18">
        <v>0</v>
      </c>
      <c r="DR211" s="18">
        <v>0</v>
      </c>
      <c r="DS211" s="18">
        <v>0</v>
      </c>
      <c r="DT211" s="18">
        <v>0</v>
      </c>
      <c r="DU211" s="18">
        <v>0</v>
      </c>
      <c r="DV211" s="18">
        <v>0</v>
      </c>
      <c r="DW211" s="18">
        <v>0</v>
      </c>
      <c r="DX211" s="18">
        <v>0</v>
      </c>
      <c r="DY211" s="18">
        <v>0</v>
      </c>
      <c r="DZ211" s="18">
        <v>0</v>
      </c>
      <c r="EA211" s="18">
        <v>0</v>
      </c>
      <c r="EB211" s="18">
        <v>0</v>
      </c>
      <c r="EC211" s="18">
        <v>0</v>
      </c>
      <c r="ED211" s="18">
        <v>0</v>
      </c>
      <c r="EE211" s="18">
        <v>0</v>
      </c>
    </row>
    <row r="212" spans="1:135" ht="20.149999999999999" customHeight="1" outlineLevel="3" x14ac:dyDescent="0.35">
      <c r="A212" s="17" t="s">
        <v>51</v>
      </c>
      <c r="B212" s="17" t="s">
        <v>106</v>
      </c>
      <c r="D212" s="18">
        <v>0.27061190817120706</v>
      </c>
      <c r="E212" s="18">
        <v>9.2015113736434104E-2</v>
      </c>
      <c r="F212" s="18">
        <v>0</v>
      </c>
      <c r="G212" s="18">
        <v>0</v>
      </c>
      <c r="H212" s="18">
        <v>0.13518768491384278</v>
      </c>
      <c r="I212" s="18">
        <v>0</v>
      </c>
      <c r="J212" s="18">
        <v>4.3363909950387601E-2</v>
      </c>
      <c r="K212" s="18">
        <v>4.5199570542635657E-5</v>
      </c>
      <c r="L212" s="18">
        <v>-6.4408109358139537E-2</v>
      </c>
      <c r="M212" s="18">
        <v>0</v>
      </c>
      <c r="N212" s="18">
        <v>0</v>
      </c>
      <c r="O212" s="18">
        <v>0</v>
      </c>
      <c r="P212" s="18">
        <v>1.2360543364148005E-12</v>
      </c>
      <c r="Q212" s="18">
        <v>6.1802005236824804E-13</v>
      </c>
      <c r="R212" s="18">
        <v>0</v>
      </c>
      <c r="S212" s="18">
        <v>0</v>
      </c>
      <c r="T212" s="18">
        <v>6.1802580213132045E-13</v>
      </c>
      <c r="U212" s="18">
        <v>0</v>
      </c>
      <c r="V212" s="18">
        <v>8.5679916438538209E-18</v>
      </c>
      <c r="W212" s="18">
        <v>-8.6076411960132881E-20</v>
      </c>
      <c r="X212" s="18">
        <v>4.2863815827862683E-15</v>
      </c>
      <c r="Y212" s="18">
        <v>0</v>
      </c>
      <c r="Z212" s="18">
        <v>0</v>
      </c>
      <c r="AA212" s="18">
        <v>0</v>
      </c>
      <c r="AB212" s="18">
        <v>3.1065373593631453E-4</v>
      </c>
      <c r="AC212" s="18">
        <v>1.5505665893244741E-4</v>
      </c>
      <c r="AD212" s="18">
        <v>0</v>
      </c>
      <c r="AE212" s="18">
        <v>0</v>
      </c>
      <c r="AF212" s="18">
        <v>1.5529178396320712E-4</v>
      </c>
      <c r="AG212" s="18">
        <v>0</v>
      </c>
      <c r="AH212" s="18">
        <v>2.9357912577630121E-7</v>
      </c>
      <c r="AI212" s="18">
        <v>1.1713914883720931E-8</v>
      </c>
      <c r="AJ212" s="18">
        <v>-1.0715730643100775E-5</v>
      </c>
      <c r="AK212" s="18">
        <v>0</v>
      </c>
      <c r="AL212" s="18">
        <v>0</v>
      </c>
      <c r="AM212" s="18">
        <v>0</v>
      </c>
      <c r="AN212" s="18">
        <v>5.0515860046316716E-4</v>
      </c>
      <c r="AO212" s="18">
        <v>2.493271460854928E-4</v>
      </c>
      <c r="AP212" s="18">
        <v>0</v>
      </c>
      <c r="AQ212" s="18">
        <v>0</v>
      </c>
      <c r="AR212" s="18">
        <v>2.5188166790666668E-4</v>
      </c>
      <c r="AS212" s="18">
        <v>0</v>
      </c>
      <c r="AT212" s="18">
        <v>3.9398755303654483E-6</v>
      </c>
      <c r="AU212" s="18">
        <v>9.9109406423034338E-9</v>
      </c>
      <c r="AV212" s="18">
        <v>-1.2482816424894794E-4</v>
      </c>
      <c r="AW212" s="18">
        <v>0</v>
      </c>
      <c r="AX212" s="18">
        <v>0</v>
      </c>
      <c r="AY212" s="18">
        <v>0</v>
      </c>
      <c r="AZ212" s="18">
        <v>4.4835525571246958E-5</v>
      </c>
      <c r="BA212" s="18">
        <v>2.153211126467331E-5</v>
      </c>
      <c r="BB212" s="18">
        <v>0</v>
      </c>
      <c r="BC212" s="18">
        <v>0</v>
      </c>
      <c r="BD212" s="18">
        <v>2.2383550243862686E-5</v>
      </c>
      <c r="BE212" s="18">
        <v>0</v>
      </c>
      <c r="BF212" s="18">
        <v>8.7152338007530455E-7</v>
      </c>
      <c r="BG212" s="18">
        <v>4.8340682635658913E-8</v>
      </c>
      <c r="BH212" s="18">
        <v>-1.1682687256345514E-5</v>
      </c>
      <c r="BI212" s="18">
        <v>0</v>
      </c>
      <c r="BJ212" s="18">
        <v>0</v>
      </c>
      <c r="BK212" s="18">
        <v>0</v>
      </c>
      <c r="BL212" s="18">
        <v>5.1541092015616923E-6</v>
      </c>
      <c r="BM212" s="18">
        <v>2.5820055919202658E-6</v>
      </c>
      <c r="BN212" s="18">
        <v>0</v>
      </c>
      <c r="BO212" s="18">
        <v>0</v>
      </c>
      <c r="BP212" s="18">
        <v>2.5720107778859657E-6</v>
      </c>
      <c r="BQ212" s="18">
        <v>0</v>
      </c>
      <c r="BR212" s="18">
        <v>9.3525341624806214E-11</v>
      </c>
      <c r="BS212" s="18">
        <v>-6.9358616389811737E-13</v>
      </c>
      <c r="BT212" s="18">
        <v>-9.7329371219455152E-7</v>
      </c>
      <c r="BU212" s="18">
        <v>0</v>
      </c>
      <c r="BV212" s="18">
        <v>0</v>
      </c>
      <c r="BW212" s="18">
        <v>0</v>
      </c>
      <c r="BX212" s="18">
        <v>3.615361368449213</v>
      </c>
      <c r="BY212" s="18">
        <v>1.8019599106090807</v>
      </c>
      <c r="BZ212" s="18">
        <v>0</v>
      </c>
      <c r="CA212" s="18">
        <v>0</v>
      </c>
      <c r="CB212" s="18">
        <v>1.8062638943943743</v>
      </c>
      <c r="CC212" s="18">
        <v>0</v>
      </c>
      <c r="CD212" s="18">
        <v>7.119537930808416E-3</v>
      </c>
      <c r="CE212" s="18">
        <v>1.8025514950166111E-5</v>
      </c>
      <c r="CF212" s="18">
        <v>-0.74820547531339976</v>
      </c>
      <c r="CG212" s="18">
        <v>0</v>
      </c>
      <c r="CH212" s="18">
        <v>0</v>
      </c>
      <c r="CI212" s="18">
        <v>0</v>
      </c>
      <c r="CJ212" s="18">
        <v>3.7921970739778517</v>
      </c>
      <c r="CK212" s="18">
        <v>1.8899232041638985</v>
      </c>
      <c r="CL212" s="18">
        <v>0</v>
      </c>
      <c r="CM212" s="18">
        <v>0</v>
      </c>
      <c r="CN212" s="18">
        <v>1.8945867145384272</v>
      </c>
      <c r="CO212" s="18">
        <v>0</v>
      </c>
      <c r="CP212" s="18">
        <v>7.6749528407530458E-3</v>
      </c>
      <c r="CQ212" s="18">
        <v>1.2202434772978959E-5</v>
      </c>
      <c r="CR212" s="18">
        <v>-0.82113569568106315</v>
      </c>
      <c r="CS212" s="18">
        <v>0</v>
      </c>
      <c r="CT212" s="18">
        <v>0</v>
      </c>
      <c r="CU212" s="18">
        <v>0</v>
      </c>
      <c r="CV212" s="18">
        <v>0.425455690259402</v>
      </c>
      <c r="CW212" s="18">
        <v>0.21151377183610187</v>
      </c>
      <c r="CX212" s="18">
        <v>0</v>
      </c>
      <c r="CY212" s="18">
        <v>0</v>
      </c>
      <c r="CZ212" s="18">
        <v>0.21241258975760799</v>
      </c>
      <c r="DA212" s="18">
        <v>0</v>
      </c>
      <c r="DB212" s="18">
        <v>1.5430193549501663E-3</v>
      </c>
      <c r="DC212" s="18">
        <v>-1.3690689258028795E-5</v>
      </c>
      <c r="DD212" s="18">
        <v>-0.19722167956234773</v>
      </c>
      <c r="DE212" s="18">
        <v>0</v>
      </c>
      <c r="DF212" s="18">
        <v>0</v>
      </c>
      <c r="DG212" s="18">
        <v>0</v>
      </c>
      <c r="DH212" s="18">
        <v>0</v>
      </c>
      <c r="DI212" s="18">
        <v>0</v>
      </c>
      <c r="DJ212" s="18">
        <v>0</v>
      </c>
      <c r="DK212" s="18">
        <v>0</v>
      </c>
      <c r="DL212" s="18">
        <v>0</v>
      </c>
      <c r="DM212" s="18">
        <v>0</v>
      </c>
      <c r="DN212" s="18">
        <v>0</v>
      </c>
      <c r="DO212" s="18">
        <v>0</v>
      </c>
      <c r="DP212" s="18">
        <v>0</v>
      </c>
      <c r="DQ212" s="18">
        <v>0</v>
      </c>
      <c r="DR212" s="18">
        <v>0</v>
      </c>
      <c r="DS212" s="18">
        <v>0</v>
      </c>
      <c r="DT212" s="18">
        <v>0</v>
      </c>
      <c r="DU212" s="18">
        <v>0</v>
      </c>
      <c r="DV212" s="18">
        <v>0</v>
      </c>
      <c r="DW212" s="18">
        <v>0</v>
      </c>
      <c r="DX212" s="18">
        <v>0</v>
      </c>
      <c r="DY212" s="18">
        <v>0</v>
      </c>
      <c r="DZ212" s="18">
        <v>0</v>
      </c>
      <c r="EA212" s="18">
        <v>0</v>
      </c>
      <c r="EB212" s="18">
        <v>0</v>
      </c>
      <c r="EC212" s="18">
        <v>0</v>
      </c>
      <c r="ED212" s="18">
        <v>0</v>
      </c>
      <c r="EE212" s="18">
        <v>0</v>
      </c>
    </row>
    <row r="213" spans="1:135" ht="20.149999999999999" customHeight="1" outlineLevel="4" x14ac:dyDescent="0.35">
      <c r="A213" s="17" t="s">
        <v>48</v>
      </c>
      <c r="B213" s="17" t="s">
        <v>102</v>
      </c>
      <c r="D213" s="18">
        <v>0.27061190817120706</v>
      </c>
      <c r="E213" s="18">
        <v>9.2015113736434104E-2</v>
      </c>
      <c r="F213" s="18">
        <v>0</v>
      </c>
      <c r="G213" s="18">
        <v>0</v>
      </c>
      <c r="H213" s="18">
        <v>0.13518768491384275</v>
      </c>
      <c r="I213" s="18">
        <v>0</v>
      </c>
      <c r="J213" s="18">
        <v>4.3363909950387601E-2</v>
      </c>
      <c r="K213" s="18">
        <v>4.5199570542635657E-5</v>
      </c>
      <c r="L213" s="18">
        <v>-6.4408109358139537E-2</v>
      </c>
      <c r="M213" s="18">
        <v>0</v>
      </c>
      <c r="N213" s="18">
        <v>0</v>
      </c>
      <c r="O213" s="18">
        <v>0</v>
      </c>
      <c r="P213" s="18">
        <v>1.2360543364148005E-12</v>
      </c>
      <c r="Q213" s="18">
        <v>6.1802005236824804E-13</v>
      </c>
      <c r="R213" s="18">
        <v>0</v>
      </c>
      <c r="S213" s="18">
        <v>0</v>
      </c>
      <c r="T213" s="18">
        <v>6.1802580213132045E-13</v>
      </c>
      <c r="U213" s="18">
        <v>0</v>
      </c>
      <c r="V213" s="18">
        <v>8.5679916438538209E-18</v>
      </c>
      <c r="W213" s="18">
        <v>-8.6076411960132881E-20</v>
      </c>
      <c r="X213" s="18">
        <v>4.2863815827862675E-15</v>
      </c>
      <c r="Y213" s="18">
        <v>0</v>
      </c>
      <c r="Z213" s="18">
        <v>0</v>
      </c>
      <c r="AA213" s="18">
        <v>0</v>
      </c>
      <c r="AB213" s="18">
        <v>3.1065373593631453E-4</v>
      </c>
      <c r="AC213" s="18">
        <v>1.5505665893244741E-4</v>
      </c>
      <c r="AD213" s="18">
        <v>0</v>
      </c>
      <c r="AE213" s="18">
        <v>0</v>
      </c>
      <c r="AF213" s="18">
        <v>1.5529178396320712E-4</v>
      </c>
      <c r="AG213" s="18">
        <v>0</v>
      </c>
      <c r="AH213" s="18">
        <v>2.9357912577630121E-7</v>
      </c>
      <c r="AI213" s="18">
        <v>1.1713914883720931E-8</v>
      </c>
      <c r="AJ213" s="18">
        <v>-1.0715730643100773E-5</v>
      </c>
      <c r="AK213" s="18">
        <v>0</v>
      </c>
      <c r="AL213" s="18">
        <v>0</v>
      </c>
      <c r="AM213" s="18">
        <v>0</v>
      </c>
      <c r="AN213" s="18">
        <v>5.0515860046316716E-4</v>
      </c>
      <c r="AO213" s="18">
        <v>2.493271460854928E-4</v>
      </c>
      <c r="AP213" s="18">
        <v>0</v>
      </c>
      <c r="AQ213" s="18">
        <v>0</v>
      </c>
      <c r="AR213" s="18">
        <v>2.5188166790666668E-4</v>
      </c>
      <c r="AS213" s="18">
        <v>0</v>
      </c>
      <c r="AT213" s="18">
        <v>3.9398755303654483E-6</v>
      </c>
      <c r="AU213" s="18">
        <v>9.9109406423034338E-9</v>
      </c>
      <c r="AV213" s="18">
        <v>-1.2482816424894794E-4</v>
      </c>
      <c r="AW213" s="18">
        <v>0</v>
      </c>
      <c r="AX213" s="18">
        <v>0</v>
      </c>
      <c r="AY213" s="18">
        <v>0</v>
      </c>
      <c r="AZ213" s="18">
        <v>4.4835525571246958E-5</v>
      </c>
      <c r="BA213" s="18">
        <v>2.153211126467331E-5</v>
      </c>
      <c r="BB213" s="18">
        <v>0</v>
      </c>
      <c r="BC213" s="18">
        <v>0</v>
      </c>
      <c r="BD213" s="18">
        <v>2.2383550243862683E-5</v>
      </c>
      <c r="BE213" s="18">
        <v>0</v>
      </c>
      <c r="BF213" s="18">
        <v>8.7152338007530455E-7</v>
      </c>
      <c r="BG213" s="18">
        <v>4.8340682635658913E-8</v>
      </c>
      <c r="BH213" s="18">
        <v>-1.1682687256345514E-5</v>
      </c>
      <c r="BI213" s="18">
        <v>0</v>
      </c>
      <c r="BJ213" s="18">
        <v>0</v>
      </c>
      <c r="BK213" s="18">
        <v>0</v>
      </c>
      <c r="BL213" s="18">
        <v>5.1541092015616923E-6</v>
      </c>
      <c r="BM213" s="18">
        <v>2.5820055919202658E-6</v>
      </c>
      <c r="BN213" s="18">
        <v>0</v>
      </c>
      <c r="BO213" s="18">
        <v>0</v>
      </c>
      <c r="BP213" s="18">
        <v>2.5720107778859661E-6</v>
      </c>
      <c r="BQ213" s="18">
        <v>0</v>
      </c>
      <c r="BR213" s="18">
        <v>9.3525341624806214E-11</v>
      </c>
      <c r="BS213" s="18">
        <v>-6.9358616389811737E-13</v>
      </c>
      <c r="BT213" s="18">
        <v>-9.7329371219455152E-7</v>
      </c>
      <c r="BU213" s="18">
        <v>0</v>
      </c>
      <c r="BV213" s="18">
        <v>0</v>
      </c>
      <c r="BW213" s="18">
        <v>0</v>
      </c>
      <c r="BX213" s="18">
        <v>3.615361368449213</v>
      </c>
      <c r="BY213" s="18">
        <v>1.8019599106090807</v>
      </c>
      <c r="BZ213" s="18">
        <v>0</v>
      </c>
      <c r="CA213" s="18">
        <v>0</v>
      </c>
      <c r="CB213" s="18">
        <v>1.8062638943943743</v>
      </c>
      <c r="CC213" s="18">
        <v>0</v>
      </c>
      <c r="CD213" s="18">
        <v>7.119537930808416E-3</v>
      </c>
      <c r="CE213" s="18">
        <v>1.8025514950166111E-5</v>
      </c>
      <c r="CF213" s="18">
        <v>-0.74820547531339998</v>
      </c>
      <c r="CG213" s="18">
        <v>0</v>
      </c>
      <c r="CH213" s="18">
        <v>0</v>
      </c>
      <c r="CI213" s="18">
        <v>0</v>
      </c>
      <c r="CJ213" s="18">
        <v>3.7921970739778517</v>
      </c>
      <c r="CK213" s="18">
        <v>1.8899232041638985</v>
      </c>
      <c r="CL213" s="18">
        <v>0</v>
      </c>
      <c r="CM213" s="18">
        <v>0</v>
      </c>
      <c r="CN213" s="18">
        <v>1.8945867145384274</v>
      </c>
      <c r="CO213" s="18">
        <v>0</v>
      </c>
      <c r="CP213" s="18">
        <v>7.6749528407530458E-3</v>
      </c>
      <c r="CQ213" s="18">
        <v>1.2202434772978959E-5</v>
      </c>
      <c r="CR213" s="18">
        <v>-0.82113569568106315</v>
      </c>
      <c r="CS213" s="18">
        <v>0</v>
      </c>
      <c r="CT213" s="18">
        <v>0</v>
      </c>
      <c r="CU213" s="18">
        <v>0</v>
      </c>
      <c r="CV213" s="18">
        <v>0.425455690259402</v>
      </c>
      <c r="CW213" s="18">
        <v>0.21151377183610187</v>
      </c>
      <c r="CX213" s="18">
        <v>0</v>
      </c>
      <c r="CY213" s="18">
        <v>0</v>
      </c>
      <c r="CZ213" s="18">
        <v>0.21241258975760793</v>
      </c>
      <c r="DA213" s="18">
        <v>0</v>
      </c>
      <c r="DB213" s="18">
        <v>1.5430193549501663E-3</v>
      </c>
      <c r="DC213" s="18">
        <v>-1.3690689258028795E-5</v>
      </c>
      <c r="DD213" s="18">
        <v>-0.19722167956234768</v>
      </c>
      <c r="DE213" s="18">
        <v>0</v>
      </c>
      <c r="DF213" s="18">
        <v>0</v>
      </c>
      <c r="DG213" s="18">
        <v>0</v>
      </c>
      <c r="DH213" s="18">
        <v>0</v>
      </c>
      <c r="DI213" s="18">
        <v>0</v>
      </c>
      <c r="DJ213" s="18">
        <v>0</v>
      </c>
      <c r="DK213" s="18">
        <v>0</v>
      </c>
      <c r="DL213" s="18">
        <v>0</v>
      </c>
      <c r="DM213" s="18">
        <v>0</v>
      </c>
      <c r="DN213" s="18">
        <v>0</v>
      </c>
      <c r="DO213" s="18">
        <v>0</v>
      </c>
      <c r="DP213" s="18">
        <v>0</v>
      </c>
      <c r="DQ213" s="18">
        <v>0</v>
      </c>
      <c r="DR213" s="18">
        <v>0</v>
      </c>
      <c r="DS213" s="18">
        <v>0</v>
      </c>
      <c r="DT213" s="18">
        <v>0</v>
      </c>
      <c r="DU213" s="18">
        <v>0</v>
      </c>
      <c r="DV213" s="18">
        <v>0</v>
      </c>
      <c r="DW213" s="18">
        <v>0</v>
      </c>
      <c r="DX213" s="18">
        <v>0</v>
      </c>
      <c r="DY213" s="18">
        <v>0</v>
      </c>
      <c r="DZ213" s="18">
        <v>0</v>
      </c>
      <c r="EA213" s="18">
        <v>0</v>
      </c>
      <c r="EB213" s="18">
        <v>0</v>
      </c>
      <c r="EC213" s="18">
        <v>0</v>
      </c>
      <c r="ED213" s="18">
        <v>0</v>
      </c>
      <c r="EE213" s="18">
        <v>0</v>
      </c>
    </row>
    <row r="214" spans="1:135" ht="20.149999999999999" customHeight="1" outlineLevel="5" x14ac:dyDescent="0.35">
      <c r="A214" s="17" t="s">
        <v>53</v>
      </c>
      <c r="B214" s="17" t="s">
        <v>355</v>
      </c>
      <c r="D214" s="18">
        <v>4.4181700730897014E-2</v>
      </c>
      <c r="E214" s="18">
        <v>2.1133111849390922E-2</v>
      </c>
      <c r="F214" s="18">
        <v>0</v>
      </c>
      <c r="G214" s="18">
        <v>0</v>
      </c>
      <c r="H214" s="18">
        <v>2.2090850365448507E-2</v>
      </c>
      <c r="I214" s="18">
        <v>0</v>
      </c>
      <c r="J214" s="18">
        <v>9.1707641196013285E-4</v>
      </c>
      <c r="K214" s="18">
        <v>4.0662104097452939E-5</v>
      </c>
      <c r="L214" s="18">
        <v>-1.0896389811738648E-2</v>
      </c>
      <c r="M214" s="18">
        <v>0</v>
      </c>
      <c r="N214" s="18">
        <v>0</v>
      </c>
      <c r="O214" s="18">
        <v>0</v>
      </c>
      <c r="P214" s="18">
        <v>1.171183334219269E-12</v>
      </c>
      <c r="Q214" s="18">
        <v>5.8559025470653376E-13</v>
      </c>
      <c r="R214" s="18">
        <v>0</v>
      </c>
      <c r="S214" s="18">
        <v>0</v>
      </c>
      <c r="T214" s="18">
        <v>5.8559166710963449E-13</v>
      </c>
      <c r="U214" s="18">
        <v>0</v>
      </c>
      <c r="V214" s="18">
        <v>1.4901439645625693E-18</v>
      </c>
      <c r="W214" s="18">
        <v>-7.7740863787375416E-20</v>
      </c>
      <c r="X214" s="18">
        <v>2.8146179401993356E-17</v>
      </c>
      <c r="Y214" s="18">
        <v>0</v>
      </c>
      <c r="Z214" s="18">
        <v>0</v>
      </c>
      <c r="AA214" s="18">
        <v>0</v>
      </c>
      <c r="AB214" s="18">
        <v>1.4633632513842747E-5</v>
      </c>
      <c r="AC214" s="18">
        <v>7.2879734219269102E-6</v>
      </c>
      <c r="AD214" s="18">
        <v>0</v>
      </c>
      <c r="AE214" s="18">
        <v>0</v>
      </c>
      <c r="AF214" s="18">
        <v>7.3168162569213733E-6</v>
      </c>
      <c r="AG214" s="18">
        <v>0</v>
      </c>
      <c r="AH214" s="18">
        <v>1.8313931339977851E-8</v>
      </c>
      <c r="AI214" s="18">
        <v>1.052890365448505E-8</v>
      </c>
      <c r="AJ214" s="18">
        <v>-3.3672203765227023E-6</v>
      </c>
      <c r="AK214" s="18">
        <v>0</v>
      </c>
      <c r="AL214" s="18">
        <v>0</v>
      </c>
      <c r="AM214" s="18">
        <v>0</v>
      </c>
      <c r="AN214" s="18">
        <v>2.1598169018826135E-4</v>
      </c>
      <c r="AO214" s="18">
        <v>1.0781173864894796E-4</v>
      </c>
      <c r="AP214" s="18">
        <v>0</v>
      </c>
      <c r="AQ214" s="18">
        <v>0</v>
      </c>
      <c r="AR214" s="18">
        <v>1.0799084509413069E-4</v>
      </c>
      <c r="AS214" s="18">
        <v>0</v>
      </c>
      <c r="AT214" s="18">
        <v>1.7044075304540421E-7</v>
      </c>
      <c r="AU214" s="18">
        <v>8.6656921373200458E-9</v>
      </c>
      <c r="AV214" s="18">
        <v>-3.5854795127353261E-5</v>
      </c>
      <c r="AW214" s="18">
        <v>0</v>
      </c>
      <c r="AX214" s="18">
        <v>0</v>
      </c>
      <c r="AY214" s="18">
        <v>0</v>
      </c>
      <c r="AZ214" s="18">
        <v>1.3028896744186046E-5</v>
      </c>
      <c r="BA214" s="18">
        <v>6.4372978959025473E-6</v>
      </c>
      <c r="BB214" s="18">
        <v>0</v>
      </c>
      <c r="BC214" s="18">
        <v>0</v>
      </c>
      <c r="BD214" s="18">
        <v>6.5144483720930232E-6</v>
      </c>
      <c r="BE214" s="18">
        <v>0</v>
      </c>
      <c r="BF214" s="18">
        <v>3.3648106312292358E-8</v>
      </c>
      <c r="BG214" s="18">
        <v>4.3502369878183831E-8</v>
      </c>
      <c r="BH214" s="18">
        <v>-2.2700686600221481E-6</v>
      </c>
      <c r="BI214" s="18">
        <v>0</v>
      </c>
      <c r="BJ214" s="18">
        <v>0</v>
      </c>
      <c r="BK214" s="18">
        <v>0</v>
      </c>
      <c r="BL214" s="18">
        <v>4.3346391126112956E-6</v>
      </c>
      <c r="BM214" s="18">
        <v>2.1673045404208195E-6</v>
      </c>
      <c r="BN214" s="18">
        <v>0</v>
      </c>
      <c r="BO214" s="18">
        <v>0</v>
      </c>
      <c r="BP214" s="18">
        <v>2.1673195563056478E-6</v>
      </c>
      <c r="BQ214" s="18">
        <v>0</v>
      </c>
      <c r="BR214" s="18">
        <v>1.5644606866002215E-11</v>
      </c>
      <c r="BS214" s="18">
        <v>-6.2872203765227023E-13</v>
      </c>
      <c r="BT214" s="18">
        <v>-6.0006467331118492E-7</v>
      </c>
      <c r="BU214" s="18">
        <v>0</v>
      </c>
      <c r="BV214" s="18">
        <v>0</v>
      </c>
      <c r="BW214" s="18">
        <v>0</v>
      </c>
      <c r="BX214" s="18">
        <v>0.50262282843853823</v>
      </c>
      <c r="BY214" s="18">
        <v>0.25036411960132893</v>
      </c>
      <c r="BZ214" s="18">
        <v>0</v>
      </c>
      <c r="CA214" s="18">
        <v>0</v>
      </c>
      <c r="CB214" s="18">
        <v>0.25131141421926911</v>
      </c>
      <c r="CC214" s="18">
        <v>0</v>
      </c>
      <c r="CD214" s="18">
        <v>9.3164119601328902E-4</v>
      </c>
      <c r="CE214" s="18">
        <v>1.5653421926910298E-5</v>
      </c>
      <c r="CF214" s="18">
        <v>-9.694352159468439E-2</v>
      </c>
      <c r="CG214" s="18">
        <v>0</v>
      </c>
      <c r="CH214" s="18">
        <v>0</v>
      </c>
      <c r="CI214" s="18">
        <v>0</v>
      </c>
      <c r="CJ214" s="18">
        <v>0.54300819641196008</v>
      </c>
      <c r="CK214" s="18">
        <v>0.27046555924695459</v>
      </c>
      <c r="CL214" s="18">
        <v>0</v>
      </c>
      <c r="CM214" s="18">
        <v>0</v>
      </c>
      <c r="CN214" s="18">
        <v>0.27150409820598009</v>
      </c>
      <c r="CO214" s="18">
        <v>0</v>
      </c>
      <c r="CP214" s="18">
        <v>1.0281461794019934E-3</v>
      </c>
      <c r="CQ214" s="18">
        <v>1.0392779623477297E-5</v>
      </c>
      <c r="CR214" s="18">
        <v>-9.4980287929125148E-2</v>
      </c>
      <c r="CS214" s="18">
        <v>0</v>
      </c>
      <c r="CT214" s="18">
        <v>0</v>
      </c>
      <c r="CU214" s="18">
        <v>0</v>
      </c>
      <c r="CV214" s="18">
        <v>7.1471900332225904E-2</v>
      </c>
      <c r="CW214" s="18">
        <v>3.5475526024363227E-2</v>
      </c>
      <c r="CX214" s="18">
        <v>0</v>
      </c>
      <c r="CY214" s="18">
        <v>0</v>
      </c>
      <c r="CZ214" s="18">
        <v>3.5735950166112952E-2</v>
      </c>
      <c r="DA214" s="18">
        <v>0</v>
      </c>
      <c r="DB214" s="18">
        <v>2.72831007751938E-4</v>
      </c>
      <c r="DC214" s="18">
        <v>-1.240686600221484E-5</v>
      </c>
      <c r="DD214" s="18">
        <v>-1.0346755260243633E-4</v>
      </c>
      <c r="DE214" s="18">
        <v>0</v>
      </c>
      <c r="DF214" s="18">
        <v>0</v>
      </c>
      <c r="DG214" s="18">
        <v>0</v>
      </c>
      <c r="DH214" s="18">
        <v>0</v>
      </c>
      <c r="DI214" s="18">
        <v>0</v>
      </c>
      <c r="DJ214" s="18">
        <v>0</v>
      </c>
      <c r="DK214" s="18">
        <v>0</v>
      </c>
      <c r="DL214" s="18">
        <v>0</v>
      </c>
      <c r="DM214" s="18">
        <v>0</v>
      </c>
      <c r="DN214" s="18">
        <v>0</v>
      </c>
      <c r="DO214" s="18">
        <v>0</v>
      </c>
      <c r="DP214" s="18">
        <v>0</v>
      </c>
      <c r="DQ214" s="18">
        <v>0</v>
      </c>
      <c r="DR214" s="18">
        <v>0</v>
      </c>
      <c r="DS214" s="18">
        <v>0</v>
      </c>
      <c r="DT214" s="18">
        <v>0</v>
      </c>
      <c r="DU214" s="18">
        <v>0</v>
      </c>
      <c r="DV214" s="18">
        <v>0</v>
      </c>
      <c r="DW214" s="18">
        <v>0</v>
      </c>
      <c r="DX214" s="18">
        <v>0</v>
      </c>
      <c r="DY214" s="18">
        <v>0</v>
      </c>
      <c r="DZ214" s="18">
        <v>0</v>
      </c>
      <c r="EA214" s="18">
        <v>0</v>
      </c>
      <c r="EB214" s="18">
        <v>0</v>
      </c>
      <c r="EC214" s="18">
        <v>0</v>
      </c>
      <c r="ED214" s="18">
        <v>0</v>
      </c>
      <c r="EE214" s="18">
        <v>0</v>
      </c>
    </row>
    <row r="215" spans="1:135" ht="20.149999999999999" customHeight="1" outlineLevel="6" x14ac:dyDescent="0.35">
      <c r="A215" s="17" t="s">
        <v>54</v>
      </c>
      <c r="B215" s="17" t="s">
        <v>107</v>
      </c>
      <c r="C215">
        <v>1</v>
      </c>
      <c r="D215" s="18">
        <v>4.4181700730897014E-2</v>
      </c>
      <c r="E215" s="18">
        <v>2.1133111849390922E-2</v>
      </c>
      <c r="F215" s="18">
        <v>0</v>
      </c>
      <c r="G215" s="18">
        <v>0</v>
      </c>
      <c r="H215" s="18">
        <v>2.2090850365448507E-2</v>
      </c>
      <c r="I215" s="18">
        <v>0</v>
      </c>
      <c r="J215" s="18">
        <v>9.1707641196013285E-4</v>
      </c>
      <c r="K215" s="18">
        <v>4.0662104097452939E-5</v>
      </c>
      <c r="L215" s="18">
        <v>-1.0896389811738648E-2</v>
      </c>
      <c r="M215" s="18">
        <v>0</v>
      </c>
      <c r="N215" s="18">
        <v>0</v>
      </c>
      <c r="O215" s="18">
        <v>0</v>
      </c>
      <c r="P215" s="18">
        <v>1.171183334219269E-12</v>
      </c>
      <c r="Q215" s="18">
        <v>5.8559025470653376E-13</v>
      </c>
      <c r="R215" s="18">
        <v>0</v>
      </c>
      <c r="S215" s="18">
        <v>0</v>
      </c>
      <c r="T215" s="18">
        <v>5.8559166710963449E-13</v>
      </c>
      <c r="U215" s="18">
        <v>0</v>
      </c>
      <c r="V215" s="18">
        <v>1.4901439645625693E-18</v>
      </c>
      <c r="W215" s="18">
        <v>-7.7740863787375416E-20</v>
      </c>
      <c r="X215" s="18">
        <v>2.8146179401993356E-17</v>
      </c>
      <c r="Y215" s="18">
        <v>0</v>
      </c>
      <c r="Z215" s="18">
        <v>0</v>
      </c>
      <c r="AA215" s="18">
        <v>0</v>
      </c>
      <c r="AB215" s="18">
        <v>1.4633632513842747E-5</v>
      </c>
      <c r="AC215" s="18">
        <v>7.2879734219269102E-6</v>
      </c>
      <c r="AD215" s="18">
        <v>0</v>
      </c>
      <c r="AE215" s="18">
        <v>0</v>
      </c>
      <c r="AF215" s="18">
        <v>7.3168162569213733E-6</v>
      </c>
      <c r="AG215" s="18">
        <v>0</v>
      </c>
      <c r="AH215" s="18">
        <v>1.8313931339977851E-8</v>
      </c>
      <c r="AI215" s="18">
        <v>1.052890365448505E-8</v>
      </c>
      <c r="AJ215" s="18">
        <v>-3.3672203765227023E-6</v>
      </c>
      <c r="AK215" s="18">
        <v>0</v>
      </c>
      <c r="AL215" s="18">
        <v>0</v>
      </c>
      <c r="AM215" s="18">
        <v>0</v>
      </c>
      <c r="AN215" s="18">
        <v>2.1598169018826135E-4</v>
      </c>
      <c r="AO215" s="18">
        <v>1.0781173864894796E-4</v>
      </c>
      <c r="AP215" s="18">
        <v>0</v>
      </c>
      <c r="AQ215" s="18">
        <v>0</v>
      </c>
      <c r="AR215" s="18">
        <v>1.0799084509413069E-4</v>
      </c>
      <c r="AS215" s="18">
        <v>0</v>
      </c>
      <c r="AT215" s="18">
        <v>1.7044075304540421E-7</v>
      </c>
      <c r="AU215" s="18">
        <v>8.6656921373200458E-9</v>
      </c>
      <c r="AV215" s="18">
        <v>-3.5854795127353261E-5</v>
      </c>
      <c r="AW215" s="18">
        <v>0</v>
      </c>
      <c r="AX215" s="18">
        <v>0</v>
      </c>
      <c r="AY215" s="18">
        <v>0</v>
      </c>
      <c r="AZ215" s="18">
        <v>1.3028896744186046E-5</v>
      </c>
      <c r="BA215" s="18">
        <v>6.4372978959025473E-6</v>
      </c>
      <c r="BB215" s="18">
        <v>0</v>
      </c>
      <c r="BC215" s="18">
        <v>0</v>
      </c>
      <c r="BD215" s="18">
        <v>6.5144483720930232E-6</v>
      </c>
      <c r="BE215" s="18">
        <v>0</v>
      </c>
      <c r="BF215" s="18">
        <v>3.3648106312292358E-8</v>
      </c>
      <c r="BG215" s="18">
        <v>4.3502369878183831E-8</v>
      </c>
      <c r="BH215" s="18">
        <v>-2.2700686600221481E-6</v>
      </c>
      <c r="BI215" s="18">
        <v>0</v>
      </c>
      <c r="BJ215" s="18">
        <v>0</v>
      </c>
      <c r="BK215" s="18">
        <v>0</v>
      </c>
      <c r="BL215" s="18">
        <v>4.3346391126112956E-6</v>
      </c>
      <c r="BM215" s="18">
        <v>2.1673045404208195E-6</v>
      </c>
      <c r="BN215" s="18">
        <v>0</v>
      </c>
      <c r="BO215" s="18">
        <v>0</v>
      </c>
      <c r="BP215" s="18">
        <v>2.1673195563056478E-6</v>
      </c>
      <c r="BQ215" s="18">
        <v>0</v>
      </c>
      <c r="BR215" s="18">
        <v>1.5644606866002215E-11</v>
      </c>
      <c r="BS215" s="18">
        <v>-6.2872203765227023E-13</v>
      </c>
      <c r="BT215" s="18">
        <v>-6.0006467331118492E-7</v>
      </c>
      <c r="BU215" s="18">
        <v>0</v>
      </c>
      <c r="BV215" s="18">
        <v>0</v>
      </c>
      <c r="BW215" s="18">
        <v>0</v>
      </c>
      <c r="BX215" s="18">
        <v>0.50262282843853823</v>
      </c>
      <c r="BY215" s="18">
        <v>0.25036411960132893</v>
      </c>
      <c r="BZ215" s="18">
        <v>0</v>
      </c>
      <c r="CA215" s="18">
        <v>0</v>
      </c>
      <c r="CB215" s="18">
        <v>0.25131141421926911</v>
      </c>
      <c r="CC215" s="18">
        <v>0</v>
      </c>
      <c r="CD215" s="18">
        <v>9.3164119601328902E-4</v>
      </c>
      <c r="CE215" s="18">
        <v>1.5653421926910298E-5</v>
      </c>
      <c r="CF215" s="18">
        <v>-9.694352159468439E-2</v>
      </c>
      <c r="CG215" s="18">
        <v>0</v>
      </c>
      <c r="CH215" s="18">
        <v>0</v>
      </c>
      <c r="CI215" s="18">
        <v>0</v>
      </c>
      <c r="CJ215" s="18">
        <v>0.54300819641196008</v>
      </c>
      <c r="CK215" s="18">
        <v>0.27046555924695459</v>
      </c>
      <c r="CL215" s="18">
        <v>0</v>
      </c>
      <c r="CM215" s="18">
        <v>0</v>
      </c>
      <c r="CN215" s="18">
        <v>0.27150409820598009</v>
      </c>
      <c r="CO215" s="18">
        <v>0</v>
      </c>
      <c r="CP215" s="18">
        <v>1.0281461794019934E-3</v>
      </c>
      <c r="CQ215" s="18">
        <v>1.0392779623477297E-5</v>
      </c>
      <c r="CR215" s="18">
        <v>-9.4980287929125148E-2</v>
      </c>
      <c r="CS215" s="18">
        <v>0</v>
      </c>
      <c r="CT215" s="18">
        <v>0</v>
      </c>
      <c r="CU215" s="18">
        <v>0</v>
      </c>
      <c r="CV215" s="18">
        <v>7.1471900332225904E-2</v>
      </c>
      <c r="CW215" s="18">
        <v>3.5475526024363227E-2</v>
      </c>
      <c r="CX215" s="18">
        <v>0</v>
      </c>
      <c r="CY215" s="18">
        <v>0</v>
      </c>
      <c r="CZ215" s="18">
        <v>3.5735950166112952E-2</v>
      </c>
      <c r="DA215" s="18">
        <v>0</v>
      </c>
      <c r="DB215" s="18">
        <v>2.72831007751938E-4</v>
      </c>
      <c r="DC215" s="18">
        <v>-1.240686600221484E-5</v>
      </c>
      <c r="DD215" s="18">
        <v>-1.0346755260243633E-4</v>
      </c>
      <c r="DE215" s="18">
        <v>0</v>
      </c>
      <c r="DF215" s="18">
        <v>0</v>
      </c>
      <c r="DG215" s="18">
        <v>0</v>
      </c>
      <c r="DH215" s="18">
        <v>0</v>
      </c>
      <c r="DI215" s="18">
        <v>0</v>
      </c>
      <c r="DJ215" s="18">
        <v>0</v>
      </c>
      <c r="DK215" s="18">
        <v>0</v>
      </c>
      <c r="DL215" s="18">
        <v>0</v>
      </c>
      <c r="DM215" s="18">
        <v>0</v>
      </c>
      <c r="DN215" s="18">
        <v>0</v>
      </c>
      <c r="DO215" s="18">
        <v>0</v>
      </c>
      <c r="DP215" s="18">
        <v>0</v>
      </c>
      <c r="DQ215" s="18">
        <v>0</v>
      </c>
      <c r="DR215" s="18">
        <v>0</v>
      </c>
      <c r="DS215" s="18">
        <v>0</v>
      </c>
      <c r="DT215" s="18">
        <v>0</v>
      </c>
      <c r="DU215" s="18">
        <v>0</v>
      </c>
      <c r="DV215" s="18">
        <v>0</v>
      </c>
      <c r="DW215" s="18">
        <v>0</v>
      </c>
      <c r="DX215" s="18">
        <v>0</v>
      </c>
      <c r="DY215" s="18">
        <v>0</v>
      </c>
      <c r="DZ215" s="18">
        <v>0</v>
      </c>
      <c r="EA215" s="18">
        <v>0</v>
      </c>
      <c r="EB215" s="18">
        <v>0</v>
      </c>
      <c r="EC215" s="18">
        <v>0</v>
      </c>
      <c r="ED215" s="18">
        <v>0</v>
      </c>
      <c r="EE215" s="18">
        <v>0</v>
      </c>
    </row>
    <row r="216" spans="1:135" ht="20.149999999999999" customHeight="1" outlineLevel="5" x14ac:dyDescent="0.35">
      <c r="A216" s="17" t="s">
        <v>53</v>
      </c>
      <c r="B216" s="17" t="s">
        <v>356</v>
      </c>
      <c r="D216" s="18">
        <v>0.1706197286555925</v>
      </c>
      <c r="E216" s="18">
        <v>4.5746975751937986E-2</v>
      </c>
      <c r="F216" s="18">
        <v>0</v>
      </c>
      <c r="G216" s="18">
        <v>0</v>
      </c>
      <c r="H216" s="18">
        <v>8.5309864327796248E-2</v>
      </c>
      <c r="I216" s="18">
        <v>0</v>
      </c>
      <c r="J216" s="18">
        <v>3.9562888575858254E-2</v>
      </c>
      <c r="K216" s="18">
        <v>0</v>
      </c>
      <c r="L216" s="18">
        <v>-3.2975690532004436E-2</v>
      </c>
      <c r="M216" s="18">
        <v>0</v>
      </c>
      <c r="N216" s="18">
        <v>0</v>
      </c>
      <c r="O216" s="18">
        <v>0</v>
      </c>
      <c r="P216" s="18">
        <v>1.132573414853599E-15</v>
      </c>
      <c r="Q216" s="18">
        <v>5.5979691176965671E-16</v>
      </c>
      <c r="R216" s="18">
        <v>0</v>
      </c>
      <c r="S216" s="18">
        <v>0</v>
      </c>
      <c r="T216" s="18">
        <v>5.6628670742679951E-16</v>
      </c>
      <c r="U216" s="18">
        <v>0</v>
      </c>
      <c r="V216" s="18">
        <v>6.4897956571428578E-18</v>
      </c>
      <c r="W216" s="18">
        <v>0</v>
      </c>
      <c r="X216" s="18">
        <v>-7.6279570115614624E-16</v>
      </c>
      <c r="Y216" s="18">
        <v>0</v>
      </c>
      <c r="Z216" s="18">
        <v>0</v>
      </c>
      <c r="AA216" s="18">
        <v>0</v>
      </c>
      <c r="AB216" s="18">
        <v>2.8176743249009971E-4</v>
      </c>
      <c r="AC216" s="18">
        <v>1.4063152683942417E-4</v>
      </c>
      <c r="AD216" s="18">
        <v>0</v>
      </c>
      <c r="AE216" s="18">
        <v>0</v>
      </c>
      <c r="AF216" s="18">
        <v>1.4088371624504986E-4</v>
      </c>
      <c r="AG216" s="18">
        <v>0</v>
      </c>
      <c r="AH216" s="18">
        <v>2.5218940562569217E-7</v>
      </c>
      <c r="AI216" s="18">
        <v>0</v>
      </c>
      <c r="AJ216" s="18">
        <v>-2.8355345633665564E-6</v>
      </c>
      <c r="AK216" s="18">
        <v>0</v>
      </c>
      <c r="AL216" s="18">
        <v>0</v>
      </c>
      <c r="AM216" s="18">
        <v>0</v>
      </c>
      <c r="AN216" s="18">
        <v>1.1549451036349946E-4</v>
      </c>
      <c r="AO216" s="18">
        <v>5.4301589496345517E-5</v>
      </c>
      <c r="AP216" s="18">
        <v>0</v>
      </c>
      <c r="AQ216" s="18">
        <v>0</v>
      </c>
      <c r="AR216" s="18">
        <v>5.7747255181749722E-5</v>
      </c>
      <c r="AS216" s="18">
        <v>0</v>
      </c>
      <c r="AT216" s="18">
        <v>3.4456656854042086E-6</v>
      </c>
      <c r="AU216" s="18">
        <v>0</v>
      </c>
      <c r="AV216" s="18">
        <v>-2.7835062587818385E-5</v>
      </c>
      <c r="AW216" s="18">
        <v>0</v>
      </c>
      <c r="AX216" s="18">
        <v>0</v>
      </c>
      <c r="AY216" s="18">
        <v>0</v>
      </c>
      <c r="AZ216" s="18">
        <v>1.7886964651800667E-5</v>
      </c>
      <c r="BA216" s="18">
        <v>8.17874661351052E-6</v>
      </c>
      <c r="BB216" s="18">
        <v>0</v>
      </c>
      <c r="BC216" s="18">
        <v>0</v>
      </c>
      <c r="BD216" s="18">
        <v>8.9434823259003335E-6</v>
      </c>
      <c r="BE216" s="18">
        <v>0</v>
      </c>
      <c r="BF216" s="18">
        <v>7.6473571238981178E-7</v>
      </c>
      <c r="BG216" s="18">
        <v>0</v>
      </c>
      <c r="BH216" s="18">
        <v>-5.2746607004208193E-6</v>
      </c>
      <c r="BI216" s="18">
        <v>0</v>
      </c>
      <c r="BJ216" s="18">
        <v>0</v>
      </c>
      <c r="BK216" s="18">
        <v>0</v>
      </c>
      <c r="BL216" s="18">
        <v>1.6845145991130013E-8</v>
      </c>
      <c r="BM216" s="18">
        <v>8.3511295503875976E-9</v>
      </c>
      <c r="BN216" s="18">
        <v>0</v>
      </c>
      <c r="BO216" s="18">
        <v>0</v>
      </c>
      <c r="BP216" s="18">
        <v>8.4225729955650065E-9</v>
      </c>
      <c r="BQ216" s="18">
        <v>0</v>
      </c>
      <c r="BR216" s="18">
        <v>7.1443445177408637E-11</v>
      </c>
      <c r="BS216" s="18">
        <v>0</v>
      </c>
      <c r="BT216" s="18">
        <v>-8.1900620062901436E-9</v>
      </c>
      <c r="BU216" s="18">
        <v>0</v>
      </c>
      <c r="BV216" s="18">
        <v>0</v>
      </c>
      <c r="BW216" s="18">
        <v>0</v>
      </c>
      <c r="BX216" s="18">
        <v>2.448748914233267</v>
      </c>
      <c r="BY216" s="18">
        <v>1.2186790534662237</v>
      </c>
      <c r="BZ216" s="18">
        <v>0</v>
      </c>
      <c r="CA216" s="18">
        <v>0</v>
      </c>
      <c r="CB216" s="18">
        <v>1.2243744571166335</v>
      </c>
      <c r="CC216" s="18">
        <v>0</v>
      </c>
      <c r="CD216" s="18">
        <v>5.6954036504097451E-3</v>
      </c>
      <c r="CE216" s="18">
        <v>0</v>
      </c>
      <c r="CF216" s="18">
        <v>-0.44047898804872654</v>
      </c>
      <c r="CG216" s="18">
        <v>0</v>
      </c>
      <c r="CH216" s="18">
        <v>0</v>
      </c>
      <c r="CI216" s="18">
        <v>0</v>
      </c>
      <c r="CJ216" s="18">
        <v>2.5210831733510521</v>
      </c>
      <c r="CK216" s="18">
        <v>1.2544254079291253</v>
      </c>
      <c r="CL216" s="18">
        <v>0</v>
      </c>
      <c r="CM216" s="18">
        <v>0</v>
      </c>
      <c r="CN216" s="18">
        <v>1.2605415866755261</v>
      </c>
      <c r="CO216" s="18">
        <v>0</v>
      </c>
      <c r="CP216" s="18">
        <v>6.1161787464008863E-3</v>
      </c>
      <c r="CQ216" s="18">
        <v>0</v>
      </c>
      <c r="CR216" s="18">
        <v>-0.48255167574750835</v>
      </c>
      <c r="CS216" s="18">
        <v>0</v>
      </c>
      <c r="CT216" s="18">
        <v>0</v>
      </c>
      <c r="CU216" s="18">
        <v>0</v>
      </c>
      <c r="CV216" s="18">
        <v>0.20719143172535992</v>
      </c>
      <c r="CW216" s="18">
        <v>0.10243162875747508</v>
      </c>
      <c r="CX216" s="18">
        <v>0</v>
      </c>
      <c r="CY216" s="18">
        <v>0</v>
      </c>
      <c r="CZ216" s="18">
        <v>0.10359571586267995</v>
      </c>
      <c r="DA216" s="18">
        <v>0</v>
      </c>
      <c r="DB216" s="18">
        <v>1.1640871052048727E-3</v>
      </c>
      <c r="DC216" s="18">
        <v>0</v>
      </c>
      <c r="DD216" s="18">
        <v>-0.13794958587464007</v>
      </c>
      <c r="DE216" s="18">
        <v>0</v>
      </c>
      <c r="DF216" s="18">
        <v>0</v>
      </c>
      <c r="DG216" s="18">
        <v>0</v>
      </c>
      <c r="DH216" s="18">
        <v>0</v>
      </c>
      <c r="DI216" s="18">
        <v>0</v>
      </c>
      <c r="DJ216" s="18">
        <v>0</v>
      </c>
      <c r="DK216" s="18">
        <v>0</v>
      </c>
      <c r="DL216" s="18">
        <v>0</v>
      </c>
      <c r="DM216" s="18">
        <v>0</v>
      </c>
      <c r="DN216" s="18">
        <v>0</v>
      </c>
      <c r="DO216" s="18">
        <v>0</v>
      </c>
      <c r="DP216" s="18">
        <v>0</v>
      </c>
      <c r="DQ216" s="18">
        <v>0</v>
      </c>
      <c r="DR216" s="18">
        <v>0</v>
      </c>
      <c r="DS216" s="18">
        <v>0</v>
      </c>
      <c r="DT216" s="18">
        <v>0</v>
      </c>
      <c r="DU216" s="18">
        <v>0</v>
      </c>
      <c r="DV216" s="18">
        <v>0</v>
      </c>
      <c r="DW216" s="18">
        <v>0</v>
      </c>
      <c r="DX216" s="18">
        <v>0</v>
      </c>
      <c r="DY216" s="18">
        <v>0</v>
      </c>
      <c r="DZ216" s="18">
        <v>0</v>
      </c>
      <c r="EA216" s="18">
        <v>0</v>
      </c>
      <c r="EB216" s="18">
        <v>0</v>
      </c>
      <c r="EC216" s="18">
        <v>0</v>
      </c>
      <c r="ED216" s="18">
        <v>0</v>
      </c>
      <c r="EE216" s="18">
        <v>0</v>
      </c>
    </row>
    <row r="217" spans="1:135" ht="20.149999999999999" customHeight="1" outlineLevel="6" x14ac:dyDescent="0.35">
      <c r="A217" s="17" t="s">
        <v>54</v>
      </c>
      <c r="B217" s="17" t="s">
        <v>108</v>
      </c>
      <c r="C217">
        <v>1</v>
      </c>
      <c r="D217" s="18">
        <v>0.1706197286555925</v>
      </c>
      <c r="E217" s="18">
        <v>4.5746975751937986E-2</v>
      </c>
      <c r="F217" s="18">
        <v>0</v>
      </c>
      <c r="G217" s="18">
        <v>0</v>
      </c>
      <c r="H217" s="18">
        <v>8.5309864327796248E-2</v>
      </c>
      <c r="I217" s="18">
        <v>0</v>
      </c>
      <c r="J217" s="18">
        <v>3.9562888575858254E-2</v>
      </c>
      <c r="K217" s="18">
        <v>0</v>
      </c>
      <c r="L217" s="18">
        <v>-3.2975690532004436E-2</v>
      </c>
      <c r="M217" s="18">
        <v>0</v>
      </c>
      <c r="N217" s="18">
        <v>0</v>
      </c>
      <c r="O217" s="18">
        <v>0</v>
      </c>
      <c r="P217" s="18">
        <v>1.132573414853599E-15</v>
      </c>
      <c r="Q217" s="18">
        <v>5.5979691176965671E-16</v>
      </c>
      <c r="R217" s="18">
        <v>0</v>
      </c>
      <c r="S217" s="18">
        <v>0</v>
      </c>
      <c r="T217" s="18">
        <v>5.6628670742679951E-16</v>
      </c>
      <c r="U217" s="18">
        <v>0</v>
      </c>
      <c r="V217" s="18">
        <v>6.4897956571428578E-18</v>
      </c>
      <c r="W217" s="18">
        <v>0</v>
      </c>
      <c r="X217" s="18">
        <v>-7.6279570115614624E-16</v>
      </c>
      <c r="Y217" s="18">
        <v>0</v>
      </c>
      <c r="Z217" s="18">
        <v>0</v>
      </c>
      <c r="AA217" s="18">
        <v>0</v>
      </c>
      <c r="AB217" s="18">
        <v>2.8176743249009971E-4</v>
      </c>
      <c r="AC217" s="18">
        <v>1.4063152683942417E-4</v>
      </c>
      <c r="AD217" s="18">
        <v>0</v>
      </c>
      <c r="AE217" s="18">
        <v>0</v>
      </c>
      <c r="AF217" s="18">
        <v>1.4088371624504986E-4</v>
      </c>
      <c r="AG217" s="18">
        <v>0</v>
      </c>
      <c r="AH217" s="18">
        <v>2.5218940562569217E-7</v>
      </c>
      <c r="AI217" s="18">
        <v>0</v>
      </c>
      <c r="AJ217" s="18">
        <v>-2.8355345633665564E-6</v>
      </c>
      <c r="AK217" s="18">
        <v>0</v>
      </c>
      <c r="AL217" s="18">
        <v>0</v>
      </c>
      <c r="AM217" s="18">
        <v>0</v>
      </c>
      <c r="AN217" s="18">
        <v>1.1549451036349946E-4</v>
      </c>
      <c r="AO217" s="18">
        <v>5.4301589496345517E-5</v>
      </c>
      <c r="AP217" s="18">
        <v>0</v>
      </c>
      <c r="AQ217" s="18">
        <v>0</v>
      </c>
      <c r="AR217" s="18">
        <v>5.7747255181749722E-5</v>
      </c>
      <c r="AS217" s="18">
        <v>0</v>
      </c>
      <c r="AT217" s="18">
        <v>3.4456656854042086E-6</v>
      </c>
      <c r="AU217" s="18">
        <v>0</v>
      </c>
      <c r="AV217" s="18">
        <v>-2.7835062587818385E-5</v>
      </c>
      <c r="AW217" s="18">
        <v>0</v>
      </c>
      <c r="AX217" s="18">
        <v>0</v>
      </c>
      <c r="AY217" s="18">
        <v>0</v>
      </c>
      <c r="AZ217" s="18">
        <v>1.7886964651800667E-5</v>
      </c>
      <c r="BA217" s="18">
        <v>8.17874661351052E-6</v>
      </c>
      <c r="BB217" s="18">
        <v>0</v>
      </c>
      <c r="BC217" s="18">
        <v>0</v>
      </c>
      <c r="BD217" s="18">
        <v>8.9434823259003335E-6</v>
      </c>
      <c r="BE217" s="18">
        <v>0</v>
      </c>
      <c r="BF217" s="18">
        <v>7.6473571238981178E-7</v>
      </c>
      <c r="BG217" s="18">
        <v>0</v>
      </c>
      <c r="BH217" s="18">
        <v>-5.2746607004208193E-6</v>
      </c>
      <c r="BI217" s="18">
        <v>0</v>
      </c>
      <c r="BJ217" s="18">
        <v>0</v>
      </c>
      <c r="BK217" s="18">
        <v>0</v>
      </c>
      <c r="BL217" s="18">
        <v>1.6845145991130013E-8</v>
      </c>
      <c r="BM217" s="18">
        <v>8.3511295503875976E-9</v>
      </c>
      <c r="BN217" s="18">
        <v>0</v>
      </c>
      <c r="BO217" s="18">
        <v>0</v>
      </c>
      <c r="BP217" s="18">
        <v>8.4225729955650065E-9</v>
      </c>
      <c r="BQ217" s="18">
        <v>0</v>
      </c>
      <c r="BR217" s="18">
        <v>7.1443445177408637E-11</v>
      </c>
      <c r="BS217" s="18">
        <v>0</v>
      </c>
      <c r="BT217" s="18">
        <v>-8.1900620062901436E-9</v>
      </c>
      <c r="BU217" s="18">
        <v>0</v>
      </c>
      <c r="BV217" s="18">
        <v>0</v>
      </c>
      <c r="BW217" s="18">
        <v>0</v>
      </c>
      <c r="BX217" s="18">
        <v>2.448748914233267</v>
      </c>
      <c r="BY217" s="18">
        <v>1.2186790534662237</v>
      </c>
      <c r="BZ217" s="18">
        <v>0</v>
      </c>
      <c r="CA217" s="18">
        <v>0</v>
      </c>
      <c r="CB217" s="18">
        <v>1.2243744571166335</v>
      </c>
      <c r="CC217" s="18">
        <v>0</v>
      </c>
      <c r="CD217" s="18">
        <v>5.6954036504097451E-3</v>
      </c>
      <c r="CE217" s="18">
        <v>0</v>
      </c>
      <c r="CF217" s="18">
        <v>-0.44047898804872654</v>
      </c>
      <c r="CG217" s="18">
        <v>0</v>
      </c>
      <c r="CH217" s="18">
        <v>0</v>
      </c>
      <c r="CI217" s="18">
        <v>0</v>
      </c>
      <c r="CJ217" s="18">
        <v>2.5210831733510521</v>
      </c>
      <c r="CK217" s="18">
        <v>1.2544254079291253</v>
      </c>
      <c r="CL217" s="18">
        <v>0</v>
      </c>
      <c r="CM217" s="18">
        <v>0</v>
      </c>
      <c r="CN217" s="18">
        <v>1.2605415866755261</v>
      </c>
      <c r="CO217" s="18">
        <v>0</v>
      </c>
      <c r="CP217" s="18">
        <v>6.1161787464008863E-3</v>
      </c>
      <c r="CQ217" s="18">
        <v>0</v>
      </c>
      <c r="CR217" s="18">
        <v>-0.48255167574750835</v>
      </c>
      <c r="CS217" s="18">
        <v>0</v>
      </c>
      <c r="CT217" s="18">
        <v>0</v>
      </c>
      <c r="CU217" s="18">
        <v>0</v>
      </c>
      <c r="CV217" s="18">
        <v>0.20719143172535992</v>
      </c>
      <c r="CW217" s="18">
        <v>0.10243162875747508</v>
      </c>
      <c r="CX217" s="18">
        <v>0</v>
      </c>
      <c r="CY217" s="18">
        <v>0</v>
      </c>
      <c r="CZ217" s="18">
        <v>0.10359571586267995</v>
      </c>
      <c r="DA217" s="18">
        <v>0</v>
      </c>
      <c r="DB217" s="18">
        <v>1.1640871052048727E-3</v>
      </c>
      <c r="DC217" s="18">
        <v>0</v>
      </c>
      <c r="DD217" s="18">
        <v>-0.13794958587464007</v>
      </c>
      <c r="DE217" s="18">
        <v>0</v>
      </c>
      <c r="DF217" s="18">
        <v>0</v>
      </c>
      <c r="DG217" s="18">
        <v>0</v>
      </c>
      <c r="DH217" s="18">
        <v>0</v>
      </c>
      <c r="DI217" s="18">
        <v>0</v>
      </c>
      <c r="DJ217" s="18">
        <v>0</v>
      </c>
      <c r="DK217" s="18">
        <v>0</v>
      </c>
      <c r="DL217" s="18">
        <v>0</v>
      </c>
      <c r="DM217" s="18">
        <v>0</v>
      </c>
      <c r="DN217" s="18">
        <v>0</v>
      </c>
      <c r="DO217" s="18">
        <v>0</v>
      </c>
      <c r="DP217" s="18">
        <v>0</v>
      </c>
      <c r="DQ217" s="18">
        <v>0</v>
      </c>
      <c r="DR217" s="18">
        <v>0</v>
      </c>
      <c r="DS217" s="18">
        <v>0</v>
      </c>
      <c r="DT217" s="18">
        <v>0</v>
      </c>
      <c r="DU217" s="18">
        <v>0</v>
      </c>
      <c r="DV217" s="18">
        <v>0</v>
      </c>
      <c r="DW217" s="18">
        <v>0</v>
      </c>
      <c r="DX217" s="18">
        <v>0</v>
      </c>
      <c r="DY217" s="18">
        <v>0</v>
      </c>
      <c r="DZ217" s="18">
        <v>0</v>
      </c>
      <c r="EA217" s="18">
        <v>0</v>
      </c>
      <c r="EB217" s="18">
        <v>0</v>
      </c>
      <c r="EC217" s="18">
        <v>0</v>
      </c>
      <c r="ED217" s="18">
        <v>0</v>
      </c>
      <c r="EE217" s="18">
        <v>0</v>
      </c>
    </row>
    <row r="218" spans="1:135" ht="20.149999999999999" customHeight="1" outlineLevel="5" x14ac:dyDescent="0.35">
      <c r="A218" s="17" t="s">
        <v>53</v>
      </c>
      <c r="B218" s="17" t="s">
        <v>103</v>
      </c>
      <c r="D218" s="18">
        <v>5.455427481727575E-3</v>
      </c>
      <c r="E218" s="18">
        <v>2.6369102990033222E-3</v>
      </c>
      <c r="F218" s="18">
        <v>0</v>
      </c>
      <c r="G218" s="18">
        <v>0</v>
      </c>
      <c r="H218" s="18">
        <v>2.7277137408637875E-3</v>
      </c>
      <c r="I218" s="18">
        <v>0</v>
      </c>
      <c r="J218" s="18">
        <v>8.6311295681063124E-5</v>
      </c>
      <c r="K218" s="18">
        <v>4.492146179401993E-6</v>
      </c>
      <c r="L218" s="18">
        <v>-1.0090644518272426E-3</v>
      </c>
      <c r="M218" s="18">
        <v>0</v>
      </c>
      <c r="N218" s="18">
        <v>0</v>
      </c>
      <c r="O218" s="18">
        <v>0</v>
      </c>
      <c r="P218" s="18">
        <v>6.345657088106312E-14</v>
      </c>
      <c r="Q218" s="18">
        <v>3.1728239202657807E-14</v>
      </c>
      <c r="R218" s="18">
        <v>0</v>
      </c>
      <c r="S218" s="18">
        <v>0</v>
      </c>
      <c r="T218" s="18">
        <v>3.172828544053156E-14</v>
      </c>
      <c r="U218" s="18">
        <v>0</v>
      </c>
      <c r="V218" s="18">
        <v>5.4825249169435213E-20</v>
      </c>
      <c r="W218" s="18">
        <v>-8.5873754152823923E-21</v>
      </c>
      <c r="X218" s="18">
        <v>-2.5655401993355485E-18</v>
      </c>
      <c r="Y218" s="18">
        <v>0</v>
      </c>
      <c r="Z218" s="18">
        <v>0</v>
      </c>
      <c r="AA218" s="18">
        <v>0</v>
      </c>
      <c r="AB218" s="18">
        <v>1.8384168996677741E-6</v>
      </c>
      <c r="AC218" s="18">
        <v>9.141926910299004E-7</v>
      </c>
      <c r="AD218" s="18">
        <v>0</v>
      </c>
      <c r="AE218" s="18">
        <v>0</v>
      </c>
      <c r="AF218" s="18">
        <v>9.1920844983388707E-7</v>
      </c>
      <c r="AG218" s="18">
        <v>0</v>
      </c>
      <c r="AH218" s="18">
        <v>3.8525780730897014E-9</v>
      </c>
      <c r="AI218" s="18">
        <v>1.16318073089701E-9</v>
      </c>
      <c r="AJ218" s="18">
        <v>-4.6813953488372092E-7</v>
      </c>
      <c r="AK218" s="18">
        <v>0</v>
      </c>
      <c r="AL218" s="18">
        <v>0</v>
      </c>
      <c r="AM218" s="18">
        <v>0</v>
      </c>
      <c r="AN218" s="18">
        <v>2.960250245980066E-5</v>
      </c>
      <c r="AO218" s="18">
        <v>1.4738790697674418E-5</v>
      </c>
      <c r="AP218" s="18">
        <v>0</v>
      </c>
      <c r="AQ218" s="18">
        <v>0</v>
      </c>
      <c r="AR218" s="18">
        <v>1.480125122990033E-5</v>
      </c>
      <c r="AS218" s="18">
        <v>0</v>
      </c>
      <c r="AT218" s="18">
        <v>6.1503189368770764E-8</v>
      </c>
      <c r="AU218" s="18">
        <v>9.5734285714285721E-10</v>
      </c>
      <c r="AV218" s="18">
        <v>-8.6360132890365463E-6</v>
      </c>
      <c r="AW218" s="18">
        <v>0</v>
      </c>
      <c r="AX218" s="18">
        <v>0</v>
      </c>
      <c r="AY218" s="18">
        <v>0</v>
      </c>
      <c r="AZ218" s="18">
        <v>1.5775611428571429E-6</v>
      </c>
      <c r="BA218" s="18">
        <v>7.6885714285714284E-7</v>
      </c>
      <c r="BB218" s="18">
        <v>0</v>
      </c>
      <c r="BC218" s="18">
        <v>0</v>
      </c>
      <c r="BD218" s="18">
        <v>7.8878057142857136E-7</v>
      </c>
      <c r="BE218" s="18">
        <v>0</v>
      </c>
      <c r="BF218" s="18">
        <v>1.5117508305647841E-8</v>
      </c>
      <c r="BG218" s="18">
        <v>4.8059202657807304E-9</v>
      </c>
      <c r="BH218" s="18">
        <v>-2.7432996677740867E-7</v>
      </c>
      <c r="BI218" s="18">
        <v>0</v>
      </c>
      <c r="BJ218" s="18">
        <v>0</v>
      </c>
      <c r="BK218" s="18">
        <v>0</v>
      </c>
      <c r="BL218" s="18">
        <v>7.8751212021647833E-7</v>
      </c>
      <c r="BM218" s="18">
        <v>3.9375548172757469E-7</v>
      </c>
      <c r="BN218" s="18">
        <v>0</v>
      </c>
      <c r="BO218" s="18">
        <v>0</v>
      </c>
      <c r="BP218" s="18">
        <v>3.9375606010823917E-7</v>
      </c>
      <c r="BQ218" s="18">
        <v>0</v>
      </c>
      <c r="BR218" s="18">
        <v>6.4783853820598003E-13</v>
      </c>
      <c r="BS218" s="18">
        <v>-6.9457873754152817E-14</v>
      </c>
      <c r="BT218" s="18">
        <v>-3.5786112956810634E-7</v>
      </c>
      <c r="BU218" s="18">
        <v>0</v>
      </c>
      <c r="BV218" s="18">
        <v>0</v>
      </c>
      <c r="BW218" s="18">
        <v>0</v>
      </c>
      <c r="BX218" s="18">
        <v>6.5340013702325575E-2</v>
      </c>
      <c r="BY218" s="18">
        <v>3.2614285714285714E-2</v>
      </c>
      <c r="BZ218" s="18">
        <v>0</v>
      </c>
      <c r="CA218" s="18">
        <v>0</v>
      </c>
      <c r="CB218" s="18">
        <v>3.2670006851162788E-2</v>
      </c>
      <c r="CC218" s="18">
        <v>0</v>
      </c>
      <c r="CD218" s="18">
        <v>5.3991827242524921E-5</v>
      </c>
      <c r="CE218" s="18">
        <v>1.729309634551495E-6</v>
      </c>
      <c r="CF218" s="18">
        <v>-9.9309368770764111E-3</v>
      </c>
      <c r="CG218" s="18">
        <v>0</v>
      </c>
      <c r="CH218" s="18">
        <v>0</v>
      </c>
      <c r="CI218" s="18">
        <v>0</v>
      </c>
      <c r="CJ218" s="18">
        <v>7.1330468511627915E-2</v>
      </c>
      <c r="CK218" s="18">
        <v>3.5606511627906977E-2</v>
      </c>
      <c r="CL218" s="18">
        <v>0</v>
      </c>
      <c r="CM218" s="18">
        <v>0</v>
      </c>
      <c r="CN218" s="18">
        <v>3.5665234255813957E-2</v>
      </c>
      <c r="CO218" s="18">
        <v>0</v>
      </c>
      <c r="CP218" s="18">
        <v>5.7574485049833891E-5</v>
      </c>
      <c r="CQ218" s="18">
        <v>1.1481428571428572E-6</v>
      </c>
      <c r="CR218" s="18">
        <v>-1.01378073089701E-2</v>
      </c>
      <c r="CS218" s="18">
        <v>0</v>
      </c>
      <c r="CT218" s="18">
        <v>0</v>
      </c>
      <c r="CU218" s="18">
        <v>0</v>
      </c>
      <c r="CV218" s="18">
        <v>1.4264674652491692E-2</v>
      </c>
      <c r="CW218" s="18">
        <v>7.1231960132890357E-3</v>
      </c>
      <c r="CX218" s="18">
        <v>0</v>
      </c>
      <c r="CY218" s="18">
        <v>0</v>
      </c>
      <c r="CZ218" s="18">
        <v>7.1323373262458445E-3</v>
      </c>
      <c r="DA218" s="18">
        <v>0</v>
      </c>
      <c r="DB218" s="18">
        <v>1.0511960132890365E-5</v>
      </c>
      <c r="DC218" s="18">
        <v>-1.3706471760797343E-6</v>
      </c>
      <c r="DD218" s="18">
        <v>-1.4428863787375415E-3</v>
      </c>
      <c r="DE218" s="18">
        <v>0</v>
      </c>
      <c r="DF218" s="18">
        <v>0</v>
      </c>
      <c r="DG218" s="18">
        <v>0</v>
      </c>
      <c r="DH218" s="18">
        <v>0</v>
      </c>
      <c r="DI218" s="18">
        <v>0</v>
      </c>
      <c r="DJ218" s="18">
        <v>0</v>
      </c>
      <c r="DK218" s="18">
        <v>0</v>
      </c>
      <c r="DL218" s="18">
        <v>0</v>
      </c>
      <c r="DM218" s="18">
        <v>0</v>
      </c>
      <c r="DN218" s="18">
        <v>0</v>
      </c>
      <c r="DO218" s="18">
        <v>0</v>
      </c>
      <c r="DP218" s="18">
        <v>0</v>
      </c>
      <c r="DQ218" s="18">
        <v>0</v>
      </c>
      <c r="DR218" s="18">
        <v>0</v>
      </c>
      <c r="DS218" s="18">
        <v>0</v>
      </c>
      <c r="DT218" s="18">
        <v>0</v>
      </c>
      <c r="DU218" s="18">
        <v>0</v>
      </c>
      <c r="DV218" s="18">
        <v>0</v>
      </c>
      <c r="DW218" s="18">
        <v>0</v>
      </c>
      <c r="DX218" s="18">
        <v>0</v>
      </c>
      <c r="DY218" s="18">
        <v>0</v>
      </c>
      <c r="DZ218" s="18">
        <v>0</v>
      </c>
      <c r="EA218" s="18">
        <v>0</v>
      </c>
      <c r="EB218" s="18">
        <v>0</v>
      </c>
      <c r="EC218" s="18">
        <v>0</v>
      </c>
      <c r="ED218" s="18">
        <v>0</v>
      </c>
      <c r="EE218" s="18">
        <v>0</v>
      </c>
    </row>
    <row r="219" spans="1:135" ht="20.149999999999999" customHeight="1" outlineLevel="6" x14ac:dyDescent="0.35">
      <c r="A219" s="17" t="s">
        <v>54</v>
      </c>
      <c r="B219" s="17" t="s">
        <v>357</v>
      </c>
      <c r="C219">
        <v>1</v>
      </c>
      <c r="D219" s="18">
        <v>5.455427481727575E-3</v>
      </c>
      <c r="E219" s="18">
        <v>2.6369102990033222E-3</v>
      </c>
      <c r="F219" s="18">
        <v>0</v>
      </c>
      <c r="G219" s="18">
        <v>0</v>
      </c>
      <c r="H219" s="18">
        <v>2.7277137408637875E-3</v>
      </c>
      <c r="I219" s="18">
        <v>0</v>
      </c>
      <c r="J219" s="18">
        <v>8.6311295681063124E-5</v>
      </c>
      <c r="K219" s="18">
        <v>4.492146179401993E-6</v>
      </c>
      <c r="L219" s="18">
        <v>-1.0090644518272426E-3</v>
      </c>
      <c r="M219" s="18">
        <v>0</v>
      </c>
      <c r="N219" s="18">
        <v>0</v>
      </c>
      <c r="O219" s="18">
        <v>0</v>
      </c>
      <c r="P219" s="18">
        <v>6.345657088106312E-14</v>
      </c>
      <c r="Q219" s="18">
        <v>3.1728239202657807E-14</v>
      </c>
      <c r="R219" s="18">
        <v>0</v>
      </c>
      <c r="S219" s="18">
        <v>0</v>
      </c>
      <c r="T219" s="18">
        <v>3.172828544053156E-14</v>
      </c>
      <c r="U219" s="18">
        <v>0</v>
      </c>
      <c r="V219" s="18">
        <v>5.4825249169435213E-20</v>
      </c>
      <c r="W219" s="18">
        <v>-8.5873754152823923E-21</v>
      </c>
      <c r="X219" s="18">
        <v>-2.5655401993355485E-18</v>
      </c>
      <c r="Y219" s="18">
        <v>0</v>
      </c>
      <c r="Z219" s="18">
        <v>0</v>
      </c>
      <c r="AA219" s="18">
        <v>0</v>
      </c>
      <c r="AB219" s="18">
        <v>1.8384168996677741E-6</v>
      </c>
      <c r="AC219" s="18">
        <v>9.141926910299004E-7</v>
      </c>
      <c r="AD219" s="18">
        <v>0</v>
      </c>
      <c r="AE219" s="18">
        <v>0</v>
      </c>
      <c r="AF219" s="18">
        <v>9.1920844983388707E-7</v>
      </c>
      <c r="AG219" s="18">
        <v>0</v>
      </c>
      <c r="AH219" s="18">
        <v>3.8525780730897014E-9</v>
      </c>
      <c r="AI219" s="18">
        <v>1.16318073089701E-9</v>
      </c>
      <c r="AJ219" s="18">
        <v>-4.6813953488372092E-7</v>
      </c>
      <c r="AK219" s="18">
        <v>0</v>
      </c>
      <c r="AL219" s="18">
        <v>0</v>
      </c>
      <c r="AM219" s="18">
        <v>0</v>
      </c>
      <c r="AN219" s="18">
        <v>2.960250245980066E-5</v>
      </c>
      <c r="AO219" s="18">
        <v>1.4738790697674418E-5</v>
      </c>
      <c r="AP219" s="18">
        <v>0</v>
      </c>
      <c r="AQ219" s="18">
        <v>0</v>
      </c>
      <c r="AR219" s="18">
        <v>1.480125122990033E-5</v>
      </c>
      <c r="AS219" s="18">
        <v>0</v>
      </c>
      <c r="AT219" s="18">
        <v>6.1503189368770764E-8</v>
      </c>
      <c r="AU219" s="18">
        <v>9.5734285714285721E-10</v>
      </c>
      <c r="AV219" s="18">
        <v>-8.6360132890365463E-6</v>
      </c>
      <c r="AW219" s="18">
        <v>0</v>
      </c>
      <c r="AX219" s="18">
        <v>0</v>
      </c>
      <c r="AY219" s="18">
        <v>0</v>
      </c>
      <c r="AZ219" s="18">
        <v>1.5775611428571429E-6</v>
      </c>
      <c r="BA219" s="18">
        <v>7.6885714285714284E-7</v>
      </c>
      <c r="BB219" s="18">
        <v>0</v>
      </c>
      <c r="BC219" s="18">
        <v>0</v>
      </c>
      <c r="BD219" s="18">
        <v>7.8878057142857136E-7</v>
      </c>
      <c r="BE219" s="18">
        <v>0</v>
      </c>
      <c r="BF219" s="18">
        <v>1.5117508305647841E-8</v>
      </c>
      <c r="BG219" s="18">
        <v>4.8059202657807304E-9</v>
      </c>
      <c r="BH219" s="18">
        <v>-2.7432996677740867E-7</v>
      </c>
      <c r="BI219" s="18">
        <v>0</v>
      </c>
      <c r="BJ219" s="18">
        <v>0</v>
      </c>
      <c r="BK219" s="18">
        <v>0</v>
      </c>
      <c r="BL219" s="18">
        <v>7.8751212021647833E-7</v>
      </c>
      <c r="BM219" s="18">
        <v>3.9375548172757469E-7</v>
      </c>
      <c r="BN219" s="18">
        <v>0</v>
      </c>
      <c r="BO219" s="18">
        <v>0</v>
      </c>
      <c r="BP219" s="18">
        <v>3.9375606010823917E-7</v>
      </c>
      <c r="BQ219" s="18">
        <v>0</v>
      </c>
      <c r="BR219" s="18">
        <v>6.4783853820598003E-13</v>
      </c>
      <c r="BS219" s="18">
        <v>-6.9457873754152817E-14</v>
      </c>
      <c r="BT219" s="18">
        <v>-3.5786112956810634E-7</v>
      </c>
      <c r="BU219" s="18">
        <v>0</v>
      </c>
      <c r="BV219" s="18">
        <v>0</v>
      </c>
      <c r="BW219" s="18">
        <v>0</v>
      </c>
      <c r="BX219" s="18">
        <v>6.5340013702325575E-2</v>
      </c>
      <c r="BY219" s="18">
        <v>3.2614285714285714E-2</v>
      </c>
      <c r="BZ219" s="18">
        <v>0</v>
      </c>
      <c r="CA219" s="18">
        <v>0</v>
      </c>
      <c r="CB219" s="18">
        <v>3.2670006851162788E-2</v>
      </c>
      <c r="CC219" s="18">
        <v>0</v>
      </c>
      <c r="CD219" s="18">
        <v>5.3991827242524921E-5</v>
      </c>
      <c r="CE219" s="18">
        <v>1.729309634551495E-6</v>
      </c>
      <c r="CF219" s="18">
        <v>-9.9309368770764111E-3</v>
      </c>
      <c r="CG219" s="18">
        <v>0</v>
      </c>
      <c r="CH219" s="18">
        <v>0</v>
      </c>
      <c r="CI219" s="18">
        <v>0</v>
      </c>
      <c r="CJ219" s="18">
        <v>7.1330468511627915E-2</v>
      </c>
      <c r="CK219" s="18">
        <v>3.5606511627906977E-2</v>
      </c>
      <c r="CL219" s="18">
        <v>0</v>
      </c>
      <c r="CM219" s="18">
        <v>0</v>
      </c>
      <c r="CN219" s="18">
        <v>3.5665234255813957E-2</v>
      </c>
      <c r="CO219" s="18">
        <v>0</v>
      </c>
      <c r="CP219" s="18">
        <v>5.7574485049833891E-5</v>
      </c>
      <c r="CQ219" s="18">
        <v>1.1481428571428572E-6</v>
      </c>
      <c r="CR219" s="18">
        <v>-1.01378073089701E-2</v>
      </c>
      <c r="CS219" s="18">
        <v>0</v>
      </c>
      <c r="CT219" s="18">
        <v>0</v>
      </c>
      <c r="CU219" s="18">
        <v>0</v>
      </c>
      <c r="CV219" s="18">
        <v>1.4264674652491692E-2</v>
      </c>
      <c r="CW219" s="18">
        <v>7.1231960132890357E-3</v>
      </c>
      <c r="CX219" s="18">
        <v>0</v>
      </c>
      <c r="CY219" s="18">
        <v>0</v>
      </c>
      <c r="CZ219" s="18">
        <v>7.1323373262458445E-3</v>
      </c>
      <c r="DA219" s="18">
        <v>0</v>
      </c>
      <c r="DB219" s="18">
        <v>1.0511960132890365E-5</v>
      </c>
      <c r="DC219" s="18">
        <v>-1.3706471760797343E-6</v>
      </c>
      <c r="DD219" s="18">
        <v>-1.4428863787375415E-3</v>
      </c>
      <c r="DE219" s="18">
        <v>0</v>
      </c>
      <c r="DF219" s="18">
        <v>0</v>
      </c>
      <c r="DG219" s="18">
        <v>0</v>
      </c>
      <c r="DH219" s="18">
        <v>0</v>
      </c>
      <c r="DI219" s="18">
        <v>0</v>
      </c>
      <c r="DJ219" s="18">
        <v>0</v>
      </c>
      <c r="DK219" s="18">
        <v>0</v>
      </c>
      <c r="DL219" s="18">
        <v>0</v>
      </c>
      <c r="DM219" s="18">
        <v>0</v>
      </c>
      <c r="DN219" s="18">
        <v>0</v>
      </c>
      <c r="DO219" s="18">
        <v>0</v>
      </c>
      <c r="DP219" s="18">
        <v>0</v>
      </c>
      <c r="DQ219" s="18">
        <v>0</v>
      </c>
      <c r="DR219" s="18">
        <v>0</v>
      </c>
      <c r="DS219" s="18">
        <v>0</v>
      </c>
      <c r="DT219" s="18">
        <v>0</v>
      </c>
      <c r="DU219" s="18">
        <v>0</v>
      </c>
      <c r="DV219" s="18">
        <v>0</v>
      </c>
      <c r="DW219" s="18">
        <v>0</v>
      </c>
      <c r="DX219" s="18">
        <v>0</v>
      </c>
      <c r="DY219" s="18">
        <v>0</v>
      </c>
      <c r="DZ219" s="18">
        <v>0</v>
      </c>
      <c r="EA219" s="18">
        <v>0</v>
      </c>
      <c r="EB219" s="18">
        <v>0</v>
      </c>
      <c r="EC219" s="18">
        <v>0</v>
      </c>
      <c r="ED219" s="18">
        <v>0</v>
      </c>
      <c r="EE219" s="18">
        <v>0</v>
      </c>
    </row>
    <row r="220" spans="1:135" ht="20.149999999999999" customHeight="1" outlineLevel="5" x14ac:dyDescent="0.35">
      <c r="A220" s="17" t="s">
        <v>53</v>
      </c>
      <c r="B220" s="17" t="s">
        <v>104</v>
      </c>
      <c r="D220" s="18">
        <v>1.4583125041683275E-2</v>
      </c>
      <c r="E220" s="18">
        <v>7.290221040974528E-3</v>
      </c>
      <c r="F220" s="18">
        <v>0</v>
      </c>
      <c r="G220" s="18">
        <v>0</v>
      </c>
      <c r="H220" s="18">
        <v>7.2915625208416377E-3</v>
      </c>
      <c r="I220" s="18">
        <v>0</v>
      </c>
      <c r="J220" s="18">
        <v>1.3414798671096346E-6</v>
      </c>
      <c r="K220" s="18">
        <v>0</v>
      </c>
      <c r="L220" s="18">
        <v>-5.111097231450719E-3</v>
      </c>
      <c r="M220" s="18">
        <v>0</v>
      </c>
      <c r="N220" s="18">
        <v>0</v>
      </c>
      <c r="O220" s="18">
        <v>0</v>
      </c>
      <c r="P220" s="18">
        <v>1.7365628349944631E-17</v>
      </c>
      <c r="Q220" s="18">
        <v>8.6753568106312298E-18</v>
      </c>
      <c r="R220" s="18">
        <v>0</v>
      </c>
      <c r="S220" s="18">
        <v>0</v>
      </c>
      <c r="T220" s="18">
        <v>8.6828141749723138E-18</v>
      </c>
      <c r="U220" s="18">
        <v>0</v>
      </c>
      <c r="V220" s="18">
        <v>7.4573643410852706E-21</v>
      </c>
      <c r="W220" s="18">
        <v>0</v>
      </c>
      <c r="X220" s="18">
        <v>3.1396192248062014E-17</v>
      </c>
      <c r="Y220" s="18">
        <v>0</v>
      </c>
      <c r="Z220" s="18">
        <v>0</v>
      </c>
      <c r="AA220" s="18">
        <v>0</v>
      </c>
      <c r="AB220" s="18">
        <v>4.546482177895903E-6</v>
      </c>
      <c r="AC220" s="18">
        <v>2.2725949058693244E-6</v>
      </c>
      <c r="AD220" s="18">
        <v>0</v>
      </c>
      <c r="AE220" s="18">
        <v>0</v>
      </c>
      <c r="AF220" s="18">
        <v>2.2732410889479515E-6</v>
      </c>
      <c r="AG220" s="18">
        <v>0</v>
      </c>
      <c r="AH220" s="18">
        <v>6.4618307862679964E-10</v>
      </c>
      <c r="AI220" s="18">
        <v>0</v>
      </c>
      <c r="AJ220" s="18">
        <v>-1.5397408637873753E-6</v>
      </c>
      <c r="AK220" s="18">
        <v>0</v>
      </c>
      <c r="AL220" s="18">
        <v>0</v>
      </c>
      <c r="AM220" s="18">
        <v>0</v>
      </c>
      <c r="AN220" s="18">
        <v>3.2450580207308972E-5</v>
      </c>
      <c r="AO220" s="18">
        <v>1.621676810631229E-5</v>
      </c>
      <c r="AP220" s="18">
        <v>0</v>
      </c>
      <c r="AQ220" s="18">
        <v>0</v>
      </c>
      <c r="AR220" s="18">
        <v>1.6225290103654486E-5</v>
      </c>
      <c r="AS220" s="18">
        <v>0</v>
      </c>
      <c r="AT220" s="18">
        <v>8.5219973421926907E-9</v>
      </c>
      <c r="AU220" s="18">
        <v>0</v>
      </c>
      <c r="AV220" s="18">
        <v>-1.1789617718715394E-5</v>
      </c>
      <c r="AW220" s="18">
        <v>0</v>
      </c>
      <c r="AX220" s="18">
        <v>0</v>
      </c>
      <c r="AY220" s="18">
        <v>0</v>
      </c>
      <c r="AZ220" s="18">
        <v>3.149059782591362E-6</v>
      </c>
      <c r="BA220" s="18">
        <v>1.5735710741971206E-6</v>
      </c>
      <c r="BB220" s="18">
        <v>0</v>
      </c>
      <c r="BC220" s="18">
        <v>0</v>
      </c>
      <c r="BD220" s="18">
        <v>1.5745298912956812E-6</v>
      </c>
      <c r="BE220" s="18">
        <v>0</v>
      </c>
      <c r="BF220" s="18">
        <v>9.588170985603543E-10</v>
      </c>
      <c r="BG220" s="18">
        <v>0</v>
      </c>
      <c r="BH220" s="18">
        <v>-9.7933714285714286E-7</v>
      </c>
      <c r="BI220" s="18">
        <v>0</v>
      </c>
      <c r="BJ220" s="18">
        <v>0</v>
      </c>
      <c r="BK220" s="18">
        <v>0</v>
      </c>
      <c r="BL220" s="18">
        <v>5.3217378823477286E-10</v>
      </c>
      <c r="BM220" s="18">
        <v>2.65950919158361E-10</v>
      </c>
      <c r="BN220" s="18">
        <v>0</v>
      </c>
      <c r="BO220" s="18">
        <v>0</v>
      </c>
      <c r="BP220" s="18">
        <v>2.6608689411738648E-10</v>
      </c>
      <c r="BQ220" s="18">
        <v>0</v>
      </c>
      <c r="BR220" s="18">
        <v>1.3597495902547064E-13</v>
      </c>
      <c r="BS220" s="18">
        <v>0</v>
      </c>
      <c r="BT220" s="18">
        <v>1.2165173864894795E-10</v>
      </c>
      <c r="BU220" s="18">
        <v>0</v>
      </c>
      <c r="BV220" s="18">
        <v>0</v>
      </c>
      <c r="BW220" s="18">
        <v>0</v>
      </c>
      <c r="BX220" s="18">
        <v>0.16446425000221485</v>
      </c>
      <c r="BY220" s="18">
        <v>8.2213098560354372E-2</v>
      </c>
      <c r="BZ220" s="18">
        <v>0</v>
      </c>
      <c r="CA220" s="18">
        <v>0</v>
      </c>
      <c r="CB220" s="18">
        <v>8.2232125001107423E-2</v>
      </c>
      <c r="CC220" s="18">
        <v>0</v>
      </c>
      <c r="CD220" s="18">
        <v>1.9026440753045403E-5</v>
      </c>
      <c r="CE220" s="18">
        <v>0</v>
      </c>
      <c r="CF220" s="18">
        <v>-4.0428420819490579E-2</v>
      </c>
      <c r="CG220" s="18">
        <v>0</v>
      </c>
      <c r="CH220" s="18">
        <v>0</v>
      </c>
      <c r="CI220" s="18">
        <v>0</v>
      </c>
      <c r="CJ220" s="18">
        <v>0.17713009393576964</v>
      </c>
      <c r="CK220" s="18">
        <v>8.8545466223698785E-2</v>
      </c>
      <c r="CL220" s="18">
        <v>0</v>
      </c>
      <c r="CM220" s="18">
        <v>0</v>
      </c>
      <c r="CN220" s="18">
        <v>8.8565046967884836E-2</v>
      </c>
      <c r="CO220" s="18">
        <v>0</v>
      </c>
      <c r="CP220" s="18">
        <v>1.9580744186046512E-5</v>
      </c>
      <c r="CQ220" s="18">
        <v>0</v>
      </c>
      <c r="CR220" s="18">
        <v>-3.8652093023255812E-2</v>
      </c>
      <c r="CS220" s="18">
        <v>0</v>
      </c>
      <c r="CT220" s="18">
        <v>0</v>
      </c>
      <c r="CU220" s="18">
        <v>0</v>
      </c>
      <c r="CV220" s="18">
        <v>5.896162788925804E-3</v>
      </c>
      <c r="CW220" s="18">
        <v>2.9455114064230346E-3</v>
      </c>
      <c r="CX220" s="18">
        <v>0</v>
      </c>
      <c r="CY220" s="18">
        <v>0</v>
      </c>
      <c r="CZ220" s="18">
        <v>2.948081394462902E-3</v>
      </c>
      <c r="DA220" s="18">
        <v>0</v>
      </c>
      <c r="DB220" s="18">
        <v>2.5699880398671096E-6</v>
      </c>
      <c r="DC220" s="18">
        <v>0</v>
      </c>
      <c r="DD220" s="18">
        <v>4.4103016611295679E-3</v>
      </c>
      <c r="DE220" s="18">
        <v>0</v>
      </c>
      <c r="DF220" s="18">
        <v>0</v>
      </c>
      <c r="DG220" s="18">
        <v>0</v>
      </c>
      <c r="DH220" s="18">
        <v>0</v>
      </c>
      <c r="DI220" s="18">
        <v>0</v>
      </c>
      <c r="DJ220" s="18">
        <v>0</v>
      </c>
      <c r="DK220" s="18">
        <v>0</v>
      </c>
      <c r="DL220" s="18">
        <v>0</v>
      </c>
      <c r="DM220" s="18">
        <v>0</v>
      </c>
      <c r="DN220" s="18">
        <v>0</v>
      </c>
      <c r="DO220" s="18">
        <v>0</v>
      </c>
      <c r="DP220" s="18">
        <v>0</v>
      </c>
      <c r="DQ220" s="18">
        <v>0</v>
      </c>
      <c r="DR220" s="18">
        <v>0</v>
      </c>
      <c r="DS220" s="18">
        <v>0</v>
      </c>
      <c r="DT220" s="18">
        <v>0</v>
      </c>
      <c r="DU220" s="18">
        <v>0</v>
      </c>
      <c r="DV220" s="18">
        <v>0</v>
      </c>
      <c r="DW220" s="18">
        <v>0</v>
      </c>
      <c r="DX220" s="18">
        <v>0</v>
      </c>
      <c r="DY220" s="18">
        <v>0</v>
      </c>
      <c r="DZ220" s="18">
        <v>0</v>
      </c>
      <c r="EA220" s="18">
        <v>0</v>
      </c>
      <c r="EB220" s="18">
        <v>0</v>
      </c>
      <c r="EC220" s="18">
        <v>0</v>
      </c>
      <c r="ED220" s="18">
        <v>0</v>
      </c>
      <c r="EE220" s="18">
        <v>0</v>
      </c>
    </row>
    <row r="221" spans="1:135" ht="20.149999999999999" customHeight="1" outlineLevel="6" x14ac:dyDescent="0.35">
      <c r="A221" s="17" t="s">
        <v>54</v>
      </c>
      <c r="B221" s="17" t="s">
        <v>105</v>
      </c>
      <c r="C221">
        <v>1</v>
      </c>
      <c r="D221" s="18">
        <v>1.4583125041683275E-2</v>
      </c>
      <c r="E221" s="18">
        <v>7.290221040974528E-3</v>
      </c>
      <c r="F221" s="18">
        <v>0</v>
      </c>
      <c r="G221" s="18">
        <v>0</v>
      </c>
      <c r="H221" s="18">
        <v>7.2915625208416377E-3</v>
      </c>
      <c r="I221" s="18">
        <v>0</v>
      </c>
      <c r="J221" s="18">
        <v>1.3414798671096346E-6</v>
      </c>
      <c r="K221" s="18">
        <v>0</v>
      </c>
      <c r="L221" s="18">
        <v>-5.111097231450719E-3</v>
      </c>
      <c r="M221" s="18">
        <v>0</v>
      </c>
      <c r="N221" s="18">
        <v>0</v>
      </c>
      <c r="O221" s="18">
        <v>0</v>
      </c>
      <c r="P221" s="18">
        <v>1.7365628349944631E-17</v>
      </c>
      <c r="Q221" s="18">
        <v>8.6753568106312298E-18</v>
      </c>
      <c r="R221" s="18">
        <v>0</v>
      </c>
      <c r="S221" s="18">
        <v>0</v>
      </c>
      <c r="T221" s="18">
        <v>8.6828141749723138E-18</v>
      </c>
      <c r="U221" s="18">
        <v>0</v>
      </c>
      <c r="V221" s="18">
        <v>7.4573643410852706E-21</v>
      </c>
      <c r="W221" s="18">
        <v>0</v>
      </c>
      <c r="X221" s="18">
        <v>3.1396192248062014E-17</v>
      </c>
      <c r="Y221" s="18">
        <v>0</v>
      </c>
      <c r="Z221" s="18">
        <v>0</v>
      </c>
      <c r="AA221" s="18">
        <v>0</v>
      </c>
      <c r="AB221" s="18">
        <v>4.546482177895903E-6</v>
      </c>
      <c r="AC221" s="18">
        <v>2.2725949058693244E-6</v>
      </c>
      <c r="AD221" s="18">
        <v>0</v>
      </c>
      <c r="AE221" s="18">
        <v>0</v>
      </c>
      <c r="AF221" s="18">
        <v>2.2732410889479515E-6</v>
      </c>
      <c r="AG221" s="18">
        <v>0</v>
      </c>
      <c r="AH221" s="18">
        <v>6.4618307862679964E-10</v>
      </c>
      <c r="AI221" s="18">
        <v>0</v>
      </c>
      <c r="AJ221" s="18">
        <v>-1.5397408637873753E-6</v>
      </c>
      <c r="AK221" s="18">
        <v>0</v>
      </c>
      <c r="AL221" s="18">
        <v>0</v>
      </c>
      <c r="AM221" s="18">
        <v>0</v>
      </c>
      <c r="AN221" s="18">
        <v>3.2450580207308972E-5</v>
      </c>
      <c r="AO221" s="18">
        <v>1.621676810631229E-5</v>
      </c>
      <c r="AP221" s="18">
        <v>0</v>
      </c>
      <c r="AQ221" s="18">
        <v>0</v>
      </c>
      <c r="AR221" s="18">
        <v>1.6225290103654486E-5</v>
      </c>
      <c r="AS221" s="18">
        <v>0</v>
      </c>
      <c r="AT221" s="18">
        <v>8.5219973421926907E-9</v>
      </c>
      <c r="AU221" s="18">
        <v>0</v>
      </c>
      <c r="AV221" s="18">
        <v>-1.1789617718715394E-5</v>
      </c>
      <c r="AW221" s="18">
        <v>0</v>
      </c>
      <c r="AX221" s="18">
        <v>0</v>
      </c>
      <c r="AY221" s="18">
        <v>0</v>
      </c>
      <c r="AZ221" s="18">
        <v>3.149059782591362E-6</v>
      </c>
      <c r="BA221" s="18">
        <v>1.5735710741971206E-6</v>
      </c>
      <c r="BB221" s="18">
        <v>0</v>
      </c>
      <c r="BC221" s="18">
        <v>0</v>
      </c>
      <c r="BD221" s="18">
        <v>1.5745298912956812E-6</v>
      </c>
      <c r="BE221" s="18">
        <v>0</v>
      </c>
      <c r="BF221" s="18">
        <v>9.588170985603543E-10</v>
      </c>
      <c r="BG221" s="18">
        <v>0</v>
      </c>
      <c r="BH221" s="18">
        <v>-9.7933714285714286E-7</v>
      </c>
      <c r="BI221" s="18">
        <v>0</v>
      </c>
      <c r="BJ221" s="18">
        <v>0</v>
      </c>
      <c r="BK221" s="18">
        <v>0</v>
      </c>
      <c r="BL221" s="18">
        <v>5.3217378823477286E-10</v>
      </c>
      <c r="BM221" s="18">
        <v>2.65950919158361E-10</v>
      </c>
      <c r="BN221" s="18">
        <v>0</v>
      </c>
      <c r="BO221" s="18">
        <v>0</v>
      </c>
      <c r="BP221" s="18">
        <v>2.6608689411738648E-10</v>
      </c>
      <c r="BQ221" s="18">
        <v>0</v>
      </c>
      <c r="BR221" s="18">
        <v>1.3597495902547064E-13</v>
      </c>
      <c r="BS221" s="18">
        <v>0</v>
      </c>
      <c r="BT221" s="18">
        <v>1.2165173864894795E-10</v>
      </c>
      <c r="BU221" s="18">
        <v>0</v>
      </c>
      <c r="BV221" s="18">
        <v>0</v>
      </c>
      <c r="BW221" s="18">
        <v>0</v>
      </c>
      <c r="BX221" s="18">
        <v>0.16446425000221485</v>
      </c>
      <c r="BY221" s="18">
        <v>8.2213098560354372E-2</v>
      </c>
      <c r="BZ221" s="18">
        <v>0</v>
      </c>
      <c r="CA221" s="18">
        <v>0</v>
      </c>
      <c r="CB221" s="18">
        <v>8.2232125001107423E-2</v>
      </c>
      <c r="CC221" s="18">
        <v>0</v>
      </c>
      <c r="CD221" s="18">
        <v>1.9026440753045403E-5</v>
      </c>
      <c r="CE221" s="18">
        <v>0</v>
      </c>
      <c r="CF221" s="18">
        <v>-4.0428420819490579E-2</v>
      </c>
      <c r="CG221" s="18">
        <v>0</v>
      </c>
      <c r="CH221" s="18">
        <v>0</v>
      </c>
      <c r="CI221" s="18">
        <v>0</v>
      </c>
      <c r="CJ221" s="18">
        <v>0.17713009393576964</v>
      </c>
      <c r="CK221" s="18">
        <v>8.8545466223698785E-2</v>
      </c>
      <c r="CL221" s="18">
        <v>0</v>
      </c>
      <c r="CM221" s="18">
        <v>0</v>
      </c>
      <c r="CN221" s="18">
        <v>8.8565046967884836E-2</v>
      </c>
      <c r="CO221" s="18">
        <v>0</v>
      </c>
      <c r="CP221" s="18">
        <v>1.9580744186046512E-5</v>
      </c>
      <c r="CQ221" s="18">
        <v>0</v>
      </c>
      <c r="CR221" s="18">
        <v>-3.8652093023255812E-2</v>
      </c>
      <c r="CS221" s="18">
        <v>0</v>
      </c>
      <c r="CT221" s="18">
        <v>0</v>
      </c>
      <c r="CU221" s="18">
        <v>0</v>
      </c>
      <c r="CV221" s="18">
        <v>5.896162788925804E-3</v>
      </c>
      <c r="CW221" s="18">
        <v>2.9455114064230346E-3</v>
      </c>
      <c r="CX221" s="18">
        <v>0</v>
      </c>
      <c r="CY221" s="18">
        <v>0</v>
      </c>
      <c r="CZ221" s="18">
        <v>2.948081394462902E-3</v>
      </c>
      <c r="DA221" s="18">
        <v>0</v>
      </c>
      <c r="DB221" s="18">
        <v>2.5699880398671096E-6</v>
      </c>
      <c r="DC221" s="18">
        <v>0</v>
      </c>
      <c r="DD221" s="18">
        <v>4.4103016611295679E-3</v>
      </c>
      <c r="DE221" s="18">
        <v>0</v>
      </c>
      <c r="DF221" s="18">
        <v>0</v>
      </c>
      <c r="DG221" s="18">
        <v>0</v>
      </c>
      <c r="DH221" s="18">
        <v>0</v>
      </c>
      <c r="DI221" s="18">
        <v>0</v>
      </c>
      <c r="DJ221" s="18">
        <v>0</v>
      </c>
      <c r="DK221" s="18">
        <v>0</v>
      </c>
      <c r="DL221" s="18">
        <v>0</v>
      </c>
      <c r="DM221" s="18">
        <v>0</v>
      </c>
      <c r="DN221" s="18">
        <v>0</v>
      </c>
      <c r="DO221" s="18">
        <v>0</v>
      </c>
      <c r="DP221" s="18">
        <v>0</v>
      </c>
      <c r="DQ221" s="18">
        <v>0</v>
      </c>
      <c r="DR221" s="18">
        <v>0</v>
      </c>
      <c r="DS221" s="18">
        <v>0</v>
      </c>
      <c r="DT221" s="18">
        <v>0</v>
      </c>
      <c r="DU221" s="18">
        <v>0</v>
      </c>
      <c r="DV221" s="18">
        <v>0</v>
      </c>
      <c r="DW221" s="18">
        <v>0</v>
      </c>
      <c r="DX221" s="18">
        <v>0</v>
      </c>
      <c r="DY221" s="18">
        <v>0</v>
      </c>
      <c r="DZ221" s="18">
        <v>0</v>
      </c>
      <c r="EA221" s="18">
        <v>0</v>
      </c>
      <c r="EB221" s="18">
        <v>0</v>
      </c>
      <c r="EC221" s="18">
        <v>0</v>
      </c>
      <c r="ED221" s="18">
        <v>0</v>
      </c>
      <c r="EE221" s="18">
        <v>0</v>
      </c>
    </row>
    <row r="222" spans="1:135" ht="20.149999999999999" customHeight="1" outlineLevel="5" x14ac:dyDescent="0.35">
      <c r="A222" s="17" t="s">
        <v>53</v>
      </c>
      <c r="B222" s="17" t="s">
        <v>358</v>
      </c>
      <c r="D222" s="18">
        <v>7.3241883607530443E-3</v>
      </c>
      <c r="E222" s="18">
        <v>3.6619056478405312E-3</v>
      </c>
      <c r="F222" s="18">
        <v>0</v>
      </c>
      <c r="G222" s="18">
        <v>0</v>
      </c>
      <c r="H222" s="18">
        <v>3.6620941803765226E-3</v>
      </c>
      <c r="I222" s="18">
        <v>0</v>
      </c>
      <c r="J222" s="18">
        <v>1.8853253599114064E-7</v>
      </c>
      <c r="K222" s="18">
        <v>0</v>
      </c>
      <c r="L222" s="18">
        <v>0</v>
      </c>
      <c r="M222" s="18">
        <v>0</v>
      </c>
      <c r="N222" s="18">
        <v>0</v>
      </c>
      <c r="O222" s="18">
        <v>0</v>
      </c>
      <c r="P222" s="18">
        <v>5.4751933058693245E-17</v>
      </c>
      <c r="Q222" s="18">
        <v>2.7374919158361019E-17</v>
      </c>
      <c r="R222" s="18">
        <v>0</v>
      </c>
      <c r="S222" s="18">
        <v>0</v>
      </c>
      <c r="T222" s="18">
        <v>2.7375966529346622E-17</v>
      </c>
      <c r="U222" s="18">
        <v>0</v>
      </c>
      <c r="V222" s="18">
        <v>1.047370985603544E-21</v>
      </c>
      <c r="W222" s="18">
        <v>0</v>
      </c>
      <c r="X222" s="18">
        <v>0</v>
      </c>
      <c r="Y222" s="18">
        <v>0</v>
      </c>
      <c r="Z222" s="18">
        <v>0</v>
      </c>
      <c r="AA222" s="18">
        <v>0</v>
      </c>
      <c r="AB222" s="18">
        <v>2.181571840478405E-6</v>
      </c>
      <c r="AC222" s="18">
        <v>1.0906951052048726E-6</v>
      </c>
      <c r="AD222" s="18">
        <v>0</v>
      </c>
      <c r="AE222" s="18">
        <v>0</v>
      </c>
      <c r="AF222" s="18">
        <v>1.0907859202392027E-6</v>
      </c>
      <c r="AG222" s="18">
        <v>0</v>
      </c>
      <c r="AH222" s="18">
        <v>9.0815034330011078E-11</v>
      </c>
      <c r="AI222" s="18">
        <v>0</v>
      </c>
      <c r="AJ222" s="18">
        <v>0</v>
      </c>
      <c r="AK222" s="18">
        <v>0</v>
      </c>
      <c r="AL222" s="18">
        <v>0</v>
      </c>
      <c r="AM222" s="18">
        <v>0</v>
      </c>
      <c r="AN222" s="18">
        <v>3.4014656714064229E-5</v>
      </c>
      <c r="AO222" s="18">
        <v>1.7006130675526026E-5</v>
      </c>
      <c r="AP222" s="18">
        <v>0</v>
      </c>
      <c r="AQ222" s="18">
        <v>0</v>
      </c>
      <c r="AR222" s="18">
        <v>1.7007328357032118E-5</v>
      </c>
      <c r="AS222" s="18">
        <v>0</v>
      </c>
      <c r="AT222" s="18">
        <v>1.1976815060908084E-9</v>
      </c>
      <c r="AU222" s="18">
        <v>0</v>
      </c>
      <c r="AV222" s="18">
        <v>0</v>
      </c>
      <c r="AW222" s="18">
        <v>0</v>
      </c>
      <c r="AX222" s="18">
        <v>0</v>
      </c>
      <c r="AY222" s="18">
        <v>0</v>
      </c>
      <c r="AZ222" s="18">
        <v>3.6486540023920273E-6</v>
      </c>
      <c r="BA222" s="18">
        <v>1.8241922480620158E-6</v>
      </c>
      <c r="BB222" s="18">
        <v>0</v>
      </c>
      <c r="BC222" s="18">
        <v>0</v>
      </c>
      <c r="BD222" s="18">
        <v>1.8243270011960136E-6</v>
      </c>
      <c r="BE222" s="18">
        <v>0</v>
      </c>
      <c r="BF222" s="18">
        <v>1.3475313399778516E-10</v>
      </c>
      <c r="BG222" s="18">
        <v>0</v>
      </c>
      <c r="BH222" s="18">
        <v>0</v>
      </c>
      <c r="BI222" s="18">
        <v>0</v>
      </c>
      <c r="BJ222" s="18">
        <v>0</v>
      </c>
      <c r="BK222" s="18">
        <v>0</v>
      </c>
      <c r="BL222" s="18">
        <v>8.5278293755038774E-10</v>
      </c>
      <c r="BM222" s="18">
        <v>4.2637235880398675E-10</v>
      </c>
      <c r="BN222" s="18">
        <v>0</v>
      </c>
      <c r="BO222" s="18">
        <v>0</v>
      </c>
      <c r="BP222" s="18">
        <v>4.2639146877519382E-10</v>
      </c>
      <c r="BQ222" s="18">
        <v>0</v>
      </c>
      <c r="BR222" s="18">
        <v>1.9109971207087485E-14</v>
      </c>
      <c r="BS222" s="18">
        <v>0</v>
      </c>
      <c r="BT222" s="18">
        <v>0</v>
      </c>
      <c r="BU222" s="18">
        <v>0</v>
      </c>
      <c r="BV222" s="18">
        <v>0</v>
      </c>
      <c r="BW222" s="18">
        <v>0</v>
      </c>
      <c r="BX222" s="18">
        <v>8.436190165935771E-2</v>
      </c>
      <c r="BY222" s="18">
        <v>4.2178276854928018E-2</v>
      </c>
      <c r="BZ222" s="18">
        <v>0</v>
      </c>
      <c r="CA222" s="18">
        <v>0</v>
      </c>
      <c r="CB222" s="18">
        <v>4.2180950829678855E-2</v>
      </c>
      <c r="CC222" s="18">
        <v>0</v>
      </c>
      <c r="CD222" s="18">
        <v>2.6739747508305648E-6</v>
      </c>
      <c r="CE222" s="18">
        <v>0</v>
      </c>
      <c r="CF222" s="18">
        <v>0</v>
      </c>
      <c r="CG222" s="18">
        <v>0</v>
      </c>
      <c r="CH222" s="18">
        <v>0</v>
      </c>
      <c r="CI222" s="18">
        <v>0</v>
      </c>
      <c r="CJ222" s="18">
        <v>8.94973310192691E-2</v>
      </c>
      <c r="CK222" s="18">
        <v>4.4745913621262456E-2</v>
      </c>
      <c r="CL222" s="18">
        <v>0</v>
      </c>
      <c r="CM222" s="18">
        <v>0</v>
      </c>
      <c r="CN222" s="18">
        <v>4.474866550963455E-2</v>
      </c>
      <c r="CO222" s="18">
        <v>0</v>
      </c>
      <c r="CP222" s="18">
        <v>2.7518883720930237E-6</v>
      </c>
      <c r="CQ222" s="18">
        <v>0</v>
      </c>
      <c r="CR222" s="18">
        <v>0</v>
      </c>
      <c r="CS222" s="18">
        <v>0</v>
      </c>
      <c r="CT222" s="18">
        <v>0</v>
      </c>
      <c r="CU222" s="18">
        <v>0</v>
      </c>
      <c r="CV222" s="18">
        <v>1.4580854379446291E-2</v>
      </c>
      <c r="CW222" s="18">
        <v>7.2900660022148407E-3</v>
      </c>
      <c r="CX222" s="18">
        <v>0</v>
      </c>
      <c r="CY222" s="18">
        <v>0</v>
      </c>
      <c r="CZ222" s="18">
        <v>7.2904271897231464E-3</v>
      </c>
      <c r="DA222" s="18">
        <v>0</v>
      </c>
      <c r="DB222" s="18">
        <v>3.6118750830564785E-7</v>
      </c>
      <c r="DC222" s="18">
        <v>0</v>
      </c>
      <c r="DD222" s="18">
        <v>0</v>
      </c>
      <c r="DE222" s="18">
        <v>0</v>
      </c>
      <c r="DF222" s="18">
        <v>0</v>
      </c>
      <c r="DG222" s="18">
        <v>0</v>
      </c>
      <c r="DH222" s="18">
        <v>0</v>
      </c>
      <c r="DI222" s="18">
        <v>0</v>
      </c>
      <c r="DJ222" s="18">
        <v>0</v>
      </c>
      <c r="DK222" s="18">
        <v>0</v>
      </c>
      <c r="DL222" s="18">
        <v>0</v>
      </c>
      <c r="DM222" s="18">
        <v>0</v>
      </c>
      <c r="DN222" s="18">
        <v>0</v>
      </c>
      <c r="DO222" s="18">
        <v>0</v>
      </c>
      <c r="DP222" s="18">
        <v>0</v>
      </c>
      <c r="DQ222" s="18">
        <v>0</v>
      </c>
      <c r="DR222" s="18">
        <v>0</v>
      </c>
      <c r="DS222" s="18">
        <v>0</v>
      </c>
      <c r="DT222" s="18">
        <v>0</v>
      </c>
      <c r="DU222" s="18">
        <v>0</v>
      </c>
      <c r="DV222" s="18">
        <v>0</v>
      </c>
      <c r="DW222" s="18">
        <v>0</v>
      </c>
      <c r="DX222" s="18">
        <v>0</v>
      </c>
      <c r="DY222" s="18">
        <v>0</v>
      </c>
      <c r="DZ222" s="18">
        <v>0</v>
      </c>
      <c r="EA222" s="18">
        <v>0</v>
      </c>
      <c r="EB222" s="18">
        <v>0</v>
      </c>
      <c r="EC222" s="18">
        <v>0</v>
      </c>
      <c r="ED222" s="18">
        <v>0</v>
      </c>
      <c r="EE222" s="18">
        <v>0</v>
      </c>
    </row>
    <row r="223" spans="1:135" ht="20.149999999999999" customHeight="1" outlineLevel="6" x14ac:dyDescent="0.35">
      <c r="A223" s="17" t="s">
        <v>54</v>
      </c>
      <c r="B223" s="17" t="s">
        <v>101</v>
      </c>
      <c r="C223">
        <v>1</v>
      </c>
      <c r="D223" s="18">
        <v>7.3241883607530443E-3</v>
      </c>
      <c r="E223" s="18">
        <v>3.6619056478405312E-3</v>
      </c>
      <c r="F223" s="18">
        <v>0</v>
      </c>
      <c r="G223" s="18">
        <v>0</v>
      </c>
      <c r="H223" s="18">
        <v>3.6620941803765226E-3</v>
      </c>
      <c r="I223" s="18">
        <v>0</v>
      </c>
      <c r="J223" s="18">
        <v>1.8853253599114064E-7</v>
      </c>
      <c r="K223" s="18">
        <v>0</v>
      </c>
      <c r="L223" s="18">
        <v>0</v>
      </c>
      <c r="M223" s="18">
        <v>0</v>
      </c>
      <c r="N223" s="18">
        <v>0</v>
      </c>
      <c r="O223" s="18">
        <v>0</v>
      </c>
      <c r="P223" s="18">
        <v>5.4751933058693245E-17</v>
      </c>
      <c r="Q223" s="18">
        <v>2.7374919158361019E-17</v>
      </c>
      <c r="R223" s="18">
        <v>0</v>
      </c>
      <c r="S223" s="18">
        <v>0</v>
      </c>
      <c r="T223" s="18">
        <v>2.7375966529346622E-17</v>
      </c>
      <c r="U223" s="18">
        <v>0</v>
      </c>
      <c r="V223" s="18">
        <v>1.047370985603544E-21</v>
      </c>
      <c r="W223" s="18">
        <v>0</v>
      </c>
      <c r="X223" s="18">
        <v>0</v>
      </c>
      <c r="Y223" s="18">
        <v>0</v>
      </c>
      <c r="Z223" s="18">
        <v>0</v>
      </c>
      <c r="AA223" s="18">
        <v>0</v>
      </c>
      <c r="AB223" s="18">
        <v>2.181571840478405E-6</v>
      </c>
      <c r="AC223" s="18">
        <v>1.0906951052048726E-6</v>
      </c>
      <c r="AD223" s="18">
        <v>0</v>
      </c>
      <c r="AE223" s="18">
        <v>0</v>
      </c>
      <c r="AF223" s="18">
        <v>1.0907859202392027E-6</v>
      </c>
      <c r="AG223" s="18">
        <v>0</v>
      </c>
      <c r="AH223" s="18">
        <v>9.0815034330011078E-11</v>
      </c>
      <c r="AI223" s="18">
        <v>0</v>
      </c>
      <c r="AJ223" s="18">
        <v>0</v>
      </c>
      <c r="AK223" s="18">
        <v>0</v>
      </c>
      <c r="AL223" s="18">
        <v>0</v>
      </c>
      <c r="AM223" s="18">
        <v>0</v>
      </c>
      <c r="AN223" s="18">
        <v>3.4014656714064229E-5</v>
      </c>
      <c r="AO223" s="18">
        <v>1.7006130675526026E-5</v>
      </c>
      <c r="AP223" s="18">
        <v>0</v>
      </c>
      <c r="AQ223" s="18">
        <v>0</v>
      </c>
      <c r="AR223" s="18">
        <v>1.7007328357032118E-5</v>
      </c>
      <c r="AS223" s="18">
        <v>0</v>
      </c>
      <c r="AT223" s="18">
        <v>1.1976815060908084E-9</v>
      </c>
      <c r="AU223" s="18">
        <v>0</v>
      </c>
      <c r="AV223" s="18">
        <v>0</v>
      </c>
      <c r="AW223" s="18">
        <v>0</v>
      </c>
      <c r="AX223" s="18">
        <v>0</v>
      </c>
      <c r="AY223" s="18">
        <v>0</v>
      </c>
      <c r="AZ223" s="18">
        <v>3.6486540023920273E-6</v>
      </c>
      <c r="BA223" s="18">
        <v>1.8241922480620158E-6</v>
      </c>
      <c r="BB223" s="18">
        <v>0</v>
      </c>
      <c r="BC223" s="18">
        <v>0</v>
      </c>
      <c r="BD223" s="18">
        <v>1.8243270011960136E-6</v>
      </c>
      <c r="BE223" s="18">
        <v>0</v>
      </c>
      <c r="BF223" s="18">
        <v>1.3475313399778516E-10</v>
      </c>
      <c r="BG223" s="18">
        <v>0</v>
      </c>
      <c r="BH223" s="18">
        <v>0</v>
      </c>
      <c r="BI223" s="18">
        <v>0</v>
      </c>
      <c r="BJ223" s="18">
        <v>0</v>
      </c>
      <c r="BK223" s="18">
        <v>0</v>
      </c>
      <c r="BL223" s="18">
        <v>8.5278293755038774E-10</v>
      </c>
      <c r="BM223" s="18">
        <v>4.2637235880398675E-10</v>
      </c>
      <c r="BN223" s="18">
        <v>0</v>
      </c>
      <c r="BO223" s="18">
        <v>0</v>
      </c>
      <c r="BP223" s="18">
        <v>4.2639146877519382E-10</v>
      </c>
      <c r="BQ223" s="18">
        <v>0</v>
      </c>
      <c r="BR223" s="18">
        <v>1.9109971207087485E-14</v>
      </c>
      <c r="BS223" s="18">
        <v>0</v>
      </c>
      <c r="BT223" s="18">
        <v>0</v>
      </c>
      <c r="BU223" s="18">
        <v>0</v>
      </c>
      <c r="BV223" s="18">
        <v>0</v>
      </c>
      <c r="BW223" s="18">
        <v>0</v>
      </c>
      <c r="BX223" s="18">
        <v>8.436190165935771E-2</v>
      </c>
      <c r="BY223" s="18">
        <v>4.2178276854928018E-2</v>
      </c>
      <c r="BZ223" s="18">
        <v>0</v>
      </c>
      <c r="CA223" s="18">
        <v>0</v>
      </c>
      <c r="CB223" s="18">
        <v>4.2180950829678855E-2</v>
      </c>
      <c r="CC223" s="18">
        <v>0</v>
      </c>
      <c r="CD223" s="18">
        <v>2.6739747508305648E-6</v>
      </c>
      <c r="CE223" s="18">
        <v>0</v>
      </c>
      <c r="CF223" s="18">
        <v>0</v>
      </c>
      <c r="CG223" s="18">
        <v>0</v>
      </c>
      <c r="CH223" s="18">
        <v>0</v>
      </c>
      <c r="CI223" s="18">
        <v>0</v>
      </c>
      <c r="CJ223" s="18">
        <v>8.94973310192691E-2</v>
      </c>
      <c r="CK223" s="18">
        <v>4.4745913621262456E-2</v>
      </c>
      <c r="CL223" s="18">
        <v>0</v>
      </c>
      <c r="CM223" s="18">
        <v>0</v>
      </c>
      <c r="CN223" s="18">
        <v>4.474866550963455E-2</v>
      </c>
      <c r="CO223" s="18">
        <v>0</v>
      </c>
      <c r="CP223" s="18">
        <v>2.7518883720930237E-6</v>
      </c>
      <c r="CQ223" s="18">
        <v>0</v>
      </c>
      <c r="CR223" s="18">
        <v>0</v>
      </c>
      <c r="CS223" s="18">
        <v>0</v>
      </c>
      <c r="CT223" s="18">
        <v>0</v>
      </c>
      <c r="CU223" s="18">
        <v>0</v>
      </c>
      <c r="CV223" s="18">
        <v>1.4580854379446291E-2</v>
      </c>
      <c r="CW223" s="18">
        <v>7.2900660022148407E-3</v>
      </c>
      <c r="CX223" s="18">
        <v>0</v>
      </c>
      <c r="CY223" s="18">
        <v>0</v>
      </c>
      <c r="CZ223" s="18">
        <v>7.2904271897231464E-3</v>
      </c>
      <c r="DA223" s="18">
        <v>0</v>
      </c>
      <c r="DB223" s="18">
        <v>3.6118750830564785E-7</v>
      </c>
      <c r="DC223" s="18">
        <v>0</v>
      </c>
      <c r="DD223" s="18">
        <v>0</v>
      </c>
      <c r="DE223" s="18">
        <v>0</v>
      </c>
      <c r="DF223" s="18">
        <v>0</v>
      </c>
      <c r="DG223" s="18">
        <v>0</v>
      </c>
      <c r="DH223" s="18">
        <v>0</v>
      </c>
      <c r="DI223" s="18">
        <v>0</v>
      </c>
      <c r="DJ223" s="18">
        <v>0</v>
      </c>
      <c r="DK223" s="18">
        <v>0</v>
      </c>
      <c r="DL223" s="18">
        <v>0</v>
      </c>
      <c r="DM223" s="18">
        <v>0</v>
      </c>
      <c r="DN223" s="18">
        <v>0</v>
      </c>
      <c r="DO223" s="18">
        <v>0</v>
      </c>
      <c r="DP223" s="18">
        <v>0</v>
      </c>
      <c r="DQ223" s="18">
        <v>0</v>
      </c>
      <c r="DR223" s="18">
        <v>0</v>
      </c>
      <c r="DS223" s="18">
        <v>0</v>
      </c>
      <c r="DT223" s="18">
        <v>0</v>
      </c>
      <c r="DU223" s="18">
        <v>0</v>
      </c>
      <c r="DV223" s="18">
        <v>0</v>
      </c>
      <c r="DW223" s="18">
        <v>0</v>
      </c>
      <c r="DX223" s="18">
        <v>0</v>
      </c>
      <c r="DY223" s="18">
        <v>0</v>
      </c>
      <c r="DZ223" s="18">
        <v>0</v>
      </c>
      <c r="EA223" s="18">
        <v>0</v>
      </c>
      <c r="EB223" s="18">
        <v>0</v>
      </c>
      <c r="EC223" s="18">
        <v>0</v>
      </c>
      <c r="ED223" s="18">
        <v>0</v>
      </c>
      <c r="EE223" s="18">
        <v>0</v>
      </c>
    </row>
    <row r="224" spans="1:135" ht="20.149999999999999" customHeight="1" outlineLevel="5" x14ac:dyDescent="0.35">
      <c r="A224" s="17" t="s">
        <v>53</v>
      </c>
      <c r="B224" s="17" t="s">
        <v>359</v>
      </c>
      <c r="D224" s="18">
        <v>2.8211199557032114E-2</v>
      </c>
      <c r="E224" s="18">
        <v>1.1309496124031006E-2</v>
      </c>
      <c r="F224" s="18">
        <v>0</v>
      </c>
      <c r="G224" s="18">
        <v>0</v>
      </c>
      <c r="H224" s="18">
        <v>1.4105599778516055E-2</v>
      </c>
      <c r="I224" s="18">
        <v>0</v>
      </c>
      <c r="J224" s="18">
        <v>2.7961036544850498E-3</v>
      </c>
      <c r="K224" s="18">
        <v>0</v>
      </c>
      <c r="L224" s="18">
        <v>-1.4238872646733111E-2</v>
      </c>
      <c r="M224" s="18">
        <v>0</v>
      </c>
      <c r="N224" s="18">
        <v>0</v>
      </c>
      <c r="O224" s="18">
        <v>0</v>
      </c>
      <c r="P224" s="18">
        <v>2.0700818604651162E-16</v>
      </c>
      <c r="Q224" s="18">
        <v>1.0297937098560354E-16</v>
      </c>
      <c r="R224" s="18">
        <v>0</v>
      </c>
      <c r="S224" s="18">
        <v>0</v>
      </c>
      <c r="T224" s="18">
        <v>1.0350409302325581E-16</v>
      </c>
      <c r="U224" s="18">
        <v>0</v>
      </c>
      <c r="V224" s="18">
        <v>5.2472203765227018E-19</v>
      </c>
      <c r="W224" s="18">
        <v>0</v>
      </c>
      <c r="X224" s="18">
        <v>4.9926352159468436E-15</v>
      </c>
      <c r="Y224" s="18">
        <v>0</v>
      </c>
      <c r="Z224" s="18">
        <v>0</v>
      </c>
      <c r="AA224" s="18">
        <v>0</v>
      </c>
      <c r="AB224" s="18">
        <v>5.6160320044296792E-6</v>
      </c>
      <c r="AC224" s="18">
        <v>2.7895297895902546E-6</v>
      </c>
      <c r="AD224" s="18">
        <v>0</v>
      </c>
      <c r="AE224" s="18">
        <v>0</v>
      </c>
      <c r="AF224" s="18">
        <v>2.8080160022148396E-6</v>
      </c>
      <c r="AG224" s="18">
        <v>0</v>
      </c>
      <c r="AH224" s="18">
        <v>1.8486212624584717E-8</v>
      </c>
      <c r="AI224" s="18">
        <v>0</v>
      </c>
      <c r="AJ224" s="18">
        <v>-2.4620978959025473E-6</v>
      </c>
      <c r="AK224" s="18">
        <v>0</v>
      </c>
      <c r="AL224" s="18">
        <v>0</v>
      </c>
      <c r="AM224" s="18">
        <v>0</v>
      </c>
      <c r="AN224" s="18">
        <v>7.6219395880398677E-5</v>
      </c>
      <c r="AO224" s="18">
        <v>3.7857151716500555E-5</v>
      </c>
      <c r="AP224" s="18">
        <v>0</v>
      </c>
      <c r="AQ224" s="18">
        <v>0</v>
      </c>
      <c r="AR224" s="18">
        <v>3.8109697940199338E-5</v>
      </c>
      <c r="AS224" s="18">
        <v>0</v>
      </c>
      <c r="AT224" s="18">
        <v>2.5254622369878183E-7</v>
      </c>
      <c r="AU224" s="18">
        <v>0</v>
      </c>
      <c r="AV224" s="18">
        <v>-4.0041811738648946E-5</v>
      </c>
      <c r="AW224" s="18">
        <v>0</v>
      </c>
      <c r="AX224" s="18">
        <v>0</v>
      </c>
      <c r="AY224" s="18">
        <v>0</v>
      </c>
      <c r="AZ224" s="18">
        <v>5.4759641638981161E-6</v>
      </c>
      <c r="BA224" s="18">
        <v>2.681053599114064E-6</v>
      </c>
      <c r="BB224" s="18">
        <v>0</v>
      </c>
      <c r="BC224" s="18">
        <v>0</v>
      </c>
      <c r="BD224" s="18">
        <v>2.7379820819490585E-6</v>
      </c>
      <c r="BE224" s="18">
        <v>0</v>
      </c>
      <c r="BF224" s="18">
        <v>5.6928482834994465E-8</v>
      </c>
      <c r="BG224" s="18">
        <v>0</v>
      </c>
      <c r="BH224" s="18">
        <v>-2.8386156367663342E-6</v>
      </c>
      <c r="BI224" s="18">
        <v>0</v>
      </c>
      <c r="BJ224" s="18">
        <v>0</v>
      </c>
      <c r="BK224" s="18">
        <v>0</v>
      </c>
      <c r="BL224" s="18">
        <v>3.6402202272425244E-9</v>
      </c>
      <c r="BM224" s="18">
        <v>1.8144757475083056E-9</v>
      </c>
      <c r="BN224" s="18">
        <v>0</v>
      </c>
      <c r="BO224" s="18">
        <v>0</v>
      </c>
      <c r="BP224" s="18">
        <v>1.8201101136212622E-9</v>
      </c>
      <c r="BQ224" s="18">
        <v>0</v>
      </c>
      <c r="BR224" s="18">
        <v>5.6343661129568102E-12</v>
      </c>
      <c r="BS224" s="18">
        <v>0</v>
      </c>
      <c r="BT224" s="18">
        <v>-1.8290272868217055E-9</v>
      </c>
      <c r="BU224" s="18">
        <v>0</v>
      </c>
      <c r="BV224" s="18">
        <v>0</v>
      </c>
      <c r="BW224" s="18">
        <v>0</v>
      </c>
      <c r="BX224" s="18">
        <v>0.34698988075304538</v>
      </c>
      <c r="BY224" s="18">
        <v>0.17307813953488371</v>
      </c>
      <c r="BZ224" s="18">
        <v>0</v>
      </c>
      <c r="CA224" s="18">
        <v>0</v>
      </c>
      <c r="CB224" s="18">
        <v>0.17349494037652272</v>
      </c>
      <c r="CC224" s="18">
        <v>0</v>
      </c>
      <c r="CD224" s="18">
        <v>4.1680084163898116E-4</v>
      </c>
      <c r="CE224" s="18">
        <v>0</v>
      </c>
      <c r="CF224" s="18">
        <v>-0.15827670431893687</v>
      </c>
      <c r="CG224" s="18">
        <v>0</v>
      </c>
      <c r="CH224" s="18">
        <v>0</v>
      </c>
      <c r="CI224" s="18">
        <v>0</v>
      </c>
      <c r="CJ224" s="18">
        <v>0.38712416584717607</v>
      </c>
      <c r="CK224" s="18">
        <v>0.19311136212624583</v>
      </c>
      <c r="CL224" s="18">
        <v>0</v>
      </c>
      <c r="CM224" s="18">
        <v>0</v>
      </c>
      <c r="CN224" s="18">
        <v>0.19356208292358804</v>
      </c>
      <c r="CO224" s="18">
        <v>0</v>
      </c>
      <c r="CP224" s="18">
        <v>4.507207973421927E-4</v>
      </c>
      <c r="CQ224" s="18">
        <v>0</v>
      </c>
      <c r="CR224" s="18">
        <v>-0.19264332668881506</v>
      </c>
      <c r="CS224" s="18">
        <v>0</v>
      </c>
      <c r="CT224" s="18">
        <v>0</v>
      </c>
      <c r="CU224" s="18">
        <v>0</v>
      </c>
      <c r="CV224" s="18">
        <v>0.11142015563676635</v>
      </c>
      <c r="CW224" s="18">
        <v>5.5617419712070883E-2</v>
      </c>
      <c r="CX224" s="18">
        <v>0</v>
      </c>
      <c r="CY224" s="18">
        <v>0</v>
      </c>
      <c r="CZ224" s="18">
        <v>5.5710077818383177E-2</v>
      </c>
      <c r="DA224" s="18">
        <v>0</v>
      </c>
      <c r="DB224" s="18">
        <v>9.2658106312292363E-5</v>
      </c>
      <c r="DC224" s="18">
        <v>0</v>
      </c>
      <c r="DD224" s="18">
        <v>-6.170469988925803E-2</v>
      </c>
      <c r="DE224" s="18">
        <v>0</v>
      </c>
      <c r="DF224" s="18">
        <v>0</v>
      </c>
      <c r="DG224" s="18">
        <v>0</v>
      </c>
      <c r="DH224" s="18">
        <v>0</v>
      </c>
      <c r="DI224" s="18">
        <v>0</v>
      </c>
      <c r="DJ224" s="18">
        <v>0</v>
      </c>
      <c r="DK224" s="18">
        <v>0</v>
      </c>
      <c r="DL224" s="18">
        <v>0</v>
      </c>
      <c r="DM224" s="18">
        <v>0</v>
      </c>
      <c r="DN224" s="18">
        <v>0</v>
      </c>
      <c r="DO224" s="18">
        <v>0</v>
      </c>
      <c r="DP224" s="18">
        <v>0</v>
      </c>
      <c r="DQ224" s="18">
        <v>0</v>
      </c>
      <c r="DR224" s="18">
        <v>0</v>
      </c>
      <c r="DS224" s="18">
        <v>0</v>
      </c>
      <c r="DT224" s="18">
        <v>0</v>
      </c>
      <c r="DU224" s="18">
        <v>0</v>
      </c>
      <c r="DV224" s="18">
        <v>0</v>
      </c>
      <c r="DW224" s="18">
        <v>0</v>
      </c>
      <c r="DX224" s="18">
        <v>0</v>
      </c>
      <c r="DY224" s="18">
        <v>0</v>
      </c>
      <c r="DZ224" s="18">
        <v>0</v>
      </c>
      <c r="EA224" s="18">
        <v>0</v>
      </c>
      <c r="EB224" s="18">
        <v>0</v>
      </c>
      <c r="EC224" s="18">
        <v>0</v>
      </c>
      <c r="ED224" s="18">
        <v>0</v>
      </c>
      <c r="EE224" s="18">
        <v>0</v>
      </c>
    </row>
    <row r="225" spans="1:135" ht="20.149999999999999" customHeight="1" outlineLevel="6" x14ac:dyDescent="0.35">
      <c r="A225" s="17" t="s">
        <v>54</v>
      </c>
      <c r="B225" s="17" t="s">
        <v>352</v>
      </c>
      <c r="C225">
        <v>1</v>
      </c>
      <c r="D225" s="18">
        <v>2.8211199557032114E-2</v>
      </c>
      <c r="E225" s="18">
        <v>1.1309496124031006E-2</v>
      </c>
      <c r="F225" s="18">
        <v>0</v>
      </c>
      <c r="G225" s="18">
        <v>0</v>
      </c>
      <c r="H225" s="18">
        <v>1.4105599778516055E-2</v>
      </c>
      <c r="I225" s="18">
        <v>0</v>
      </c>
      <c r="J225" s="18">
        <v>2.7961036544850498E-3</v>
      </c>
      <c r="K225" s="18">
        <v>0</v>
      </c>
      <c r="L225" s="18">
        <v>-1.4238872646733111E-2</v>
      </c>
      <c r="M225" s="18">
        <v>0</v>
      </c>
      <c r="N225" s="18">
        <v>0</v>
      </c>
      <c r="O225" s="18">
        <v>0</v>
      </c>
      <c r="P225" s="18">
        <v>2.0700818604651162E-16</v>
      </c>
      <c r="Q225" s="18">
        <v>1.0297937098560354E-16</v>
      </c>
      <c r="R225" s="18">
        <v>0</v>
      </c>
      <c r="S225" s="18">
        <v>0</v>
      </c>
      <c r="T225" s="18">
        <v>1.0350409302325581E-16</v>
      </c>
      <c r="U225" s="18">
        <v>0</v>
      </c>
      <c r="V225" s="18">
        <v>5.2472203765227018E-19</v>
      </c>
      <c r="W225" s="18">
        <v>0</v>
      </c>
      <c r="X225" s="18">
        <v>4.9926352159468436E-15</v>
      </c>
      <c r="Y225" s="18">
        <v>0</v>
      </c>
      <c r="Z225" s="18">
        <v>0</v>
      </c>
      <c r="AA225" s="18">
        <v>0</v>
      </c>
      <c r="AB225" s="18">
        <v>5.6160320044296792E-6</v>
      </c>
      <c r="AC225" s="18">
        <v>2.7895297895902546E-6</v>
      </c>
      <c r="AD225" s="18">
        <v>0</v>
      </c>
      <c r="AE225" s="18">
        <v>0</v>
      </c>
      <c r="AF225" s="18">
        <v>2.8080160022148396E-6</v>
      </c>
      <c r="AG225" s="18">
        <v>0</v>
      </c>
      <c r="AH225" s="18">
        <v>1.8486212624584717E-8</v>
      </c>
      <c r="AI225" s="18">
        <v>0</v>
      </c>
      <c r="AJ225" s="18">
        <v>-2.4620978959025473E-6</v>
      </c>
      <c r="AK225" s="18">
        <v>0</v>
      </c>
      <c r="AL225" s="18">
        <v>0</v>
      </c>
      <c r="AM225" s="18">
        <v>0</v>
      </c>
      <c r="AN225" s="18">
        <v>7.6219395880398677E-5</v>
      </c>
      <c r="AO225" s="18">
        <v>3.7857151716500555E-5</v>
      </c>
      <c r="AP225" s="18">
        <v>0</v>
      </c>
      <c r="AQ225" s="18">
        <v>0</v>
      </c>
      <c r="AR225" s="18">
        <v>3.8109697940199338E-5</v>
      </c>
      <c r="AS225" s="18">
        <v>0</v>
      </c>
      <c r="AT225" s="18">
        <v>2.5254622369878183E-7</v>
      </c>
      <c r="AU225" s="18">
        <v>0</v>
      </c>
      <c r="AV225" s="18">
        <v>-4.0041811738648946E-5</v>
      </c>
      <c r="AW225" s="18">
        <v>0</v>
      </c>
      <c r="AX225" s="18">
        <v>0</v>
      </c>
      <c r="AY225" s="18">
        <v>0</v>
      </c>
      <c r="AZ225" s="18">
        <v>5.4759641638981161E-6</v>
      </c>
      <c r="BA225" s="18">
        <v>2.681053599114064E-6</v>
      </c>
      <c r="BB225" s="18">
        <v>0</v>
      </c>
      <c r="BC225" s="18">
        <v>0</v>
      </c>
      <c r="BD225" s="18">
        <v>2.7379820819490585E-6</v>
      </c>
      <c r="BE225" s="18">
        <v>0</v>
      </c>
      <c r="BF225" s="18">
        <v>5.6928482834994465E-8</v>
      </c>
      <c r="BG225" s="18">
        <v>0</v>
      </c>
      <c r="BH225" s="18">
        <v>-2.8386156367663342E-6</v>
      </c>
      <c r="BI225" s="18">
        <v>0</v>
      </c>
      <c r="BJ225" s="18">
        <v>0</v>
      </c>
      <c r="BK225" s="18">
        <v>0</v>
      </c>
      <c r="BL225" s="18">
        <v>3.6402202272425244E-9</v>
      </c>
      <c r="BM225" s="18">
        <v>1.8144757475083056E-9</v>
      </c>
      <c r="BN225" s="18">
        <v>0</v>
      </c>
      <c r="BO225" s="18">
        <v>0</v>
      </c>
      <c r="BP225" s="18">
        <v>1.8201101136212622E-9</v>
      </c>
      <c r="BQ225" s="18">
        <v>0</v>
      </c>
      <c r="BR225" s="18">
        <v>5.6343661129568102E-12</v>
      </c>
      <c r="BS225" s="18">
        <v>0</v>
      </c>
      <c r="BT225" s="18">
        <v>-1.8290272868217055E-9</v>
      </c>
      <c r="BU225" s="18">
        <v>0</v>
      </c>
      <c r="BV225" s="18">
        <v>0</v>
      </c>
      <c r="BW225" s="18">
        <v>0</v>
      </c>
      <c r="BX225" s="18">
        <v>0.34698988075304538</v>
      </c>
      <c r="BY225" s="18">
        <v>0.17307813953488371</v>
      </c>
      <c r="BZ225" s="18">
        <v>0</v>
      </c>
      <c r="CA225" s="18">
        <v>0</v>
      </c>
      <c r="CB225" s="18">
        <v>0.17349494037652272</v>
      </c>
      <c r="CC225" s="18">
        <v>0</v>
      </c>
      <c r="CD225" s="18">
        <v>4.1680084163898116E-4</v>
      </c>
      <c r="CE225" s="18">
        <v>0</v>
      </c>
      <c r="CF225" s="18">
        <v>-0.15827670431893687</v>
      </c>
      <c r="CG225" s="18">
        <v>0</v>
      </c>
      <c r="CH225" s="18">
        <v>0</v>
      </c>
      <c r="CI225" s="18">
        <v>0</v>
      </c>
      <c r="CJ225" s="18">
        <v>0.38712416584717607</v>
      </c>
      <c r="CK225" s="18">
        <v>0.19311136212624583</v>
      </c>
      <c r="CL225" s="18">
        <v>0</v>
      </c>
      <c r="CM225" s="18">
        <v>0</v>
      </c>
      <c r="CN225" s="18">
        <v>0.19356208292358804</v>
      </c>
      <c r="CO225" s="18">
        <v>0</v>
      </c>
      <c r="CP225" s="18">
        <v>4.507207973421927E-4</v>
      </c>
      <c r="CQ225" s="18">
        <v>0</v>
      </c>
      <c r="CR225" s="18">
        <v>-0.19264332668881506</v>
      </c>
      <c r="CS225" s="18">
        <v>0</v>
      </c>
      <c r="CT225" s="18">
        <v>0</v>
      </c>
      <c r="CU225" s="18">
        <v>0</v>
      </c>
      <c r="CV225" s="18">
        <v>0.11142015563676635</v>
      </c>
      <c r="CW225" s="18">
        <v>5.5617419712070883E-2</v>
      </c>
      <c r="CX225" s="18">
        <v>0</v>
      </c>
      <c r="CY225" s="18">
        <v>0</v>
      </c>
      <c r="CZ225" s="18">
        <v>5.5710077818383177E-2</v>
      </c>
      <c r="DA225" s="18">
        <v>0</v>
      </c>
      <c r="DB225" s="18">
        <v>9.2658106312292363E-5</v>
      </c>
      <c r="DC225" s="18">
        <v>0</v>
      </c>
      <c r="DD225" s="18">
        <v>-6.170469988925803E-2</v>
      </c>
      <c r="DE225" s="18">
        <v>0</v>
      </c>
      <c r="DF225" s="18">
        <v>0</v>
      </c>
      <c r="DG225" s="18">
        <v>0</v>
      </c>
      <c r="DH225" s="18">
        <v>0</v>
      </c>
      <c r="DI225" s="18">
        <v>0</v>
      </c>
      <c r="DJ225" s="18">
        <v>0</v>
      </c>
      <c r="DK225" s="18">
        <v>0</v>
      </c>
      <c r="DL225" s="18">
        <v>0</v>
      </c>
      <c r="DM225" s="18">
        <v>0</v>
      </c>
      <c r="DN225" s="18">
        <v>0</v>
      </c>
      <c r="DO225" s="18">
        <v>0</v>
      </c>
      <c r="DP225" s="18">
        <v>0</v>
      </c>
      <c r="DQ225" s="18">
        <v>0</v>
      </c>
      <c r="DR225" s="18">
        <v>0</v>
      </c>
      <c r="DS225" s="18">
        <v>0</v>
      </c>
      <c r="DT225" s="18">
        <v>0</v>
      </c>
      <c r="DU225" s="18">
        <v>0</v>
      </c>
      <c r="DV225" s="18">
        <v>0</v>
      </c>
      <c r="DW225" s="18">
        <v>0</v>
      </c>
      <c r="DX225" s="18">
        <v>0</v>
      </c>
      <c r="DY225" s="18">
        <v>0</v>
      </c>
      <c r="DZ225" s="18">
        <v>0</v>
      </c>
      <c r="EA225" s="18">
        <v>0</v>
      </c>
      <c r="EB225" s="18">
        <v>0</v>
      </c>
      <c r="EC225" s="18">
        <v>0</v>
      </c>
      <c r="ED225" s="18">
        <v>0</v>
      </c>
      <c r="EE225" s="18">
        <v>0</v>
      </c>
    </row>
    <row r="226" spans="1:135" ht="20.149999999999999" customHeight="1" outlineLevel="5" x14ac:dyDescent="0.35">
      <c r="A226" s="17" t="s">
        <v>53</v>
      </c>
      <c r="B226" s="17" t="s">
        <v>360</v>
      </c>
      <c r="D226" s="18">
        <v>2.3653834352159467E-4</v>
      </c>
      <c r="E226" s="18">
        <v>2.3649302325581394E-4</v>
      </c>
      <c r="F226" s="18">
        <v>0</v>
      </c>
      <c r="G226" s="18">
        <v>0</v>
      </c>
      <c r="H226" s="18">
        <v>0</v>
      </c>
      <c r="I226" s="18">
        <v>0</v>
      </c>
      <c r="J226" s="18">
        <v>0</v>
      </c>
      <c r="K226" s="18">
        <v>4.5320265780730901E-8</v>
      </c>
      <c r="L226" s="18">
        <v>-1.7699468438538206E-4</v>
      </c>
      <c r="M226" s="18">
        <v>0</v>
      </c>
      <c r="N226" s="18">
        <v>0</v>
      </c>
      <c r="O226" s="18">
        <v>0</v>
      </c>
      <c r="P226" s="18">
        <v>2.7321521594684384E-18</v>
      </c>
      <c r="Q226" s="18">
        <v>2.7319003322259134E-18</v>
      </c>
      <c r="R226" s="18">
        <v>0</v>
      </c>
      <c r="S226" s="18">
        <v>0</v>
      </c>
      <c r="T226" s="18">
        <v>0</v>
      </c>
      <c r="U226" s="18">
        <v>0</v>
      </c>
      <c r="V226" s="18">
        <v>0</v>
      </c>
      <c r="W226" s="18">
        <v>2.5182724252491696E-22</v>
      </c>
      <c r="X226" s="18">
        <v>-4.3476345514950168E-19</v>
      </c>
      <c r="Y226" s="18">
        <v>0</v>
      </c>
      <c r="Z226" s="18">
        <v>0</v>
      </c>
      <c r="AA226" s="18">
        <v>0</v>
      </c>
      <c r="AB226" s="18">
        <v>7.016800990033222E-8</v>
      </c>
      <c r="AC226" s="18">
        <v>7.0146179401993352E-8</v>
      </c>
      <c r="AD226" s="18">
        <v>0</v>
      </c>
      <c r="AE226" s="18">
        <v>0</v>
      </c>
      <c r="AF226" s="18">
        <v>0</v>
      </c>
      <c r="AG226" s="18">
        <v>0</v>
      </c>
      <c r="AH226" s="18">
        <v>0</v>
      </c>
      <c r="AI226" s="18">
        <v>2.1830498338870432E-11</v>
      </c>
      <c r="AJ226" s="18">
        <v>-4.2997408637873754E-8</v>
      </c>
      <c r="AK226" s="18">
        <v>0</v>
      </c>
      <c r="AL226" s="18">
        <v>0</v>
      </c>
      <c r="AM226" s="18">
        <v>0</v>
      </c>
      <c r="AN226" s="18">
        <v>1.3952646498338872E-6</v>
      </c>
      <c r="AO226" s="18">
        <v>1.3949767441860467E-6</v>
      </c>
      <c r="AP226" s="18">
        <v>0</v>
      </c>
      <c r="AQ226" s="18">
        <v>0</v>
      </c>
      <c r="AR226" s="18">
        <v>0</v>
      </c>
      <c r="AS226" s="18">
        <v>0</v>
      </c>
      <c r="AT226" s="18">
        <v>0</v>
      </c>
      <c r="AU226" s="18">
        <v>2.8790564784053158E-10</v>
      </c>
      <c r="AV226" s="18">
        <v>-6.7086378737541521E-7</v>
      </c>
      <c r="AW226" s="18">
        <v>0</v>
      </c>
      <c r="AX226" s="18">
        <v>0</v>
      </c>
      <c r="AY226" s="18">
        <v>0</v>
      </c>
      <c r="AZ226" s="18">
        <v>6.8425083521594686E-8</v>
      </c>
      <c r="BA226" s="18">
        <v>6.8392691029900329E-8</v>
      </c>
      <c r="BB226" s="18">
        <v>0</v>
      </c>
      <c r="BC226" s="18">
        <v>0</v>
      </c>
      <c r="BD226" s="18">
        <v>0</v>
      </c>
      <c r="BE226" s="18">
        <v>0</v>
      </c>
      <c r="BF226" s="18">
        <v>0</v>
      </c>
      <c r="BG226" s="18">
        <v>3.2392491694352157E-11</v>
      </c>
      <c r="BH226" s="18">
        <v>-4.5675149501661134E-8</v>
      </c>
      <c r="BI226" s="18">
        <v>0</v>
      </c>
      <c r="BJ226" s="18">
        <v>0</v>
      </c>
      <c r="BK226" s="18">
        <v>0</v>
      </c>
      <c r="BL226" s="18">
        <v>1.0087645789760798E-8</v>
      </c>
      <c r="BM226" s="18">
        <v>1.0087641196013289E-8</v>
      </c>
      <c r="BN226" s="18">
        <v>0</v>
      </c>
      <c r="BO226" s="18">
        <v>0</v>
      </c>
      <c r="BP226" s="18">
        <v>0</v>
      </c>
      <c r="BQ226" s="18">
        <v>0</v>
      </c>
      <c r="BR226" s="18">
        <v>0</v>
      </c>
      <c r="BS226" s="18">
        <v>4.5937475083056481E-15</v>
      </c>
      <c r="BT226" s="18">
        <v>-5.4704717607973409E-9</v>
      </c>
      <c r="BU226" s="18">
        <v>0</v>
      </c>
      <c r="BV226" s="18">
        <v>0</v>
      </c>
      <c r="BW226" s="18">
        <v>0</v>
      </c>
      <c r="BX226" s="18">
        <v>2.8335796604651163E-3</v>
      </c>
      <c r="BY226" s="18">
        <v>2.8329368770764118E-3</v>
      </c>
      <c r="BZ226" s="18">
        <v>0</v>
      </c>
      <c r="CA226" s="18">
        <v>0</v>
      </c>
      <c r="CB226" s="18">
        <v>0</v>
      </c>
      <c r="CC226" s="18">
        <v>0</v>
      </c>
      <c r="CD226" s="18">
        <v>0</v>
      </c>
      <c r="CE226" s="18">
        <v>6.427833887043189E-7</v>
      </c>
      <c r="CF226" s="18">
        <v>-2.1469036544850494E-3</v>
      </c>
      <c r="CG226" s="18">
        <v>0</v>
      </c>
      <c r="CH226" s="18">
        <v>0</v>
      </c>
      <c r="CI226" s="18">
        <v>0</v>
      </c>
      <c r="CJ226" s="18">
        <v>3.0236449009966773E-3</v>
      </c>
      <c r="CK226" s="18">
        <v>3.0229833887043187E-3</v>
      </c>
      <c r="CL226" s="18">
        <v>0</v>
      </c>
      <c r="CM226" s="18">
        <v>0</v>
      </c>
      <c r="CN226" s="18">
        <v>0</v>
      </c>
      <c r="CO226" s="18">
        <v>0</v>
      </c>
      <c r="CP226" s="18">
        <v>0</v>
      </c>
      <c r="CQ226" s="18">
        <v>6.6151229235880395E-7</v>
      </c>
      <c r="CR226" s="18">
        <v>-2.1705049833887044E-3</v>
      </c>
      <c r="CS226" s="18">
        <v>0</v>
      </c>
      <c r="CT226" s="18">
        <v>0</v>
      </c>
      <c r="CU226" s="18">
        <v>0</v>
      </c>
      <c r="CV226" s="18">
        <v>6.3051074418604659E-4</v>
      </c>
      <c r="CW226" s="18">
        <v>6.3042392026578075E-4</v>
      </c>
      <c r="CX226" s="18">
        <v>0</v>
      </c>
      <c r="CY226" s="18">
        <v>0</v>
      </c>
      <c r="CZ226" s="18">
        <v>0</v>
      </c>
      <c r="DA226" s="18">
        <v>0</v>
      </c>
      <c r="DB226" s="18">
        <v>0</v>
      </c>
      <c r="DC226" s="18">
        <v>8.6823920265780739E-8</v>
      </c>
      <c r="DD226" s="18">
        <v>-4.3134152823920272E-4</v>
      </c>
      <c r="DE226" s="18">
        <v>0</v>
      </c>
      <c r="DF226" s="18">
        <v>0</v>
      </c>
      <c r="DG226" s="18">
        <v>0</v>
      </c>
      <c r="DH226" s="18">
        <v>0</v>
      </c>
      <c r="DI226" s="18">
        <v>0</v>
      </c>
      <c r="DJ226" s="18">
        <v>0</v>
      </c>
      <c r="DK226" s="18">
        <v>0</v>
      </c>
      <c r="DL226" s="18">
        <v>0</v>
      </c>
      <c r="DM226" s="18">
        <v>0</v>
      </c>
      <c r="DN226" s="18">
        <v>0</v>
      </c>
      <c r="DO226" s="18">
        <v>0</v>
      </c>
      <c r="DP226" s="18">
        <v>0</v>
      </c>
      <c r="DQ226" s="18">
        <v>0</v>
      </c>
      <c r="DR226" s="18">
        <v>0</v>
      </c>
      <c r="DS226" s="18">
        <v>0</v>
      </c>
      <c r="DT226" s="18">
        <v>0</v>
      </c>
      <c r="DU226" s="18">
        <v>0</v>
      </c>
      <c r="DV226" s="18">
        <v>0</v>
      </c>
      <c r="DW226" s="18">
        <v>0</v>
      </c>
      <c r="DX226" s="18">
        <v>0</v>
      </c>
      <c r="DY226" s="18">
        <v>0</v>
      </c>
      <c r="DZ226" s="18">
        <v>0</v>
      </c>
      <c r="EA226" s="18">
        <v>0</v>
      </c>
      <c r="EB226" s="18">
        <v>0</v>
      </c>
      <c r="EC226" s="18">
        <v>0</v>
      </c>
      <c r="ED226" s="18">
        <v>0</v>
      </c>
      <c r="EE226" s="18">
        <v>0</v>
      </c>
    </row>
    <row r="227" spans="1:135" ht="20.149999999999999" customHeight="1" outlineLevel="6" x14ac:dyDescent="0.35">
      <c r="A227" s="17" t="s">
        <v>54</v>
      </c>
      <c r="B227" s="17" t="s">
        <v>100</v>
      </c>
      <c r="C227">
        <v>0</v>
      </c>
      <c r="D227" s="18">
        <v>2.3653834352159467E-4</v>
      </c>
      <c r="E227" s="18">
        <v>2.3649302325581394E-4</v>
      </c>
      <c r="F227" s="18">
        <v>0</v>
      </c>
      <c r="G227" s="18">
        <v>0</v>
      </c>
      <c r="H227" s="18">
        <v>0</v>
      </c>
      <c r="I227" s="18">
        <v>0</v>
      </c>
      <c r="J227" s="18">
        <v>0</v>
      </c>
      <c r="K227" s="18">
        <v>4.5320265780730901E-8</v>
      </c>
      <c r="L227" s="18">
        <v>-1.7699468438538206E-4</v>
      </c>
      <c r="M227" s="18">
        <v>0</v>
      </c>
      <c r="N227" s="18">
        <v>0</v>
      </c>
      <c r="O227" s="18">
        <v>0</v>
      </c>
      <c r="P227" s="18">
        <v>2.7321521594684384E-18</v>
      </c>
      <c r="Q227" s="18">
        <v>2.7319003322259134E-18</v>
      </c>
      <c r="R227" s="18">
        <v>0</v>
      </c>
      <c r="S227" s="18">
        <v>0</v>
      </c>
      <c r="T227" s="18">
        <v>0</v>
      </c>
      <c r="U227" s="18">
        <v>0</v>
      </c>
      <c r="V227" s="18">
        <v>0</v>
      </c>
      <c r="W227" s="18">
        <v>2.5182724252491696E-22</v>
      </c>
      <c r="X227" s="18">
        <v>-4.3476345514950168E-19</v>
      </c>
      <c r="Y227" s="18">
        <v>0</v>
      </c>
      <c r="Z227" s="18">
        <v>0</v>
      </c>
      <c r="AA227" s="18">
        <v>0</v>
      </c>
      <c r="AB227" s="18">
        <v>7.016800990033222E-8</v>
      </c>
      <c r="AC227" s="18">
        <v>7.0146179401993352E-8</v>
      </c>
      <c r="AD227" s="18">
        <v>0</v>
      </c>
      <c r="AE227" s="18">
        <v>0</v>
      </c>
      <c r="AF227" s="18">
        <v>0</v>
      </c>
      <c r="AG227" s="18">
        <v>0</v>
      </c>
      <c r="AH227" s="18">
        <v>0</v>
      </c>
      <c r="AI227" s="18">
        <v>2.1830498338870432E-11</v>
      </c>
      <c r="AJ227" s="18">
        <v>-4.2997408637873754E-8</v>
      </c>
      <c r="AK227" s="18">
        <v>0</v>
      </c>
      <c r="AL227" s="18">
        <v>0</v>
      </c>
      <c r="AM227" s="18">
        <v>0</v>
      </c>
      <c r="AN227" s="18">
        <v>1.3952646498338872E-6</v>
      </c>
      <c r="AO227" s="18">
        <v>1.3949767441860467E-6</v>
      </c>
      <c r="AP227" s="18">
        <v>0</v>
      </c>
      <c r="AQ227" s="18">
        <v>0</v>
      </c>
      <c r="AR227" s="18">
        <v>0</v>
      </c>
      <c r="AS227" s="18">
        <v>0</v>
      </c>
      <c r="AT227" s="18">
        <v>0</v>
      </c>
      <c r="AU227" s="18">
        <v>2.8790564784053158E-10</v>
      </c>
      <c r="AV227" s="18">
        <v>-6.7086378737541521E-7</v>
      </c>
      <c r="AW227" s="18">
        <v>0</v>
      </c>
      <c r="AX227" s="18">
        <v>0</v>
      </c>
      <c r="AY227" s="18">
        <v>0</v>
      </c>
      <c r="AZ227" s="18">
        <v>6.8425083521594686E-8</v>
      </c>
      <c r="BA227" s="18">
        <v>6.8392691029900329E-8</v>
      </c>
      <c r="BB227" s="18">
        <v>0</v>
      </c>
      <c r="BC227" s="18">
        <v>0</v>
      </c>
      <c r="BD227" s="18">
        <v>0</v>
      </c>
      <c r="BE227" s="18">
        <v>0</v>
      </c>
      <c r="BF227" s="18">
        <v>0</v>
      </c>
      <c r="BG227" s="18">
        <v>3.2392491694352157E-11</v>
      </c>
      <c r="BH227" s="18">
        <v>-4.5675149501661134E-8</v>
      </c>
      <c r="BI227" s="18">
        <v>0</v>
      </c>
      <c r="BJ227" s="18">
        <v>0</v>
      </c>
      <c r="BK227" s="18">
        <v>0</v>
      </c>
      <c r="BL227" s="18">
        <v>1.0087645789760798E-8</v>
      </c>
      <c r="BM227" s="18">
        <v>1.0087641196013289E-8</v>
      </c>
      <c r="BN227" s="18">
        <v>0</v>
      </c>
      <c r="BO227" s="18">
        <v>0</v>
      </c>
      <c r="BP227" s="18">
        <v>0</v>
      </c>
      <c r="BQ227" s="18">
        <v>0</v>
      </c>
      <c r="BR227" s="18">
        <v>0</v>
      </c>
      <c r="BS227" s="18">
        <v>4.5937475083056481E-15</v>
      </c>
      <c r="BT227" s="18">
        <v>-5.4704717607973409E-9</v>
      </c>
      <c r="BU227" s="18">
        <v>0</v>
      </c>
      <c r="BV227" s="18">
        <v>0</v>
      </c>
      <c r="BW227" s="18">
        <v>0</v>
      </c>
      <c r="BX227" s="18">
        <v>2.8335796604651163E-3</v>
      </c>
      <c r="BY227" s="18">
        <v>2.8329368770764118E-3</v>
      </c>
      <c r="BZ227" s="18">
        <v>0</v>
      </c>
      <c r="CA227" s="18">
        <v>0</v>
      </c>
      <c r="CB227" s="18">
        <v>0</v>
      </c>
      <c r="CC227" s="18">
        <v>0</v>
      </c>
      <c r="CD227" s="18">
        <v>0</v>
      </c>
      <c r="CE227" s="18">
        <v>6.427833887043189E-7</v>
      </c>
      <c r="CF227" s="18">
        <v>-2.1469036544850494E-3</v>
      </c>
      <c r="CG227" s="18">
        <v>0</v>
      </c>
      <c r="CH227" s="18">
        <v>0</v>
      </c>
      <c r="CI227" s="18">
        <v>0</v>
      </c>
      <c r="CJ227" s="18">
        <v>3.0236449009966773E-3</v>
      </c>
      <c r="CK227" s="18">
        <v>3.0229833887043187E-3</v>
      </c>
      <c r="CL227" s="18">
        <v>0</v>
      </c>
      <c r="CM227" s="18">
        <v>0</v>
      </c>
      <c r="CN227" s="18">
        <v>0</v>
      </c>
      <c r="CO227" s="18">
        <v>0</v>
      </c>
      <c r="CP227" s="18">
        <v>0</v>
      </c>
      <c r="CQ227" s="18">
        <v>6.6151229235880395E-7</v>
      </c>
      <c r="CR227" s="18">
        <v>-2.1705049833887044E-3</v>
      </c>
      <c r="CS227" s="18">
        <v>0</v>
      </c>
      <c r="CT227" s="18">
        <v>0</v>
      </c>
      <c r="CU227" s="18">
        <v>0</v>
      </c>
      <c r="CV227" s="18">
        <v>6.3051074418604659E-4</v>
      </c>
      <c r="CW227" s="18">
        <v>6.3042392026578075E-4</v>
      </c>
      <c r="CX227" s="18">
        <v>0</v>
      </c>
      <c r="CY227" s="18">
        <v>0</v>
      </c>
      <c r="CZ227" s="18">
        <v>0</v>
      </c>
      <c r="DA227" s="18">
        <v>0</v>
      </c>
      <c r="DB227" s="18">
        <v>0</v>
      </c>
      <c r="DC227" s="18">
        <v>8.6823920265780739E-8</v>
      </c>
      <c r="DD227" s="18">
        <v>-4.3134152823920272E-4</v>
      </c>
      <c r="DE227" s="18">
        <v>0</v>
      </c>
      <c r="DF227" s="18">
        <v>0</v>
      </c>
      <c r="DG227" s="18">
        <v>0</v>
      </c>
      <c r="DH227" s="18">
        <v>0</v>
      </c>
      <c r="DI227" s="18">
        <v>0</v>
      </c>
      <c r="DJ227" s="18">
        <v>0</v>
      </c>
      <c r="DK227" s="18">
        <v>0</v>
      </c>
      <c r="DL227" s="18">
        <v>0</v>
      </c>
      <c r="DM227" s="18">
        <v>0</v>
      </c>
      <c r="DN227" s="18">
        <v>0</v>
      </c>
      <c r="DO227" s="18">
        <v>0</v>
      </c>
      <c r="DP227" s="18">
        <v>0</v>
      </c>
      <c r="DQ227" s="18">
        <v>0</v>
      </c>
      <c r="DR227" s="18">
        <v>0</v>
      </c>
      <c r="DS227" s="18">
        <v>0</v>
      </c>
      <c r="DT227" s="18">
        <v>0</v>
      </c>
      <c r="DU227" s="18">
        <v>0</v>
      </c>
      <c r="DV227" s="18">
        <v>0</v>
      </c>
      <c r="DW227" s="18">
        <v>0</v>
      </c>
      <c r="DX227" s="18">
        <v>0</v>
      </c>
      <c r="DY227" s="18">
        <v>0</v>
      </c>
      <c r="DZ227" s="18">
        <v>0</v>
      </c>
      <c r="EA227" s="18">
        <v>0</v>
      </c>
      <c r="EB227" s="18">
        <v>0</v>
      </c>
      <c r="EC227" s="18">
        <v>0</v>
      </c>
      <c r="ED227" s="18">
        <v>0</v>
      </c>
      <c r="EE227" s="18">
        <v>0</v>
      </c>
    </row>
    <row r="228" spans="1:135" ht="20.149999999999999" customHeight="1" outlineLevel="2" x14ac:dyDescent="0.35">
      <c r="A228" s="17" t="s">
        <v>49</v>
      </c>
      <c r="B228" s="17" t="s">
        <v>109</v>
      </c>
      <c r="D228" s="18">
        <v>9.1756262868303642E-2</v>
      </c>
      <c r="E228" s="18">
        <v>6.4361529717633675E-2</v>
      </c>
      <c r="F228" s="18">
        <v>0</v>
      </c>
      <c r="G228" s="18">
        <v>0</v>
      </c>
      <c r="H228" s="18">
        <v>2.7331174926319153E-2</v>
      </c>
      <c r="I228" s="18">
        <v>0</v>
      </c>
      <c r="J228" s="18">
        <v>5.695020126821103E-5</v>
      </c>
      <c r="K228" s="18">
        <v>6.6080230826050176E-6</v>
      </c>
      <c r="L228" s="18">
        <v>-4.1482375635604161E-2</v>
      </c>
      <c r="M228" s="18">
        <v>0</v>
      </c>
      <c r="N228" s="18">
        <v>0</v>
      </c>
      <c r="O228" s="18">
        <v>0</v>
      </c>
      <c r="P228" s="18">
        <v>9.5204167818794013E-14</v>
      </c>
      <c r="Q228" s="18">
        <v>4.7689860424401194E-14</v>
      </c>
      <c r="R228" s="18">
        <v>0</v>
      </c>
      <c r="S228" s="18">
        <v>0</v>
      </c>
      <c r="T228" s="18">
        <v>4.7514067824524831E-14</v>
      </c>
      <c r="U228" s="18">
        <v>0</v>
      </c>
      <c r="V228" s="18">
        <v>2.5220204262231628E-19</v>
      </c>
      <c r="W228" s="18">
        <v>-1.2632174621426729E-20</v>
      </c>
      <c r="X228" s="18">
        <v>1.2428779947652908E-16</v>
      </c>
      <c r="Y228" s="18">
        <v>0</v>
      </c>
      <c r="Z228" s="18">
        <v>0</v>
      </c>
      <c r="AA228" s="18">
        <v>0</v>
      </c>
      <c r="AB228" s="18">
        <v>2.5564739638112406E-5</v>
      </c>
      <c r="AC228" s="18">
        <v>1.8098503106216859E-5</v>
      </c>
      <c r="AD228" s="18">
        <v>0</v>
      </c>
      <c r="AE228" s="18">
        <v>0</v>
      </c>
      <c r="AF228" s="18">
        <v>7.4500570859999123E-6</v>
      </c>
      <c r="AG228" s="18">
        <v>0</v>
      </c>
      <c r="AH228" s="18">
        <v>1.4468384415400911E-8</v>
      </c>
      <c r="AI228" s="18">
        <v>1.7110614802323907E-9</v>
      </c>
      <c r="AJ228" s="18">
        <v>-1.1185000591726423E-5</v>
      </c>
      <c r="AK228" s="18">
        <v>0</v>
      </c>
      <c r="AL228" s="18">
        <v>0</v>
      </c>
      <c r="AM228" s="18">
        <v>0</v>
      </c>
      <c r="AN228" s="18">
        <v>2.8809606954509662E-4</v>
      </c>
      <c r="AO228" s="18">
        <v>2.1170168831738135E-4</v>
      </c>
      <c r="AP228" s="18">
        <v>0</v>
      </c>
      <c r="AQ228" s="18">
        <v>0</v>
      </c>
      <c r="AR228" s="18">
        <v>7.6207239719960269E-5</v>
      </c>
      <c r="AS228" s="18">
        <v>0</v>
      </c>
      <c r="AT228" s="18">
        <v>1.857332387380489E-7</v>
      </c>
      <c r="AU228" s="18">
        <v>1.4082690169443037E-9</v>
      </c>
      <c r="AV228" s="18">
        <v>-1.0790034309226001E-4</v>
      </c>
      <c r="AW228" s="18">
        <v>0</v>
      </c>
      <c r="AX228" s="18">
        <v>0</v>
      </c>
      <c r="AY228" s="18">
        <v>0</v>
      </c>
      <c r="AZ228" s="18">
        <v>2.8015402798679138E-5</v>
      </c>
      <c r="BA228" s="18">
        <v>2.164268802273619E-5</v>
      </c>
      <c r="BB228" s="18">
        <v>0</v>
      </c>
      <c r="BC228" s="18">
        <v>0</v>
      </c>
      <c r="BD228" s="18">
        <v>6.3440988867023609E-6</v>
      </c>
      <c r="BE228" s="18">
        <v>0</v>
      </c>
      <c r="BF228" s="18">
        <v>2.1546291834030975E-8</v>
      </c>
      <c r="BG228" s="18">
        <v>7.0695974065593666E-9</v>
      </c>
      <c r="BH228" s="18">
        <v>-8.4705100555184936E-6</v>
      </c>
      <c r="BI228" s="18">
        <v>0</v>
      </c>
      <c r="BJ228" s="18">
        <v>0</v>
      </c>
      <c r="BK228" s="18">
        <v>0</v>
      </c>
      <c r="BL228" s="18">
        <v>1.2093586614984711E-6</v>
      </c>
      <c r="BM228" s="18">
        <v>9.7044655196325502E-7</v>
      </c>
      <c r="BN228" s="18">
        <v>0</v>
      </c>
      <c r="BO228" s="18">
        <v>0</v>
      </c>
      <c r="BP228" s="18">
        <v>2.3890836705867314E-7</v>
      </c>
      <c r="BQ228" s="18">
        <v>0</v>
      </c>
      <c r="BR228" s="18">
        <v>3.8446503978097897E-12</v>
      </c>
      <c r="BS228" s="18">
        <v>-1.0217385483750209E-13</v>
      </c>
      <c r="BT228" s="18">
        <v>-3.2714748922948399E-8</v>
      </c>
      <c r="BU228" s="18">
        <v>0</v>
      </c>
      <c r="BV228" s="18">
        <v>0</v>
      </c>
      <c r="BW228" s="18">
        <v>0</v>
      </c>
      <c r="BX228" s="18">
        <v>0.89858459934511647</v>
      </c>
      <c r="BY228" s="18">
        <v>0.62897715491319994</v>
      </c>
      <c r="BZ228" s="18">
        <v>0</v>
      </c>
      <c r="CA228" s="18">
        <v>0</v>
      </c>
      <c r="CB228" s="18">
        <v>0.26914995115776202</v>
      </c>
      <c r="CC228" s="18">
        <v>0</v>
      </c>
      <c r="CD228" s="18">
        <v>4.5494942893852197E-4</v>
      </c>
      <c r="CE228" s="18">
        <v>2.5438452160250677E-6</v>
      </c>
      <c r="CF228" s="18">
        <v>-0.36477470748139679</v>
      </c>
      <c r="CG228" s="18">
        <v>0</v>
      </c>
      <c r="CH228" s="18">
        <v>0</v>
      </c>
      <c r="CI228" s="18">
        <v>0</v>
      </c>
      <c r="CJ228" s="18">
        <v>0.9655497431919855</v>
      </c>
      <c r="CK228" s="18">
        <v>0.66943800544716403</v>
      </c>
      <c r="CL228" s="18">
        <v>0</v>
      </c>
      <c r="CM228" s="18">
        <v>0</v>
      </c>
      <c r="CN228" s="18">
        <v>0.29563727391109135</v>
      </c>
      <c r="CO228" s="18">
        <v>0</v>
      </c>
      <c r="CP228" s="18">
        <v>4.7277489614907598E-4</v>
      </c>
      <c r="CQ228" s="18">
        <v>1.6889375810869254E-6</v>
      </c>
      <c r="CR228" s="18">
        <v>-0.38839801725965589</v>
      </c>
      <c r="CS228" s="18">
        <v>0</v>
      </c>
      <c r="CT228" s="18">
        <v>0</v>
      </c>
      <c r="CU228" s="18">
        <v>0</v>
      </c>
      <c r="CV228" s="18">
        <v>0.13219723233525543</v>
      </c>
      <c r="CW228" s="18">
        <v>8.4415352751033942E-2</v>
      </c>
      <c r="CX228" s="18">
        <v>0</v>
      </c>
      <c r="CY228" s="18">
        <v>0</v>
      </c>
      <c r="CZ228" s="18">
        <v>4.771263662879538E-2</v>
      </c>
      <c r="DA228" s="18">
        <v>0</v>
      </c>
      <c r="DB228" s="18">
        <v>7.1259199161243219E-5</v>
      </c>
      <c r="DC228" s="18">
        <v>-2.01624373514454E-6</v>
      </c>
      <c r="DD228" s="18">
        <v>-3.1534686476852022E-2</v>
      </c>
      <c r="DE228" s="18">
        <v>0</v>
      </c>
      <c r="DF228" s="18">
        <v>0</v>
      </c>
      <c r="DG228" s="18">
        <v>0</v>
      </c>
      <c r="DH228" s="18">
        <v>0</v>
      </c>
      <c r="DI228" s="18">
        <v>0</v>
      </c>
      <c r="DJ228" s="18">
        <v>0</v>
      </c>
      <c r="DK228" s="18">
        <v>0</v>
      </c>
      <c r="DL228" s="18">
        <v>0</v>
      </c>
      <c r="DM228" s="18">
        <v>0</v>
      </c>
      <c r="DN228" s="18">
        <v>0</v>
      </c>
      <c r="DO228" s="18">
        <v>0</v>
      </c>
      <c r="DP228" s="18">
        <v>0</v>
      </c>
      <c r="DQ228" s="18">
        <v>0</v>
      </c>
      <c r="DR228" s="18">
        <v>0</v>
      </c>
      <c r="DS228" s="18">
        <v>0</v>
      </c>
      <c r="DT228" s="18">
        <v>0</v>
      </c>
      <c r="DU228" s="18">
        <v>0</v>
      </c>
      <c r="DV228" s="18">
        <v>0</v>
      </c>
      <c r="DW228" s="18">
        <v>0</v>
      </c>
      <c r="DX228" s="18">
        <v>0</v>
      </c>
      <c r="DY228" s="18">
        <v>0</v>
      </c>
      <c r="DZ228" s="18">
        <v>0</v>
      </c>
      <c r="EA228" s="18">
        <v>0</v>
      </c>
      <c r="EB228" s="18">
        <v>0</v>
      </c>
      <c r="EC228" s="18">
        <v>0</v>
      </c>
      <c r="ED228" s="18">
        <v>0</v>
      </c>
      <c r="EE228" s="18">
        <v>0</v>
      </c>
    </row>
    <row r="229" spans="1:135" ht="20.149999999999999" customHeight="1" outlineLevel="3" x14ac:dyDescent="0.35">
      <c r="A229" s="17" t="s">
        <v>51</v>
      </c>
      <c r="B229" s="17" t="s">
        <v>110</v>
      </c>
      <c r="D229" s="18">
        <v>5.4662349852638306E-2</v>
      </c>
      <c r="E229" s="18">
        <v>2.7279764614643643E-2</v>
      </c>
      <c r="F229" s="18">
        <v>0</v>
      </c>
      <c r="G229" s="18">
        <v>0</v>
      </c>
      <c r="H229" s="18">
        <v>2.7331174926319153E-2</v>
      </c>
      <c r="I229" s="18">
        <v>0</v>
      </c>
      <c r="J229" s="18">
        <v>4.4802288592906485E-5</v>
      </c>
      <c r="K229" s="18">
        <v>6.6080230826050176E-6</v>
      </c>
      <c r="L229" s="18">
        <v>-3.1095587418549897E-2</v>
      </c>
      <c r="M229" s="18">
        <v>0</v>
      </c>
      <c r="N229" s="18">
        <v>0</v>
      </c>
      <c r="O229" s="18">
        <v>0</v>
      </c>
      <c r="P229" s="18">
        <v>9.5028135649049649E-14</v>
      </c>
      <c r="Q229" s="18">
        <v>4.7513895714810933E-14</v>
      </c>
      <c r="R229" s="18">
        <v>0</v>
      </c>
      <c r="S229" s="18">
        <v>0</v>
      </c>
      <c r="T229" s="18">
        <v>4.7514067824524831E-14</v>
      </c>
      <c r="U229" s="18">
        <v>0</v>
      </c>
      <c r="V229" s="18">
        <v>1.8474188851378912E-19</v>
      </c>
      <c r="W229" s="18">
        <v>-1.2632174621426729E-20</v>
      </c>
      <c r="X229" s="18">
        <v>6.0484159875200173E-17</v>
      </c>
      <c r="Y229" s="18">
        <v>0</v>
      </c>
      <c r="Z229" s="18">
        <v>0</v>
      </c>
      <c r="AA229" s="18">
        <v>0</v>
      </c>
      <c r="AB229" s="18">
        <v>1.4900114171999823E-5</v>
      </c>
      <c r="AC229" s="18">
        <v>7.43972921297212E-6</v>
      </c>
      <c r="AD229" s="18">
        <v>0</v>
      </c>
      <c r="AE229" s="18">
        <v>0</v>
      </c>
      <c r="AF229" s="18">
        <v>7.4500570859999123E-6</v>
      </c>
      <c r="AG229" s="18">
        <v>0</v>
      </c>
      <c r="AH229" s="18">
        <v>8.6168115475603803E-9</v>
      </c>
      <c r="AI229" s="18">
        <v>1.7110614802323907E-9</v>
      </c>
      <c r="AJ229" s="18">
        <v>-8.0559289195226589E-6</v>
      </c>
      <c r="AK229" s="18">
        <v>0</v>
      </c>
      <c r="AL229" s="18">
        <v>0</v>
      </c>
      <c r="AM229" s="18">
        <v>0</v>
      </c>
      <c r="AN229" s="18">
        <v>1.5241447943992054E-4</v>
      </c>
      <c r="AO229" s="18">
        <v>7.6097269668433403E-5</v>
      </c>
      <c r="AP229" s="18">
        <v>0</v>
      </c>
      <c r="AQ229" s="18">
        <v>0</v>
      </c>
      <c r="AR229" s="18">
        <v>7.6207239719960269E-5</v>
      </c>
      <c r="AS229" s="18">
        <v>0</v>
      </c>
      <c r="AT229" s="18">
        <v>1.0856178250992042E-7</v>
      </c>
      <c r="AU229" s="18">
        <v>1.4082690169443037E-9</v>
      </c>
      <c r="AV229" s="18">
        <v>-8.3941357488716284E-5</v>
      </c>
      <c r="AW229" s="18">
        <v>0</v>
      </c>
      <c r="AX229" s="18">
        <v>0</v>
      </c>
      <c r="AY229" s="18">
        <v>0</v>
      </c>
      <c r="AZ229" s="18">
        <v>1.2688197773404722E-5</v>
      </c>
      <c r="BA229" s="18">
        <v>6.3241656860805958E-6</v>
      </c>
      <c r="BB229" s="18">
        <v>0</v>
      </c>
      <c r="BC229" s="18">
        <v>0</v>
      </c>
      <c r="BD229" s="18">
        <v>6.3440988867023609E-6</v>
      </c>
      <c r="BE229" s="18">
        <v>0</v>
      </c>
      <c r="BF229" s="18">
        <v>1.286360321520484E-8</v>
      </c>
      <c r="BG229" s="18">
        <v>7.0695974065593666E-9</v>
      </c>
      <c r="BH229" s="18">
        <v>-6.4802938517532658E-6</v>
      </c>
      <c r="BI229" s="18">
        <v>0</v>
      </c>
      <c r="BJ229" s="18">
        <v>0</v>
      </c>
      <c r="BK229" s="18">
        <v>0</v>
      </c>
      <c r="BL229" s="18">
        <v>4.7781673411734629E-7</v>
      </c>
      <c r="BM229" s="18">
        <v>2.3890585591474996E-7</v>
      </c>
      <c r="BN229" s="18">
        <v>0</v>
      </c>
      <c r="BO229" s="18">
        <v>0</v>
      </c>
      <c r="BP229" s="18">
        <v>2.3890836705867314E-7</v>
      </c>
      <c r="BQ229" s="18">
        <v>0</v>
      </c>
      <c r="BR229" s="18">
        <v>2.6133177780534225E-12</v>
      </c>
      <c r="BS229" s="18">
        <v>-1.0217385483750209E-13</v>
      </c>
      <c r="BT229" s="18">
        <v>-3.2961970693048066E-8</v>
      </c>
      <c r="BU229" s="18">
        <v>0</v>
      </c>
      <c r="BV229" s="18">
        <v>0</v>
      </c>
      <c r="BW229" s="18">
        <v>0</v>
      </c>
      <c r="BX229" s="18">
        <v>0.53829990231552405</v>
      </c>
      <c r="BY229" s="18">
        <v>0.26886475287554767</v>
      </c>
      <c r="BZ229" s="18">
        <v>0</v>
      </c>
      <c r="CA229" s="18">
        <v>0</v>
      </c>
      <c r="CB229" s="18">
        <v>0.26914995115776202</v>
      </c>
      <c r="CC229" s="18">
        <v>0</v>
      </c>
      <c r="CD229" s="18">
        <v>2.8265443699832264E-4</v>
      </c>
      <c r="CE229" s="18">
        <v>2.5438452160250677E-6</v>
      </c>
      <c r="CF229" s="18">
        <v>-0.28261558455780877</v>
      </c>
      <c r="CG229" s="18">
        <v>0</v>
      </c>
      <c r="CH229" s="18">
        <v>0</v>
      </c>
      <c r="CI229" s="18">
        <v>0</v>
      </c>
      <c r="CJ229" s="18">
        <v>0.59127454782218281</v>
      </c>
      <c r="CK229" s="18">
        <v>0.29534012535857046</v>
      </c>
      <c r="CL229" s="18">
        <v>0</v>
      </c>
      <c r="CM229" s="18">
        <v>0</v>
      </c>
      <c r="CN229" s="18">
        <v>0.29563727391109135</v>
      </c>
      <c r="CO229" s="18">
        <v>0</v>
      </c>
      <c r="CP229" s="18">
        <v>2.9545961493977361E-4</v>
      </c>
      <c r="CQ229" s="18">
        <v>1.6889375810869254E-6</v>
      </c>
      <c r="CR229" s="18">
        <v>-0.30984894616331038</v>
      </c>
      <c r="CS229" s="18">
        <v>0</v>
      </c>
      <c r="CT229" s="18">
        <v>0</v>
      </c>
      <c r="CU229" s="18">
        <v>0</v>
      </c>
      <c r="CV229" s="18">
        <v>9.5425273257590759E-2</v>
      </c>
      <c r="CW229" s="18">
        <v>4.7666666443171267E-2</v>
      </c>
      <c r="CX229" s="18">
        <v>0</v>
      </c>
      <c r="CY229" s="18">
        <v>0</v>
      </c>
      <c r="CZ229" s="18">
        <v>4.771263662879538E-2</v>
      </c>
      <c r="DA229" s="18">
        <v>0</v>
      </c>
      <c r="DB229" s="18">
        <v>4.7986429359249866E-5</v>
      </c>
      <c r="DC229" s="18">
        <v>-2.01624373514454E-6</v>
      </c>
      <c r="DD229" s="18">
        <v>-4.0497291570982696E-2</v>
      </c>
      <c r="DE229" s="18">
        <v>0</v>
      </c>
      <c r="DF229" s="18">
        <v>0</v>
      </c>
      <c r="DG229" s="18">
        <v>0</v>
      </c>
      <c r="DH229" s="18">
        <v>0</v>
      </c>
      <c r="DI229" s="18">
        <v>0</v>
      </c>
      <c r="DJ229" s="18">
        <v>0</v>
      </c>
      <c r="DK229" s="18">
        <v>0</v>
      </c>
      <c r="DL229" s="18">
        <v>0</v>
      </c>
      <c r="DM229" s="18">
        <v>0</v>
      </c>
      <c r="DN229" s="18">
        <v>0</v>
      </c>
      <c r="DO229" s="18">
        <v>0</v>
      </c>
      <c r="DP229" s="18">
        <v>0</v>
      </c>
      <c r="DQ229" s="18">
        <v>0</v>
      </c>
      <c r="DR229" s="18">
        <v>0</v>
      </c>
      <c r="DS229" s="18">
        <v>0</v>
      </c>
      <c r="DT229" s="18">
        <v>0</v>
      </c>
      <c r="DU229" s="18">
        <v>0</v>
      </c>
      <c r="DV229" s="18">
        <v>0</v>
      </c>
      <c r="DW229" s="18">
        <v>0</v>
      </c>
      <c r="DX229" s="18">
        <v>0</v>
      </c>
      <c r="DY229" s="18">
        <v>0</v>
      </c>
      <c r="DZ229" s="18">
        <v>0</v>
      </c>
      <c r="EA229" s="18">
        <v>0</v>
      </c>
      <c r="EB229" s="18">
        <v>0</v>
      </c>
      <c r="EC229" s="18">
        <v>0</v>
      </c>
      <c r="ED229" s="18">
        <v>0</v>
      </c>
      <c r="EE229" s="18">
        <v>0</v>
      </c>
    </row>
    <row r="230" spans="1:135" ht="20.149999999999999" customHeight="1" outlineLevel="4" x14ac:dyDescent="0.35">
      <c r="A230" s="17" t="s">
        <v>48</v>
      </c>
      <c r="B230" s="17" t="s">
        <v>361</v>
      </c>
      <c r="D230" s="18">
        <v>5.4662349852638306E-2</v>
      </c>
      <c r="E230" s="18">
        <v>2.7279764614643643E-2</v>
      </c>
      <c r="F230" s="18">
        <v>0</v>
      </c>
      <c r="G230" s="18">
        <v>0</v>
      </c>
      <c r="H230" s="18">
        <v>2.7331174926319153E-2</v>
      </c>
      <c r="I230" s="18">
        <v>0</v>
      </c>
      <c r="J230" s="18">
        <v>4.4802288592906485E-5</v>
      </c>
      <c r="K230" s="18">
        <v>6.6080230826050176E-6</v>
      </c>
      <c r="L230" s="18">
        <v>-3.1095587418549897E-2</v>
      </c>
      <c r="M230" s="18">
        <v>0</v>
      </c>
      <c r="N230" s="18">
        <v>0</v>
      </c>
      <c r="O230" s="18">
        <v>0</v>
      </c>
      <c r="P230" s="18">
        <v>9.5028135649049649E-14</v>
      </c>
      <c r="Q230" s="18">
        <v>4.7513895714810933E-14</v>
      </c>
      <c r="R230" s="18">
        <v>0</v>
      </c>
      <c r="S230" s="18">
        <v>0</v>
      </c>
      <c r="T230" s="18">
        <v>4.7514067824524831E-14</v>
      </c>
      <c r="U230" s="18">
        <v>0</v>
      </c>
      <c r="V230" s="18">
        <v>1.8474188851378912E-19</v>
      </c>
      <c r="W230" s="18">
        <v>-1.2632174621426729E-20</v>
      </c>
      <c r="X230" s="18">
        <v>6.0484159875200173E-17</v>
      </c>
      <c r="Y230" s="18">
        <v>0</v>
      </c>
      <c r="Z230" s="18">
        <v>0</v>
      </c>
      <c r="AA230" s="18">
        <v>0</v>
      </c>
      <c r="AB230" s="18">
        <v>1.4900114171999823E-5</v>
      </c>
      <c r="AC230" s="18">
        <v>7.43972921297212E-6</v>
      </c>
      <c r="AD230" s="18">
        <v>0</v>
      </c>
      <c r="AE230" s="18">
        <v>0</v>
      </c>
      <c r="AF230" s="18">
        <v>7.4500570859999123E-6</v>
      </c>
      <c r="AG230" s="18">
        <v>0</v>
      </c>
      <c r="AH230" s="18">
        <v>8.6168115475603803E-9</v>
      </c>
      <c r="AI230" s="18">
        <v>1.7110614802323907E-9</v>
      </c>
      <c r="AJ230" s="18">
        <v>-8.0559289195226589E-6</v>
      </c>
      <c r="AK230" s="18">
        <v>0</v>
      </c>
      <c r="AL230" s="18">
        <v>0</v>
      </c>
      <c r="AM230" s="18">
        <v>0</v>
      </c>
      <c r="AN230" s="18">
        <v>1.5241447943992054E-4</v>
      </c>
      <c r="AO230" s="18">
        <v>7.6097269668433403E-5</v>
      </c>
      <c r="AP230" s="18">
        <v>0</v>
      </c>
      <c r="AQ230" s="18">
        <v>0</v>
      </c>
      <c r="AR230" s="18">
        <v>7.6207239719960269E-5</v>
      </c>
      <c r="AS230" s="18">
        <v>0</v>
      </c>
      <c r="AT230" s="18">
        <v>1.0856178250992042E-7</v>
      </c>
      <c r="AU230" s="18">
        <v>1.4082690169443037E-9</v>
      </c>
      <c r="AV230" s="18">
        <v>-8.3941357488716284E-5</v>
      </c>
      <c r="AW230" s="18">
        <v>0</v>
      </c>
      <c r="AX230" s="18">
        <v>0</v>
      </c>
      <c r="AY230" s="18">
        <v>0</v>
      </c>
      <c r="AZ230" s="18">
        <v>1.2688197773404722E-5</v>
      </c>
      <c r="BA230" s="18">
        <v>6.3241656860805958E-6</v>
      </c>
      <c r="BB230" s="18">
        <v>0</v>
      </c>
      <c r="BC230" s="18">
        <v>0</v>
      </c>
      <c r="BD230" s="18">
        <v>6.3440988867023609E-6</v>
      </c>
      <c r="BE230" s="18">
        <v>0</v>
      </c>
      <c r="BF230" s="18">
        <v>1.286360321520484E-8</v>
      </c>
      <c r="BG230" s="18">
        <v>7.0695974065593666E-9</v>
      </c>
      <c r="BH230" s="18">
        <v>-6.4802938517532658E-6</v>
      </c>
      <c r="BI230" s="18">
        <v>0</v>
      </c>
      <c r="BJ230" s="18">
        <v>0</v>
      </c>
      <c r="BK230" s="18">
        <v>0</v>
      </c>
      <c r="BL230" s="18">
        <v>4.7781673411734629E-7</v>
      </c>
      <c r="BM230" s="18">
        <v>2.3890585591474996E-7</v>
      </c>
      <c r="BN230" s="18">
        <v>0</v>
      </c>
      <c r="BO230" s="18">
        <v>0</v>
      </c>
      <c r="BP230" s="18">
        <v>2.3890836705867314E-7</v>
      </c>
      <c r="BQ230" s="18">
        <v>0</v>
      </c>
      <c r="BR230" s="18">
        <v>2.6133177780534225E-12</v>
      </c>
      <c r="BS230" s="18">
        <v>-1.0217385483750209E-13</v>
      </c>
      <c r="BT230" s="18">
        <v>-3.2961970693048066E-8</v>
      </c>
      <c r="BU230" s="18">
        <v>0</v>
      </c>
      <c r="BV230" s="18">
        <v>0</v>
      </c>
      <c r="BW230" s="18">
        <v>0</v>
      </c>
      <c r="BX230" s="18">
        <v>0.53829990231552405</v>
      </c>
      <c r="BY230" s="18">
        <v>0.26886475287554767</v>
      </c>
      <c r="BZ230" s="18">
        <v>0</v>
      </c>
      <c r="CA230" s="18">
        <v>0</v>
      </c>
      <c r="CB230" s="18">
        <v>0.26914995115776202</v>
      </c>
      <c r="CC230" s="18">
        <v>0</v>
      </c>
      <c r="CD230" s="18">
        <v>2.8265443699832264E-4</v>
      </c>
      <c r="CE230" s="18">
        <v>2.5438452160250677E-6</v>
      </c>
      <c r="CF230" s="18">
        <v>-0.28261558455780877</v>
      </c>
      <c r="CG230" s="18">
        <v>0</v>
      </c>
      <c r="CH230" s="18">
        <v>0</v>
      </c>
      <c r="CI230" s="18">
        <v>0</v>
      </c>
      <c r="CJ230" s="18">
        <v>0.59127454782218281</v>
      </c>
      <c r="CK230" s="18">
        <v>0.29534012535857046</v>
      </c>
      <c r="CL230" s="18">
        <v>0</v>
      </c>
      <c r="CM230" s="18">
        <v>0</v>
      </c>
      <c r="CN230" s="18">
        <v>0.29563727391109135</v>
      </c>
      <c r="CO230" s="18">
        <v>0</v>
      </c>
      <c r="CP230" s="18">
        <v>2.9545961493977361E-4</v>
      </c>
      <c r="CQ230" s="18">
        <v>1.6889375810869254E-6</v>
      </c>
      <c r="CR230" s="18">
        <v>-0.30984894616331038</v>
      </c>
      <c r="CS230" s="18">
        <v>0</v>
      </c>
      <c r="CT230" s="18">
        <v>0</v>
      </c>
      <c r="CU230" s="18">
        <v>0</v>
      </c>
      <c r="CV230" s="18">
        <v>9.5425273257590759E-2</v>
      </c>
      <c r="CW230" s="18">
        <v>4.7666666443171267E-2</v>
      </c>
      <c r="CX230" s="18">
        <v>0</v>
      </c>
      <c r="CY230" s="18">
        <v>0</v>
      </c>
      <c r="CZ230" s="18">
        <v>4.771263662879538E-2</v>
      </c>
      <c r="DA230" s="18">
        <v>0</v>
      </c>
      <c r="DB230" s="18">
        <v>4.7986429359249866E-5</v>
      </c>
      <c r="DC230" s="18">
        <v>-2.01624373514454E-6</v>
      </c>
      <c r="DD230" s="18">
        <v>-4.0497291570982696E-2</v>
      </c>
      <c r="DE230" s="18">
        <v>0</v>
      </c>
      <c r="DF230" s="18">
        <v>0</v>
      </c>
      <c r="DG230" s="18">
        <v>0</v>
      </c>
      <c r="DH230" s="18">
        <v>0</v>
      </c>
      <c r="DI230" s="18">
        <v>0</v>
      </c>
      <c r="DJ230" s="18">
        <v>0</v>
      </c>
      <c r="DK230" s="18">
        <v>0</v>
      </c>
      <c r="DL230" s="18">
        <v>0</v>
      </c>
      <c r="DM230" s="18">
        <v>0</v>
      </c>
      <c r="DN230" s="18">
        <v>0</v>
      </c>
      <c r="DO230" s="18">
        <v>0</v>
      </c>
      <c r="DP230" s="18">
        <v>0</v>
      </c>
      <c r="DQ230" s="18">
        <v>0</v>
      </c>
      <c r="DR230" s="18">
        <v>0</v>
      </c>
      <c r="DS230" s="18">
        <v>0</v>
      </c>
      <c r="DT230" s="18">
        <v>0</v>
      </c>
      <c r="DU230" s="18">
        <v>0</v>
      </c>
      <c r="DV230" s="18">
        <v>0</v>
      </c>
      <c r="DW230" s="18">
        <v>0</v>
      </c>
      <c r="DX230" s="18">
        <v>0</v>
      </c>
      <c r="DY230" s="18">
        <v>0</v>
      </c>
      <c r="DZ230" s="18">
        <v>0</v>
      </c>
      <c r="EA230" s="18">
        <v>0</v>
      </c>
      <c r="EB230" s="18">
        <v>0</v>
      </c>
      <c r="EC230" s="18">
        <v>0</v>
      </c>
      <c r="ED230" s="18">
        <v>0</v>
      </c>
      <c r="EE230" s="18">
        <v>0</v>
      </c>
    </row>
    <row r="231" spans="1:135" ht="20.149999999999999" customHeight="1" outlineLevel="5" x14ac:dyDescent="0.35">
      <c r="A231" s="17" t="s">
        <v>53</v>
      </c>
      <c r="B231" s="17" t="s">
        <v>111</v>
      </c>
      <c r="D231" s="18">
        <v>5.4662349852638306E-2</v>
      </c>
      <c r="E231" s="18">
        <v>2.7279764614643643E-2</v>
      </c>
      <c r="F231" s="18">
        <v>0</v>
      </c>
      <c r="G231" s="18">
        <v>0</v>
      </c>
      <c r="H231" s="18">
        <v>2.7331174926319153E-2</v>
      </c>
      <c r="I231" s="18">
        <v>0</v>
      </c>
      <c r="J231" s="18">
        <v>4.4802288592906485E-5</v>
      </c>
      <c r="K231" s="18">
        <v>6.6080230826050176E-6</v>
      </c>
      <c r="L231" s="18">
        <v>-3.1095587418549897E-2</v>
      </c>
      <c r="M231" s="18">
        <v>0</v>
      </c>
      <c r="N231" s="18">
        <v>0</v>
      </c>
      <c r="O231" s="18">
        <v>0</v>
      </c>
      <c r="P231" s="18">
        <v>9.5028135649049649E-14</v>
      </c>
      <c r="Q231" s="18">
        <v>4.7513895714810933E-14</v>
      </c>
      <c r="R231" s="18">
        <v>0</v>
      </c>
      <c r="S231" s="18">
        <v>0</v>
      </c>
      <c r="T231" s="18">
        <v>4.7514067824524831E-14</v>
      </c>
      <c r="U231" s="18">
        <v>0</v>
      </c>
      <c r="V231" s="18">
        <v>1.8474188851378912E-19</v>
      </c>
      <c r="W231" s="18">
        <v>-1.2632174621426729E-20</v>
      </c>
      <c r="X231" s="18">
        <v>6.0484159875200173E-17</v>
      </c>
      <c r="Y231" s="18">
        <v>0</v>
      </c>
      <c r="Z231" s="18">
        <v>0</v>
      </c>
      <c r="AA231" s="18">
        <v>0</v>
      </c>
      <c r="AB231" s="18">
        <v>1.4900114171999823E-5</v>
      </c>
      <c r="AC231" s="18">
        <v>7.43972921297212E-6</v>
      </c>
      <c r="AD231" s="18">
        <v>0</v>
      </c>
      <c r="AE231" s="18">
        <v>0</v>
      </c>
      <c r="AF231" s="18">
        <v>7.4500570859999123E-6</v>
      </c>
      <c r="AG231" s="18">
        <v>0</v>
      </c>
      <c r="AH231" s="18">
        <v>8.6168115475603803E-9</v>
      </c>
      <c r="AI231" s="18">
        <v>1.7110614802323907E-9</v>
      </c>
      <c r="AJ231" s="18">
        <v>-8.0559289195226589E-6</v>
      </c>
      <c r="AK231" s="18">
        <v>0</v>
      </c>
      <c r="AL231" s="18">
        <v>0</v>
      </c>
      <c r="AM231" s="18">
        <v>0</v>
      </c>
      <c r="AN231" s="18">
        <v>1.5241447943992054E-4</v>
      </c>
      <c r="AO231" s="18">
        <v>7.6097269668433403E-5</v>
      </c>
      <c r="AP231" s="18">
        <v>0</v>
      </c>
      <c r="AQ231" s="18">
        <v>0</v>
      </c>
      <c r="AR231" s="18">
        <v>7.6207239719960269E-5</v>
      </c>
      <c r="AS231" s="18">
        <v>0</v>
      </c>
      <c r="AT231" s="18">
        <v>1.0856178250992042E-7</v>
      </c>
      <c r="AU231" s="18">
        <v>1.4082690169443037E-9</v>
      </c>
      <c r="AV231" s="18">
        <v>-8.3941357488716284E-5</v>
      </c>
      <c r="AW231" s="18">
        <v>0</v>
      </c>
      <c r="AX231" s="18">
        <v>0</v>
      </c>
      <c r="AY231" s="18">
        <v>0</v>
      </c>
      <c r="AZ231" s="18">
        <v>1.2688197773404722E-5</v>
      </c>
      <c r="BA231" s="18">
        <v>6.3241656860805958E-6</v>
      </c>
      <c r="BB231" s="18">
        <v>0</v>
      </c>
      <c r="BC231" s="18">
        <v>0</v>
      </c>
      <c r="BD231" s="18">
        <v>6.3440988867023609E-6</v>
      </c>
      <c r="BE231" s="18">
        <v>0</v>
      </c>
      <c r="BF231" s="18">
        <v>1.286360321520484E-8</v>
      </c>
      <c r="BG231" s="18">
        <v>7.0695974065593666E-9</v>
      </c>
      <c r="BH231" s="18">
        <v>-6.4802938517532658E-6</v>
      </c>
      <c r="BI231" s="18">
        <v>0</v>
      </c>
      <c r="BJ231" s="18">
        <v>0</v>
      </c>
      <c r="BK231" s="18">
        <v>0</v>
      </c>
      <c r="BL231" s="18">
        <v>4.7781673411734629E-7</v>
      </c>
      <c r="BM231" s="18">
        <v>2.3890585591474996E-7</v>
      </c>
      <c r="BN231" s="18">
        <v>0</v>
      </c>
      <c r="BO231" s="18">
        <v>0</v>
      </c>
      <c r="BP231" s="18">
        <v>2.3890836705867314E-7</v>
      </c>
      <c r="BQ231" s="18">
        <v>0</v>
      </c>
      <c r="BR231" s="18">
        <v>2.6133177780534225E-12</v>
      </c>
      <c r="BS231" s="18">
        <v>-1.0217385483750209E-13</v>
      </c>
      <c r="BT231" s="18">
        <v>-3.2961970693048066E-8</v>
      </c>
      <c r="BU231" s="18">
        <v>0</v>
      </c>
      <c r="BV231" s="18">
        <v>0</v>
      </c>
      <c r="BW231" s="18">
        <v>0</v>
      </c>
      <c r="BX231" s="18">
        <v>0.53829990231552405</v>
      </c>
      <c r="BY231" s="18">
        <v>0.26886475287554767</v>
      </c>
      <c r="BZ231" s="18">
        <v>0</v>
      </c>
      <c r="CA231" s="18">
        <v>0</v>
      </c>
      <c r="CB231" s="18">
        <v>0.26914995115776202</v>
      </c>
      <c r="CC231" s="18">
        <v>0</v>
      </c>
      <c r="CD231" s="18">
        <v>2.8265443699832264E-4</v>
      </c>
      <c r="CE231" s="18">
        <v>2.5438452160250677E-6</v>
      </c>
      <c r="CF231" s="18">
        <v>-0.28261558455780877</v>
      </c>
      <c r="CG231" s="18">
        <v>0</v>
      </c>
      <c r="CH231" s="18">
        <v>0</v>
      </c>
      <c r="CI231" s="18">
        <v>0</v>
      </c>
      <c r="CJ231" s="18">
        <v>0.59127454782218281</v>
      </c>
      <c r="CK231" s="18">
        <v>0.29534012535857046</v>
      </c>
      <c r="CL231" s="18">
        <v>0</v>
      </c>
      <c r="CM231" s="18">
        <v>0</v>
      </c>
      <c r="CN231" s="18">
        <v>0.29563727391109135</v>
      </c>
      <c r="CO231" s="18">
        <v>0</v>
      </c>
      <c r="CP231" s="18">
        <v>2.9545961493977361E-4</v>
      </c>
      <c r="CQ231" s="18">
        <v>1.6889375810869254E-6</v>
      </c>
      <c r="CR231" s="18">
        <v>-0.30984894616331038</v>
      </c>
      <c r="CS231" s="18">
        <v>0</v>
      </c>
      <c r="CT231" s="18">
        <v>0</v>
      </c>
      <c r="CU231" s="18">
        <v>0</v>
      </c>
      <c r="CV231" s="18">
        <v>9.5425273257590759E-2</v>
      </c>
      <c r="CW231" s="18">
        <v>4.7666666443171267E-2</v>
      </c>
      <c r="CX231" s="18">
        <v>0</v>
      </c>
      <c r="CY231" s="18">
        <v>0</v>
      </c>
      <c r="CZ231" s="18">
        <v>4.771263662879538E-2</v>
      </c>
      <c r="DA231" s="18">
        <v>0</v>
      </c>
      <c r="DB231" s="18">
        <v>4.7986429359249866E-5</v>
      </c>
      <c r="DC231" s="18">
        <v>-2.01624373514454E-6</v>
      </c>
      <c r="DD231" s="18">
        <v>-4.0497291570982696E-2</v>
      </c>
      <c r="DE231" s="18">
        <v>0</v>
      </c>
      <c r="DF231" s="18">
        <v>0</v>
      </c>
      <c r="DG231" s="18">
        <v>0</v>
      </c>
      <c r="DH231" s="18">
        <v>0</v>
      </c>
      <c r="DI231" s="18">
        <v>0</v>
      </c>
      <c r="DJ231" s="18">
        <v>0</v>
      </c>
      <c r="DK231" s="18">
        <v>0</v>
      </c>
      <c r="DL231" s="18">
        <v>0</v>
      </c>
      <c r="DM231" s="18">
        <v>0</v>
      </c>
      <c r="DN231" s="18">
        <v>0</v>
      </c>
      <c r="DO231" s="18">
        <v>0</v>
      </c>
      <c r="DP231" s="18">
        <v>0</v>
      </c>
      <c r="DQ231" s="18">
        <v>0</v>
      </c>
      <c r="DR231" s="18">
        <v>0</v>
      </c>
      <c r="DS231" s="18">
        <v>0</v>
      </c>
      <c r="DT231" s="18">
        <v>0</v>
      </c>
      <c r="DU231" s="18">
        <v>0</v>
      </c>
      <c r="DV231" s="18">
        <v>0</v>
      </c>
      <c r="DW231" s="18">
        <v>0</v>
      </c>
      <c r="DX231" s="18">
        <v>0</v>
      </c>
      <c r="DY231" s="18">
        <v>0</v>
      </c>
      <c r="DZ231" s="18">
        <v>0</v>
      </c>
      <c r="EA231" s="18">
        <v>0</v>
      </c>
      <c r="EB231" s="18">
        <v>0</v>
      </c>
      <c r="EC231" s="18">
        <v>0</v>
      </c>
      <c r="ED231" s="18">
        <v>0</v>
      </c>
      <c r="EE231" s="18">
        <v>0</v>
      </c>
    </row>
    <row r="232" spans="1:135" ht="20.149999999999999" customHeight="1" outlineLevel="6" x14ac:dyDescent="0.35">
      <c r="A232" s="17" t="s">
        <v>54</v>
      </c>
      <c r="B232" s="17" t="s">
        <v>112</v>
      </c>
      <c r="C232">
        <v>1</v>
      </c>
      <c r="D232" s="18">
        <v>5.4662349852638306E-2</v>
      </c>
      <c r="E232" s="18">
        <v>2.7279764614643643E-2</v>
      </c>
      <c r="F232" s="18">
        <v>0</v>
      </c>
      <c r="G232" s="18">
        <v>0</v>
      </c>
      <c r="H232" s="18">
        <v>2.7331174926319153E-2</v>
      </c>
      <c r="I232" s="18">
        <v>0</v>
      </c>
      <c r="J232" s="18">
        <v>4.4802288592906485E-5</v>
      </c>
      <c r="K232" s="18">
        <v>6.6080230826050176E-6</v>
      </c>
      <c r="L232" s="18">
        <v>-3.1095587418549897E-2</v>
      </c>
      <c r="M232" s="18">
        <v>0</v>
      </c>
      <c r="N232" s="18">
        <v>0</v>
      </c>
      <c r="O232" s="18">
        <v>0</v>
      </c>
      <c r="P232" s="18">
        <v>9.5028135649049649E-14</v>
      </c>
      <c r="Q232" s="18">
        <v>4.7513895714810933E-14</v>
      </c>
      <c r="R232" s="18">
        <v>0</v>
      </c>
      <c r="S232" s="18">
        <v>0</v>
      </c>
      <c r="T232" s="18">
        <v>4.7514067824524831E-14</v>
      </c>
      <c r="U232" s="18">
        <v>0</v>
      </c>
      <c r="V232" s="18">
        <v>1.8474188851378912E-19</v>
      </c>
      <c r="W232" s="18">
        <v>-1.2632174621426729E-20</v>
      </c>
      <c r="X232" s="18">
        <v>6.0484159875200173E-17</v>
      </c>
      <c r="Y232" s="18">
        <v>0</v>
      </c>
      <c r="Z232" s="18">
        <v>0</v>
      </c>
      <c r="AA232" s="18">
        <v>0</v>
      </c>
      <c r="AB232" s="18">
        <v>1.4900114171999823E-5</v>
      </c>
      <c r="AC232" s="18">
        <v>7.43972921297212E-6</v>
      </c>
      <c r="AD232" s="18">
        <v>0</v>
      </c>
      <c r="AE232" s="18">
        <v>0</v>
      </c>
      <c r="AF232" s="18">
        <v>7.4500570859999123E-6</v>
      </c>
      <c r="AG232" s="18">
        <v>0</v>
      </c>
      <c r="AH232" s="18">
        <v>8.6168115475603803E-9</v>
      </c>
      <c r="AI232" s="18">
        <v>1.7110614802323907E-9</v>
      </c>
      <c r="AJ232" s="18">
        <v>-8.0559289195226589E-6</v>
      </c>
      <c r="AK232" s="18">
        <v>0</v>
      </c>
      <c r="AL232" s="18">
        <v>0</v>
      </c>
      <c r="AM232" s="18">
        <v>0</v>
      </c>
      <c r="AN232" s="18">
        <v>1.5241447943992054E-4</v>
      </c>
      <c r="AO232" s="18">
        <v>7.6097269668433403E-5</v>
      </c>
      <c r="AP232" s="18">
        <v>0</v>
      </c>
      <c r="AQ232" s="18">
        <v>0</v>
      </c>
      <c r="AR232" s="18">
        <v>7.6207239719960269E-5</v>
      </c>
      <c r="AS232" s="18">
        <v>0</v>
      </c>
      <c r="AT232" s="18">
        <v>1.0856178250992042E-7</v>
      </c>
      <c r="AU232" s="18">
        <v>1.4082690169443037E-9</v>
      </c>
      <c r="AV232" s="18">
        <v>-8.3941357488716284E-5</v>
      </c>
      <c r="AW232" s="18">
        <v>0</v>
      </c>
      <c r="AX232" s="18">
        <v>0</v>
      </c>
      <c r="AY232" s="18">
        <v>0</v>
      </c>
      <c r="AZ232" s="18">
        <v>1.2688197773404722E-5</v>
      </c>
      <c r="BA232" s="18">
        <v>6.3241656860805958E-6</v>
      </c>
      <c r="BB232" s="18">
        <v>0</v>
      </c>
      <c r="BC232" s="18">
        <v>0</v>
      </c>
      <c r="BD232" s="18">
        <v>6.3440988867023609E-6</v>
      </c>
      <c r="BE232" s="18">
        <v>0</v>
      </c>
      <c r="BF232" s="18">
        <v>1.286360321520484E-8</v>
      </c>
      <c r="BG232" s="18">
        <v>7.0695974065593666E-9</v>
      </c>
      <c r="BH232" s="18">
        <v>-6.4802938517532658E-6</v>
      </c>
      <c r="BI232" s="18">
        <v>0</v>
      </c>
      <c r="BJ232" s="18">
        <v>0</v>
      </c>
      <c r="BK232" s="18">
        <v>0</v>
      </c>
      <c r="BL232" s="18">
        <v>4.7781673411734629E-7</v>
      </c>
      <c r="BM232" s="18">
        <v>2.3890585591474996E-7</v>
      </c>
      <c r="BN232" s="18">
        <v>0</v>
      </c>
      <c r="BO232" s="18">
        <v>0</v>
      </c>
      <c r="BP232" s="18">
        <v>2.3890836705867314E-7</v>
      </c>
      <c r="BQ232" s="18">
        <v>0</v>
      </c>
      <c r="BR232" s="18">
        <v>2.6133177780534225E-12</v>
      </c>
      <c r="BS232" s="18">
        <v>-1.0217385483750209E-13</v>
      </c>
      <c r="BT232" s="18">
        <v>-3.2961970693048066E-8</v>
      </c>
      <c r="BU232" s="18">
        <v>0</v>
      </c>
      <c r="BV232" s="18">
        <v>0</v>
      </c>
      <c r="BW232" s="18">
        <v>0</v>
      </c>
      <c r="BX232" s="18">
        <v>0.53829990231552405</v>
      </c>
      <c r="BY232" s="18">
        <v>0.26886475287554767</v>
      </c>
      <c r="BZ232" s="18">
        <v>0</v>
      </c>
      <c r="CA232" s="18">
        <v>0</v>
      </c>
      <c r="CB232" s="18">
        <v>0.26914995115776202</v>
      </c>
      <c r="CC232" s="18">
        <v>0</v>
      </c>
      <c r="CD232" s="18">
        <v>2.8265443699832264E-4</v>
      </c>
      <c r="CE232" s="18">
        <v>2.5438452160250677E-6</v>
      </c>
      <c r="CF232" s="18">
        <v>-0.28261558455780877</v>
      </c>
      <c r="CG232" s="18">
        <v>0</v>
      </c>
      <c r="CH232" s="18">
        <v>0</v>
      </c>
      <c r="CI232" s="18">
        <v>0</v>
      </c>
      <c r="CJ232" s="18">
        <v>0.59127454782218281</v>
      </c>
      <c r="CK232" s="18">
        <v>0.29534012535857046</v>
      </c>
      <c r="CL232" s="18">
        <v>0</v>
      </c>
      <c r="CM232" s="18">
        <v>0</v>
      </c>
      <c r="CN232" s="18">
        <v>0.29563727391109135</v>
      </c>
      <c r="CO232" s="18">
        <v>0</v>
      </c>
      <c r="CP232" s="18">
        <v>2.9545961493977361E-4</v>
      </c>
      <c r="CQ232" s="18">
        <v>1.6889375810869254E-6</v>
      </c>
      <c r="CR232" s="18">
        <v>-0.30984894616331038</v>
      </c>
      <c r="CS232" s="18">
        <v>0</v>
      </c>
      <c r="CT232" s="18">
        <v>0</v>
      </c>
      <c r="CU232" s="18">
        <v>0</v>
      </c>
      <c r="CV232" s="18">
        <v>9.5425273257590759E-2</v>
      </c>
      <c r="CW232" s="18">
        <v>4.7666666443171267E-2</v>
      </c>
      <c r="CX232" s="18">
        <v>0</v>
      </c>
      <c r="CY232" s="18">
        <v>0</v>
      </c>
      <c r="CZ232" s="18">
        <v>4.771263662879538E-2</v>
      </c>
      <c r="DA232" s="18">
        <v>0</v>
      </c>
      <c r="DB232" s="18">
        <v>4.7986429359249866E-5</v>
      </c>
      <c r="DC232" s="18">
        <v>-2.01624373514454E-6</v>
      </c>
      <c r="DD232" s="18">
        <v>-4.0497291570982696E-2</v>
      </c>
      <c r="DE232" s="18">
        <v>0</v>
      </c>
      <c r="DF232" s="18">
        <v>0</v>
      </c>
      <c r="DG232" s="18">
        <v>0</v>
      </c>
      <c r="DH232" s="18">
        <v>0</v>
      </c>
      <c r="DI232" s="18">
        <v>0</v>
      </c>
      <c r="DJ232" s="18">
        <v>0</v>
      </c>
      <c r="DK232" s="18">
        <v>0</v>
      </c>
      <c r="DL232" s="18">
        <v>0</v>
      </c>
      <c r="DM232" s="18">
        <v>0</v>
      </c>
      <c r="DN232" s="18">
        <v>0</v>
      </c>
      <c r="DO232" s="18">
        <v>0</v>
      </c>
      <c r="DP232" s="18">
        <v>0</v>
      </c>
      <c r="DQ232" s="18">
        <v>0</v>
      </c>
      <c r="DR232" s="18">
        <v>0</v>
      </c>
      <c r="DS232" s="18">
        <v>0</v>
      </c>
      <c r="DT232" s="18">
        <v>0</v>
      </c>
      <c r="DU232" s="18">
        <v>0</v>
      </c>
      <c r="DV232" s="18">
        <v>0</v>
      </c>
      <c r="DW232" s="18">
        <v>0</v>
      </c>
      <c r="DX232" s="18">
        <v>0</v>
      </c>
      <c r="DY232" s="18">
        <v>0</v>
      </c>
      <c r="DZ232" s="18">
        <v>0</v>
      </c>
      <c r="EA232" s="18">
        <v>0</v>
      </c>
      <c r="EB232" s="18">
        <v>0</v>
      </c>
      <c r="EC232" s="18">
        <v>0</v>
      </c>
      <c r="ED232" s="18">
        <v>0</v>
      </c>
      <c r="EE232" s="18">
        <v>0</v>
      </c>
    </row>
    <row r="233" spans="1:135" ht="20.149999999999999" customHeight="1" outlineLevel="3" x14ac:dyDescent="0.35">
      <c r="A233" s="17" t="s">
        <v>51</v>
      </c>
      <c r="B233" s="17" t="s">
        <v>113</v>
      </c>
      <c r="D233" s="18">
        <v>3.7093913015665336E-2</v>
      </c>
      <c r="E233" s="18">
        <v>3.7081765102990029E-2</v>
      </c>
      <c r="F233" s="18">
        <v>0</v>
      </c>
      <c r="G233" s="18">
        <v>0</v>
      </c>
      <c r="H233" s="18">
        <v>0</v>
      </c>
      <c r="I233" s="18">
        <v>0</v>
      </c>
      <c r="J233" s="18">
        <v>1.2147912675304541E-5</v>
      </c>
      <c r="K233" s="18">
        <v>0</v>
      </c>
      <c r="L233" s="18">
        <v>-1.0386788217054263E-2</v>
      </c>
      <c r="M233" s="18">
        <v>0</v>
      </c>
      <c r="N233" s="18">
        <v>0</v>
      </c>
      <c r="O233" s="18">
        <v>0</v>
      </c>
      <c r="P233" s="18">
        <v>1.7603216974436324E-16</v>
      </c>
      <c r="Q233" s="18">
        <v>1.7596470959025472E-16</v>
      </c>
      <c r="R233" s="18">
        <v>0</v>
      </c>
      <c r="S233" s="18">
        <v>0</v>
      </c>
      <c r="T233" s="18">
        <v>0</v>
      </c>
      <c r="U233" s="18">
        <v>0</v>
      </c>
      <c r="V233" s="18">
        <v>6.746015410852714E-20</v>
      </c>
      <c r="W233" s="18">
        <v>0</v>
      </c>
      <c r="X233" s="18">
        <v>6.3803639601328897E-17</v>
      </c>
      <c r="Y233" s="18">
        <v>0</v>
      </c>
      <c r="Z233" s="18">
        <v>0</v>
      </c>
      <c r="AA233" s="18">
        <v>0</v>
      </c>
      <c r="AB233" s="18">
        <v>1.0664625466112579E-5</v>
      </c>
      <c r="AC233" s="18">
        <v>1.0658773893244739E-5</v>
      </c>
      <c r="AD233" s="18">
        <v>0</v>
      </c>
      <c r="AE233" s="18">
        <v>0</v>
      </c>
      <c r="AF233" s="18">
        <v>0</v>
      </c>
      <c r="AG233" s="18">
        <v>0</v>
      </c>
      <c r="AH233" s="18">
        <v>5.8515728678405326E-9</v>
      </c>
      <c r="AI233" s="18">
        <v>0</v>
      </c>
      <c r="AJ233" s="18">
        <v>-3.1290716722037656E-6</v>
      </c>
      <c r="AK233" s="18">
        <v>0</v>
      </c>
      <c r="AL233" s="18">
        <v>0</v>
      </c>
      <c r="AM233" s="18">
        <v>0</v>
      </c>
      <c r="AN233" s="18">
        <v>1.3568159010517611E-4</v>
      </c>
      <c r="AO233" s="18">
        <v>1.3560441864894797E-4</v>
      </c>
      <c r="AP233" s="18">
        <v>0</v>
      </c>
      <c r="AQ233" s="18">
        <v>0</v>
      </c>
      <c r="AR233" s="18">
        <v>0</v>
      </c>
      <c r="AS233" s="18">
        <v>0</v>
      </c>
      <c r="AT233" s="18">
        <v>7.7171456228128455E-8</v>
      </c>
      <c r="AU233" s="18">
        <v>0</v>
      </c>
      <c r="AV233" s="18">
        <v>-2.3958985603543743E-5</v>
      </c>
      <c r="AW233" s="18">
        <v>0</v>
      </c>
      <c r="AX233" s="18">
        <v>0</v>
      </c>
      <c r="AY233" s="18">
        <v>0</v>
      </c>
      <c r="AZ233" s="18">
        <v>1.5327205025274418E-5</v>
      </c>
      <c r="BA233" s="18">
        <v>1.5318522336655592E-5</v>
      </c>
      <c r="BB233" s="18">
        <v>0</v>
      </c>
      <c r="BC233" s="18">
        <v>0</v>
      </c>
      <c r="BD233" s="18">
        <v>0</v>
      </c>
      <c r="BE233" s="18">
        <v>0</v>
      </c>
      <c r="BF233" s="18">
        <v>8.6826886188261352E-9</v>
      </c>
      <c r="BG233" s="18">
        <v>0</v>
      </c>
      <c r="BH233" s="18">
        <v>-1.990216203765227E-6</v>
      </c>
      <c r="BI233" s="18">
        <v>0</v>
      </c>
      <c r="BJ233" s="18">
        <v>0</v>
      </c>
      <c r="BK233" s="18">
        <v>0</v>
      </c>
      <c r="BL233" s="18">
        <v>7.3154192738112475E-7</v>
      </c>
      <c r="BM233" s="18">
        <v>7.3154069604850495E-7</v>
      </c>
      <c r="BN233" s="18">
        <v>0</v>
      </c>
      <c r="BO233" s="18">
        <v>0</v>
      </c>
      <c r="BP233" s="18">
        <v>0</v>
      </c>
      <c r="BQ233" s="18">
        <v>0</v>
      </c>
      <c r="BR233" s="18">
        <v>1.2313326197563677E-12</v>
      </c>
      <c r="BS233" s="18">
        <v>0</v>
      </c>
      <c r="BT233" s="18">
        <v>2.4722177009966774E-10</v>
      </c>
      <c r="BU233" s="18">
        <v>0</v>
      </c>
      <c r="BV233" s="18">
        <v>0</v>
      </c>
      <c r="BW233" s="18">
        <v>0</v>
      </c>
      <c r="BX233" s="18">
        <v>0.36028469702959248</v>
      </c>
      <c r="BY233" s="18">
        <v>0.36011240203765227</v>
      </c>
      <c r="BZ233" s="18">
        <v>0</v>
      </c>
      <c r="CA233" s="18">
        <v>0</v>
      </c>
      <c r="CB233" s="18">
        <v>0</v>
      </c>
      <c r="CC233" s="18">
        <v>0</v>
      </c>
      <c r="CD233" s="18">
        <v>1.7229499194019931E-4</v>
      </c>
      <c r="CE233" s="18">
        <v>0</v>
      </c>
      <c r="CF233" s="18">
        <v>-8.215912292358804E-2</v>
      </c>
      <c r="CG233" s="18">
        <v>0</v>
      </c>
      <c r="CH233" s="18">
        <v>0</v>
      </c>
      <c r="CI233" s="18">
        <v>0</v>
      </c>
      <c r="CJ233" s="18">
        <v>0.37427519536980286</v>
      </c>
      <c r="CK233" s="18">
        <v>0.37409788008859357</v>
      </c>
      <c r="CL233" s="18">
        <v>0</v>
      </c>
      <c r="CM233" s="18">
        <v>0</v>
      </c>
      <c r="CN233" s="18">
        <v>0</v>
      </c>
      <c r="CO233" s="18">
        <v>0</v>
      </c>
      <c r="CP233" s="18">
        <v>1.7731528120930234E-4</v>
      </c>
      <c r="CQ233" s="18">
        <v>0</v>
      </c>
      <c r="CR233" s="18">
        <v>-7.8549071096345513E-2</v>
      </c>
      <c r="CS233" s="18">
        <v>0</v>
      </c>
      <c r="CT233" s="18">
        <v>0</v>
      </c>
      <c r="CU233" s="18">
        <v>0</v>
      </c>
      <c r="CV233" s="18">
        <v>3.6771959077664666E-2</v>
      </c>
      <c r="CW233" s="18">
        <v>3.6748686307862675E-2</v>
      </c>
      <c r="CX233" s="18">
        <v>0</v>
      </c>
      <c r="CY233" s="18">
        <v>0</v>
      </c>
      <c r="CZ233" s="18">
        <v>0</v>
      </c>
      <c r="DA233" s="18">
        <v>0</v>
      </c>
      <c r="DB233" s="18">
        <v>2.3272769801993356E-5</v>
      </c>
      <c r="DC233" s="18">
        <v>0</v>
      </c>
      <c r="DD233" s="18">
        <v>8.9626050941306757E-3</v>
      </c>
      <c r="DE233" s="18">
        <v>0</v>
      </c>
      <c r="DF233" s="18">
        <v>0</v>
      </c>
      <c r="DG233" s="18">
        <v>0</v>
      </c>
      <c r="DH233" s="18">
        <v>0</v>
      </c>
      <c r="DI233" s="18">
        <v>0</v>
      </c>
      <c r="DJ233" s="18">
        <v>0</v>
      </c>
      <c r="DK233" s="18">
        <v>0</v>
      </c>
      <c r="DL233" s="18">
        <v>0</v>
      </c>
      <c r="DM233" s="18">
        <v>0</v>
      </c>
      <c r="DN233" s="18">
        <v>0</v>
      </c>
      <c r="DO233" s="18">
        <v>0</v>
      </c>
      <c r="DP233" s="18">
        <v>0</v>
      </c>
      <c r="DQ233" s="18">
        <v>0</v>
      </c>
      <c r="DR233" s="18">
        <v>0</v>
      </c>
      <c r="DS233" s="18">
        <v>0</v>
      </c>
      <c r="DT233" s="18">
        <v>0</v>
      </c>
      <c r="DU233" s="18">
        <v>0</v>
      </c>
      <c r="DV233" s="18">
        <v>0</v>
      </c>
      <c r="DW233" s="18">
        <v>0</v>
      </c>
      <c r="DX233" s="18">
        <v>0</v>
      </c>
      <c r="DY233" s="18">
        <v>0</v>
      </c>
      <c r="DZ233" s="18">
        <v>0</v>
      </c>
      <c r="EA233" s="18">
        <v>0</v>
      </c>
      <c r="EB233" s="18">
        <v>0</v>
      </c>
      <c r="EC233" s="18">
        <v>0</v>
      </c>
      <c r="ED233" s="18">
        <v>0</v>
      </c>
      <c r="EE233" s="18">
        <v>0</v>
      </c>
    </row>
    <row r="234" spans="1:135" ht="20.149999999999999" customHeight="1" outlineLevel="4" x14ac:dyDescent="0.35">
      <c r="A234" s="17" t="s">
        <v>48</v>
      </c>
      <c r="B234" s="17" t="s">
        <v>113</v>
      </c>
      <c r="D234" s="18">
        <v>3.7093913015665336E-2</v>
      </c>
      <c r="E234" s="18">
        <v>3.7081765102990029E-2</v>
      </c>
      <c r="F234" s="18">
        <v>0</v>
      </c>
      <c r="G234" s="18">
        <v>0</v>
      </c>
      <c r="H234" s="18">
        <v>0</v>
      </c>
      <c r="I234" s="18">
        <v>0</v>
      </c>
      <c r="J234" s="18">
        <v>1.2147912675304541E-5</v>
      </c>
      <c r="K234" s="18">
        <v>0</v>
      </c>
      <c r="L234" s="18">
        <v>-1.0386788217054263E-2</v>
      </c>
      <c r="M234" s="18">
        <v>0</v>
      </c>
      <c r="N234" s="18">
        <v>0</v>
      </c>
      <c r="O234" s="18">
        <v>0</v>
      </c>
      <c r="P234" s="18">
        <v>1.7603216974436324E-16</v>
      </c>
      <c r="Q234" s="18">
        <v>1.7596470959025472E-16</v>
      </c>
      <c r="R234" s="18">
        <v>0</v>
      </c>
      <c r="S234" s="18">
        <v>0</v>
      </c>
      <c r="T234" s="18">
        <v>0</v>
      </c>
      <c r="U234" s="18">
        <v>0</v>
      </c>
      <c r="V234" s="18">
        <v>6.746015410852714E-20</v>
      </c>
      <c r="W234" s="18">
        <v>0</v>
      </c>
      <c r="X234" s="18">
        <v>6.3803639601328897E-17</v>
      </c>
      <c r="Y234" s="18">
        <v>0</v>
      </c>
      <c r="Z234" s="18">
        <v>0</v>
      </c>
      <c r="AA234" s="18">
        <v>0</v>
      </c>
      <c r="AB234" s="18">
        <v>1.0664625466112579E-5</v>
      </c>
      <c r="AC234" s="18">
        <v>1.0658773893244739E-5</v>
      </c>
      <c r="AD234" s="18">
        <v>0</v>
      </c>
      <c r="AE234" s="18">
        <v>0</v>
      </c>
      <c r="AF234" s="18">
        <v>0</v>
      </c>
      <c r="AG234" s="18">
        <v>0</v>
      </c>
      <c r="AH234" s="18">
        <v>5.8515728678405326E-9</v>
      </c>
      <c r="AI234" s="18">
        <v>0</v>
      </c>
      <c r="AJ234" s="18">
        <v>-3.1290716722037656E-6</v>
      </c>
      <c r="AK234" s="18">
        <v>0</v>
      </c>
      <c r="AL234" s="18">
        <v>0</v>
      </c>
      <c r="AM234" s="18">
        <v>0</v>
      </c>
      <c r="AN234" s="18">
        <v>1.3568159010517611E-4</v>
      </c>
      <c r="AO234" s="18">
        <v>1.3560441864894797E-4</v>
      </c>
      <c r="AP234" s="18">
        <v>0</v>
      </c>
      <c r="AQ234" s="18">
        <v>0</v>
      </c>
      <c r="AR234" s="18">
        <v>0</v>
      </c>
      <c r="AS234" s="18">
        <v>0</v>
      </c>
      <c r="AT234" s="18">
        <v>7.7171456228128455E-8</v>
      </c>
      <c r="AU234" s="18">
        <v>0</v>
      </c>
      <c r="AV234" s="18">
        <v>-2.3958985603543743E-5</v>
      </c>
      <c r="AW234" s="18">
        <v>0</v>
      </c>
      <c r="AX234" s="18">
        <v>0</v>
      </c>
      <c r="AY234" s="18">
        <v>0</v>
      </c>
      <c r="AZ234" s="18">
        <v>1.5327205025274418E-5</v>
      </c>
      <c r="BA234" s="18">
        <v>1.5318522336655592E-5</v>
      </c>
      <c r="BB234" s="18">
        <v>0</v>
      </c>
      <c r="BC234" s="18">
        <v>0</v>
      </c>
      <c r="BD234" s="18">
        <v>0</v>
      </c>
      <c r="BE234" s="18">
        <v>0</v>
      </c>
      <c r="BF234" s="18">
        <v>8.6826886188261352E-9</v>
      </c>
      <c r="BG234" s="18">
        <v>0</v>
      </c>
      <c r="BH234" s="18">
        <v>-1.990216203765227E-6</v>
      </c>
      <c r="BI234" s="18">
        <v>0</v>
      </c>
      <c r="BJ234" s="18">
        <v>0</v>
      </c>
      <c r="BK234" s="18">
        <v>0</v>
      </c>
      <c r="BL234" s="18">
        <v>7.3154192738112475E-7</v>
      </c>
      <c r="BM234" s="18">
        <v>7.3154069604850495E-7</v>
      </c>
      <c r="BN234" s="18">
        <v>0</v>
      </c>
      <c r="BO234" s="18">
        <v>0</v>
      </c>
      <c r="BP234" s="18">
        <v>0</v>
      </c>
      <c r="BQ234" s="18">
        <v>0</v>
      </c>
      <c r="BR234" s="18">
        <v>1.2313326197563677E-12</v>
      </c>
      <c r="BS234" s="18">
        <v>0</v>
      </c>
      <c r="BT234" s="18">
        <v>2.4722177009966774E-10</v>
      </c>
      <c r="BU234" s="18">
        <v>0</v>
      </c>
      <c r="BV234" s="18">
        <v>0</v>
      </c>
      <c r="BW234" s="18">
        <v>0</v>
      </c>
      <c r="BX234" s="18">
        <v>0.36028469702959248</v>
      </c>
      <c r="BY234" s="18">
        <v>0.36011240203765227</v>
      </c>
      <c r="BZ234" s="18">
        <v>0</v>
      </c>
      <c r="CA234" s="18">
        <v>0</v>
      </c>
      <c r="CB234" s="18">
        <v>0</v>
      </c>
      <c r="CC234" s="18">
        <v>0</v>
      </c>
      <c r="CD234" s="18">
        <v>1.7229499194019931E-4</v>
      </c>
      <c r="CE234" s="18">
        <v>0</v>
      </c>
      <c r="CF234" s="18">
        <v>-8.215912292358804E-2</v>
      </c>
      <c r="CG234" s="18">
        <v>0</v>
      </c>
      <c r="CH234" s="18">
        <v>0</v>
      </c>
      <c r="CI234" s="18">
        <v>0</v>
      </c>
      <c r="CJ234" s="18">
        <v>0.37427519536980286</v>
      </c>
      <c r="CK234" s="18">
        <v>0.37409788008859357</v>
      </c>
      <c r="CL234" s="18">
        <v>0</v>
      </c>
      <c r="CM234" s="18">
        <v>0</v>
      </c>
      <c r="CN234" s="18">
        <v>0</v>
      </c>
      <c r="CO234" s="18">
        <v>0</v>
      </c>
      <c r="CP234" s="18">
        <v>1.7731528120930234E-4</v>
      </c>
      <c r="CQ234" s="18">
        <v>0</v>
      </c>
      <c r="CR234" s="18">
        <v>-7.8549071096345513E-2</v>
      </c>
      <c r="CS234" s="18">
        <v>0</v>
      </c>
      <c r="CT234" s="18">
        <v>0</v>
      </c>
      <c r="CU234" s="18">
        <v>0</v>
      </c>
      <c r="CV234" s="18">
        <v>3.6771959077664666E-2</v>
      </c>
      <c r="CW234" s="18">
        <v>3.6748686307862675E-2</v>
      </c>
      <c r="CX234" s="18">
        <v>0</v>
      </c>
      <c r="CY234" s="18">
        <v>0</v>
      </c>
      <c r="CZ234" s="18">
        <v>0</v>
      </c>
      <c r="DA234" s="18">
        <v>0</v>
      </c>
      <c r="DB234" s="18">
        <v>2.3272769801993356E-5</v>
      </c>
      <c r="DC234" s="18">
        <v>0</v>
      </c>
      <c r="DD234" s="18">
        <v>8.9626050941306757E-3</v>
      </c>
      <c r="DE234" s="18">
        <v>0</v>
      </c>
      <c r="DF234" s="18">
        <v>0</v>
      </c>
      <c r="DG234" s="18">
        <v>0</v>
      </c>
      <c r="DH234" s="18">
        <v>0</v>
      </c>
      <c r="DI234" s="18">
        <v>0</v>
      </c>
      <c r="DJ234" s="18">
        <v>0</v>
      </c>
      <c r="DK234" s="18">
        <v>0</v>
      </c>
      <c r="DL234" s="18">
        <v>0</v>
      </c>
      <c r="DM234" s="18">
        <v>0</v>
      </c>
      <c r="DN234" s="18">
        <v>0</v>
      </c>
      <c r="DO234" s="18">
        <v>0</v>
      </c>
      <c r="DP234" s="18">
        <v>0</v>
      </c>
      <c r="DQ234" s="18">
        <v>0</v>
      </c>
      <c r="DR234" s="18">
        <v>0</v>
      </c>
      <c r="DS234" s="18">
        <v>0</v>
      </c>
      <c r="DT234" s="18">
        <v>0</v>
      </c>
      <c r="DU234" s="18">
        <v>0</v>
      </c>
      <c r="DV234" s="18">
        <v>0</v>
      </c>
      <c r="DW234" s="18">
        <v>0</v>
      </c>
      <c r="DX234" s="18">
        <v>0</v>
      </c>
      <c r="DY234" s="18">
        <v>0</v>
      </c>
      <c r="DZ234" s="18">
        <v>0</v>
      </c>
      <c r="EA234" s="18">
        <v>0</v>
      </c>
      <c r="EB234" s="18">
        <v>0</v>
      </c>
      <c r="EC234" s="18">
        <v>0</v>
      </c>
      <c r="ED234" s="18">
        <v>0</v>
      </c>
      <c r="EE234" s="18">
        <v>0</v>
      </c>
    </row>
    <row r="235" spans="1:135" ht="20.149999999999999" customHeight="1" outlineLevel="5" x14ac:dyDescent="0.35">
      <c r="A235" s="17" t="s">
        <v>53</v>
      </c>
      <c r="B235" s="17" t="s">
        <v>362</v>
      </c>
      <c r="D235" s="18">
        <v>1.7132847227581172E-2</v>
      </c>
      <c r="E235" s="18">
        <v>1.7131416664451827E-2</v>
      </c>
      <c r="F235" s="18">
        <v>0</v>
      </c>
      <c r="G235" s="18">
        <v>0</v>
      </c>
      <c r="H235" s="18">
        <v>0</v>
      </c>
      <c r="I235" s="18">
        <v>0</v>
      </c>
      <c r="J235" s="18">
        <v>1.4305631293466225E-6</v>
      </c>
      <c r="K235" s="18">
        <v>0</v>
      </c>
      <c r="L235" s="18">
        <v>0</v>
      </c>
      <c r="M235" s="18">
        <v>0</v>
      </c>
      <c r="N235" s="18">
        <v>0</v>
      </c>
      <c r="O235" s="18">
        <v>0</v>
      </c>
      <c r="P235" s="18">
        <v>1.222486172305205E-16</v>
      </c>
      <c r="Q235" s="18">
        <v>1.2224066990033222E-16</v>
      </c>
      <c r="R235" s="18">
        <v>0</v>
      </c>
      <c r="S235" s="18">
        <v>0</v>
      </c>
      <c r="T235" s="18">
        <v>0</v>
      </c>
      <c r="U235" s="18">
        <v>0</v>
      </c>
      <c r="V235" s="18">
        <v>7.9473301882613512E-21</v>
      </c>
      <c r="W235" s="18">
        <v>0</v>
      </c>
      <c r="X235" s="18">
        <v>0</v>
      </c>
      <c r="Y235" s="18">
        <v>0</v>
      </c>
      <c r="Z235" s="18">
        <v>0</v>
      </c>
      <c r="AA235" s="18">
        <v>0</v>
      </c>
      <c r="AB235" s="18">
        <v>5.5683995099486817E-6</v>
      </c>
      <c r="AC235" s="18">
        <v>5.5677104159468433E-6</v>
      </c>
      <c r="AD235" s="18">
        <v>0</v>
      </c>
      <c r="AE235" s="18">
        <v>0</v>
      </c>
      <c r="AF235" s="18">
        <v>0</v>
      </c>
      <c r="AG235" s="18">
        <v>0</v>
      </c>
      <c r="AH235" s="18">
        <v>6.8909400183831666E-10</v>
      </c>
      <c r="AI235" s="18">
        <v>0</v>
      </c>
      <c r="AJ235" s="18">
        <v>0</v>
      </c>
      <c r="AK235" s="18">
        <v>0</v>
      </c>
      <c r="AL235" s="18">
        <v>0</v>
      </c>
      <c r="AM235" s="18">
        <v>0</v>
      </c>
      <c r="AN235" s="18">
        <v>9.3763813760547055E-5</v>
      </c>
      <c r="AO235" s="18">
        <v>9.3754725891472863E-5</v>
      </c>
      <c r="AP235" s="18">
        <v>0</v>
      </c>
      <c r="AQ235" s="18">
        <v>0</v>
      </c>
      <c r="AR235" s="18">
        <v>0</v>
      </c>
      <c r="AS235" s="18">
        <v>0</v>
      </c>
      <c r="AT235" s="18">
        <v>9.0878690741971212E-9</v>
      </c>
      <c r="AU235" s="18">
        <v>0</v>
      </c>
      <c r="AV235" s="18">
        <v>0</v>
      </c>
      <c r="AW235" s="18">
        <v>0</v>
      </c>
      <c r="AX235" s="18">
        <v>0</v>
      </c>
      <c r="AY235" s="18">
        <v>0</v>
      </c>
      <c r="AZ235" s="18">
        <v>1.1314213930877962E-5</v>
      </c>
      <c r="BA235" s="18">
        <v>1.1313191439645625E-5</v>
      </c>
      <c r="BB235" s="18">
        <v>0</v>
      </c>
      <c r="BC235" s="18">
        <v>0</v>
      </c>
      <c r="BD235" s="18">
        <v>0</v>
      </c>
      <c r="BE235" s="18">
        <v>0</v>
      </c>
      <c r="BF235" s="18">
        <v>1.0224912323366557E-9</v>
      </c>
      <c r="BG235" s="18">
        <v>0</v>
      </c>
      <c r="BH235" s="18">
        <v>0</v>
      </c>
      <c r="BI235" s="18">
        <v>0</v>
      </c>
      <c r="BJ235" s="18">
        <v>0</v>
      </c>
      <c r="BK235" s="18">
        <v>0</v>
      </c>
      <c r="BL235" s="18">
        <v>1.667450133603145E-9</v>
      </c>
      <c r="BM235" s="18">
        <v>1.6673051293466224E-9</v>
      </c>
      <c r="BN235" s="18">
        <v>0</v>
      </c>
      <c r="BO235" s="18">
        <v>0</v>
      </c>
      <c r="BP235" s="18">
        <v>0</v>
      </c>
      <c r="BQ235" s="18">
        <v>0</v>
      </c>
      <c r="BR235" s="18">
        <v>1.4500425652270209E-13</v>
      </c>
      <c r="BS235" s="18">
        <v>0</v>
      </c>
      <c r="BT235" s="18">
        <v>0</v>
      </c>
      <c r="BU235" s="18">
        <v>0</v>
      </c>
      <c r="BV235" s="18">
        <v>0</v>
      </c>
      <c r="BW235" s="18">
        <v>0</v>
      </c>
      <c r="BX235" s="18">
        <v>0.17160012485063342</v>
      </c>
      <c r="BY235" s="18">
        <v>0.17157983503875968</v>
      </c>
      <c r="BZ235" s="18">
        <v>0</v>
      </c>
      <c r="CA235" s="18">
        <v>0</v>
      </c>
      <c r="CB235" s="18">
        <v>0</v>
      </c>
      <c r="CC235" s="18">
        <v>0</v>
      </c>
      <c r="CD235" s="18">
        <v>2.0289811873754154E-5</v>
      </c>
      <c r="CE235" s="18">
        <v>0</v>
      </c>
      <c r="CF235" s="18">
        <v>0</v>
      </c>
      <c r="CG235" s="18">
        <v>0</v>
      </c>
      <c r="CH235" s="18">
        <v>0</v>
      </c>
      <c r="CI235" s="18">
        <v>0</v>
      </c>
      <c r="CJ235" s="18">
        <v>0.17955503751199556</v>
      </c>
      <c r="CK235" s="18">
        <v>0.17953415650055371</v>
      </c>
      <c r="CL235" s="18">
        <v>0</v>
      </c>
      <c r="CM235" s="18">
        <v>0</v>
      </c>
      <c r="CN235" s="18">
        <v>0</v>
      </c>
      <c r="CO235" s="18">
        <v>0</v>
      </c>
      <c r="CP235" s="18">
        <v>2.0881011441860465E-5</v>
      </c>
      <c r="CQ235" s="18">
        <v>0</v>
      </c>
      <c r="CR235" s="18">
        <v>0</v>
      </c>
      <c r="CS235" s="18">
        <v>0</v>
      </c>
      <c r="CT235" s="18">
        <v>0</v>
      </c>
      <c r="CU235" s="18">
        <v>0</v>
      </c>
      <c r="CV235" s="18">
        <v>2.2057062571618161E-2</v>
      </c>
      <c r="CW235" s="18">
        <v>2.2054321922480621E-2</v>
      </c>
      <c r="CX235" s="18">
        <v>0</v>
      </c>
      <c r="CY235" s="18">
        <v>0</v>
      </c>
      <c r="CZ235" s="18">
        <v>0</v>
      </c>
      <c r="DA235" s="18">
        <v>0</v>
      </c>
      <c r="DB235" s="18">
        <v>2.7406491375415284E-6</v>
      </c>
      <c r="DC235" s="18">
        <v>0</v>
      </c>
      <c r="DD235" s="18">
        <v>0</v>
      </c>
      <c r="DE235" s="18">
        <v>0</v>
      </c>
      <c r="DF235" s="18">
        <v>0</v>
      </c>
      <c r="DG235" s="18">
        <v>0</v>
      </c>
      <c r="DH235" s="18">
        <v>0</v>
      </c>
      <c r="DI235" s="18">
        <v>0</v>
      </c>
      <c r="DJ235" s="18">
        <v>0</v>
      </c>
      <c r="DK235" s="18">
        <v>0</v>
      </c>
      <c r="DL235" s="18">
        <v>0</v>
      </c>
      <c r="DM235" s="18">
        <v>0</v>
      </c>
      <c r="DN235" s="18">
        <v>0</v>
      </c>
      <c r="DO235" s="18">
        <v>0</v>
      </c>
      <c r="DP235" s="18">
        <v>0</v>
      </c>
      <c r="DQ235" s="18">
        <v>0</v>
      </c>
      <c r="DR235" s="18">
        <v>0</v>
      </c>
      <c r="DS235" s="18">
        <v>0</v>
      </c>
      <c r="DT235" s="18">
        <v>0</v>
      </c>
      <c r="DU235" s="18">
        <v>0</v>
      </c>
      <c r="DV235" s="18">
        <v>0</v>
      </c>
      <c r="DW235" s="18">
        <v>0</v>
      </c>
      <c r="DX235" s="18">
        <v>0</v>
      </c>
      <c r="DY235" s="18">
        <v>0</v>
      </c>
      <c r="DZ235" s="18">
        <v>0</v>
      </c>
      <c r="EA235" s="18">
        <v>0</v>
      </c>
      <c r="EB235" s="18">
        <v>0</v>
      </c>
      <c r="EC235" s="18">
        <v>0</v>
      </c>
      <c r="ED235" s="18">
        <v>0</v>
      </c>
      <c r="EE235" s="18">
        <v>0</v>
      </c>
    </row>
    <row r="236" spans="1:135" ht="20.149999999999999" customHeight="1" outlineLevel="6" x14ac:dyDescent="0.35">
      <c r="A236" s="17" t="s">
        <v>54</v>
      </c>
      <c r="B236" s="17" t="s">
        <v>114</v>
      </c>
      <c r="C236">
        <v>0</v>
      </c>
      <c r="D236" s="18">
        <v>1.7132847227581172E-2</v>
      </c>
      <c r="E236" s="18">
        <v>1.7131416664451827E-2</v>
      </c>
      <c r="F236" s="18">
        <v>0</v>
      </c>
      <c r="G236" s="18">
        <v>0</v>
      </c>
      <c r="H236" s="18">
        <v>0</v>
      </c>
      <c r="I236" s="18">
        <v>0</v>
      </c>
      <c r="J236" s="18">
        <v>1.4305631293466225E-6</v>
      </c>
      <c r="K236" s="18">
        <v>0</v>
      </c>
      <c r="L236" s="18">
        <v>0</v>
      </c>
      <c r="M236" s="18">
        <v>0</v>
      </c>
      <c r="N236" s="18">
        <v>0</v>
      </c>
      <c r="O236" s="18">
        <v>0</v>
      </c>
      <c r="P236" s="18">
        <v>1.222486172305205E-16</v>
      </c>
      <c r="Q236" s="18">
        <v>1.2224066990033222E-16</v>
      </c>
      <c r="R236" s="18">
        <v>0</v>
      </c>
      <c r="S236" s="18">
        <v>0</v>
      </c>
      <c r="T236" s="18">
        <v>0</v>
      </c>
      <c r="U236" s="18">
        <v>0</v>
      </c>
      <c r="V236" s="18">
        <v>7.9473301882613512E-21</v>
      </c>
      <c r="W236" s="18">
        <v>0</v>
      </c>
      <c r="X236" s="18">
        <v>0</v>
      </c>
      <c r="Y236" s="18">
        <v>0</v>
      </c>
      <c r="Z236" s="18">
        <v>0</v>
      </c>
      <c r="AA236" s="18">
        <v>0</v>
      </c>
      <c r="AB236" s="18">
        <v>5.5683995099486817E-6</v>
      </c>
      <c r="AC236" s="18">
        <v>5.5677104159468433E-6</v>
      </c>
      <c r="AD236" s="18">
        <v>0</v>
      </c>
      <c r="AE236" s="18">
        <v>0</v>
      </c>
      <c r="AF236" s="18">
        <v>0</v>
      </c>
      <c r="AG236" s="18">
        <v>0</v>
      </c>
      <c r="AH236" s="18">
        <v>6.8909400183831666E-10</v>
      </c>
      <c r="AI236" s="18">
        <v>0</v>
      </c>
      <c r="AJ236" s="18">
        <v>0</v>
      </c>
      <c r="AK236" s="18">
        <v>0</v>
      </c>
      <c r="AL236" s="18">
        <v>0</v>
      </c>
      <c r="AM236" s="18">
        <v>0</v>
      </c>
      <c r="AN236" s="18">
        <v>9.3763813760547055E-5</v>
      </c>
      <c r="AO236" s="18">
        <v>9.3754725891472863E-5</v>
      </c>
      <c r="AP236" s="18">
        <v>0</v>
      </c>
      <c r="AQ236" s="18">
        <v>0</v>
      </c>
      <c r="AR236" s="18">
        <v>0</v>
      </c>
      <c r="AS236" s="18">
        <v>0</v>
      </c>
      <c r="AT236" s="18">
        <v>9.0878690741971212E-9</v>
      </c>
      <c r="AU236" s="18">
        <v>0</v>
      </c>
      <c r="AV236" s="18">
        <v>0</v>
      </c>
      <c r="AW236" s="18">
        <v>0</v>
      </c>
      <c r="AX236" s="18">
        <v>0</v>
      </c>
      <c r="AY236" s="18">
        <v>0</v>
      </c>
      <c r="AZ236" s="18">
        <v>1.1314213930877962E-5</v>
      </c>
      <c r="BA236" s="18">
        <v>1.1313191439645625E-5</v>
      </c>
      <c r="BB236" s="18">
        <v>0</v>
      </c>
      <c r="BC236" s="18">
        <v>0</v>
      </c>
      <c r="BD236" s="18">
        <v>0</v>
      </c>
      <c r="BE236" s="18">
        <v>0</v>
      </c>
      <c r="BF236" s="18">
        <v>1.0224912323366557E-9</v>
      </c>
      <c r="BG236" s="18">
        <v>0</v>
      </c>
      <c r="BH236" s="18">
        <v>0</v>
      </c>
      <c r="BI236" s="18">
        <v>0</v>
      </c>
      <c r="BJ236" s="18">
        <v>0</v>
      </c>
      <c r="BK236" s="18">
        <v>0</v>
      </c>
      <c r="BL236" s="18">
        <v>1.667450133603145E-9</v>
      </c>
      <c r="BM236" s="18">
        <v>1.6673051293466224E-9</v>
      </c>
      <c r="BN236" s="18">
        <v>0</v>
      </c>
      <c r="BO236" s="18">
        <v>0</v>
      </c>
      <c r="BP236" s="18">
        <v>0</v>
      </c>
      <c r="BQ236" s="18">
        <v>0</v>
      </c>
      <c r="BR236" s="18">
        <v>1.4500425652270209E-13</v>
      </c>
      <c r="BS236" s="18">
        <v>0</v>
      </c>
      <c r="BT236" s="18">
        <v>0</v>
      </c>
      <c r="BU236" s="18">
        <v>0</v>
      </c>
      <c r="BV236" s="18">
        <v>0</v>
      </c>
      <c r="BW236" s="18">
        <v>0</v>
      </c>
      <c r="BX236" s="18">
        <v>0.17160012485063342</v>
      </c>
      <c r="BY236" s="18">
        <v>0.17157983503875968</v>
      </c>
      <c r="BZ236" s="18">
        <v>0</v>
      </c>
      <c r="CA236" s="18">
        <v>0</v>
      </c>
      <c r="CB236" s="18">
        <v>0</v>
      </c>
      <c r="CC236" s="18">
        <v>0</v>
      </c>
      <c r="CD236" s="18">
        <v>2.0289811873754154E-5</v>
      </c>
      <c r="CE236" s="18">
        <v>0</v>
      </c>
      <c r="CF236" s="18">
        <v>0</v>
      </c>
      <c r="CG236" s="18">
        <v>0</v>
      </c>
      <c r="CH236" s="18">
        <v>0</v>
      </c>
      <c r="CI236" s="18">
        <v>0</v>
      </c>
      <c r="CJ236" s="18">
        <v>0.17955503751199556</v>
      </c>
      <c r="CK236" s="18">
        <v>0.17953415650055371</v>
      </c>
      <c r="CL236" s="18">
        <v>0</v>
      </c>
      <c r="CM236" s="18">
        <v>0</v>
      </c>
      <c r="CN236" s="18">
        <v>0</v>
      </c>
      <c r="CO236" s="18">
        <v>0</v>
      </c>
      <c r="CP236" s="18">
        <v>2.0881011441860465E-5</v>
      </c>
      <c r="CQ236" s="18">
        <v>0</v>
      </c>
      <c r="CR236" s="18">
        <v>0</v>
      </c>
      <c r="CS236" s="18">
        <v>0</v>
      </c>
      <c r="CT236" s="18">
        <v>0</v>
      </c>
      <c r="CU236" s="18">
        <v>0</v>
      </c>
      <c r="CV236" s="18">
        <v>2.2057062571618161E-2</v>
      </c>
      <c r="CW236" s="18">
        <v>2.2054321922480621E-2</v>
      </c>
      <c r="CX236" s="18">
        <v>0</v>
      </c>
      <c r="CY236" s="18">
        <v>0</v>
      </c>
      <c r="CZ236" s="18">
        <v>0</v>
      </c>
      <c r="DA236" s="18">
        <v>0</v>
      </c>
      <c r="DB236" s="18">
        <v>2.7406491375415284E-6</v>
      </c>
      <c r="DC236" s="18">
        <v>0</v>
      </c>
      <c r="DD236" s="18">
        <v>0</v>
      </c>
      <c r="DE236" s="18">
        <v>0</v>
      </c>
      <c r="DF236" s="18">
        <v>0</v>
      </c>
      <c r="DG236" s="18">
        <v>0</v>
      </c>
      <c r="DH236" s="18">
        <v>0</v>
      </c>
      <c r="DI236" s="18">
        <v>0</v>
      </c>
      <c r="DJ236" s="18">
        <v>0</v>
      </c>
      <c r="DK236" s="18">
        <v>0</v>
      </c>
      <c r="DL236" s="18">
        <v>0</v>
      </c>
      <c r="DM236" s="18">
        <v>0</v>
      </c>
      <c r="DN236" s="18">
        <v>0</v>
      </c>
      <c r="DO236" s="18">
        <v>0</v>
      </c>
      <c r="DP236" s="18">
        <v>0</v>
      </c>
      <c r="DQ236" s="18">
        <v>0</v>
      </c>
      <c r="DR236" s="18">
        <v>0</v>
      </c>
      <c r="DS236" s="18">
        <v>0</v>
      </c>
      <c r="DT236" s="18">
        <v>0</v>
      </c>
      <c r="DU236" s="18">
        <v>0</v>
      </c>
      <c r="DV236" s="18">
        <v>0</v>
      </c>
      <c r="DW236" s="18">
        <v>0</v>
      </c>
      <c r="DX236" s="18">
        <v>0</v>
      </c>
      <c r="DY236" s="18">
        <v>0</v>
      </c>
      <c r="DZ236" s="18">
        <v>0</v>
      </c>
      <c r="EA236" s="18">
        <v>0</v>
      </c>
      <c r="EB236" s="18">
        <v>0</v>
      </c>
      <c r="EC236" s="18">
        <v>0</v>
      </c>
      <c r="ED236" s="18">
        <v>0</v>
      </c>
      <c r="EE236" s="18">
        <v>0</v>
      </c>
    </row>
    <row r="237" spans="1:135" ht="20.149999999999999" customHeight="1" outlineLevel="5" x14ac:dyDescent="0.35">
      <c r="A237" s="17" t="s">
        <v>53</v>
      </c>
      <c r="B237" s="17" t="s">
        <v>363</v>
      </c>
      <c r="D237" s="18">
        <v>3.0468311514152821E-3</v>
      </c>
      <c r="E237" s="18">
        <v>3.0451952691029896E-3</v>
      </c>
      <c r="F237" s="18">
        <v>0</v>
      </c>
      <c r="G237" s="18">
        <v>0</v>
      </c>
      <c r="H237" s="18">
        <v>0</v>
      </c>
      <c r="I237" s="18">
        <v>0</v>
      </c>
      <c r="J237" s="18">
        <v>1.6358823122923588E-6</v>
      </c>
      <c r="K237" s="18">
        <v>0</v>
      </c>
      <c r="L237" s="18">
        <v>-1.5854258604651159E-3</v>
      </c>
      <c r="M237" s="18">
        <v>0</v>
      </c>
      <c r="N237" s="18">
        <v>0</v>
      </c>
      <c r="O237" s="18">
        <v>0</v>
      </c>
      <c r="P237" s="18">
        <v>8.2094515880398683E-18</v>
      </c>
      <c r="Q237" s="18">
        <v>8.2003676279069776E-18</v>
      </c>
      <c r="R237" s="18">
        <v>0</v>
      </c>
      <c r="S237" s="18">
        <v>0</v>
      </c>
      <c r="T237" s="18">
        <v>0</v>
      </c>
      <c r="U237" s="18">
        <v>0</v>
      </c>
      <c r="V237" s="18">
        <v>9.0839601328903651E-21</v>
      </c>
      <c r="W237" s="18">
        <v>0</v>
      </c>
      <c r="X237" s="18">
        <v>9.7389046644518268E-18</v>
      </c>
      <c r="Y237" s="18">
        <v>0</v>
      </c>
      <c r="Z237" s="18">
        <v>0</v>
      </c>
      <c r="AA237" s="18">
        <v>0</v>
      </c>
      <c r="AB237" s="18">
        <v>7.7788130968239194E-7</v>
      </c>
      <c r="AC237" s="18">
        <v>7.7709331561461784E-7</v>
      </c>
      <c r="AD237" s="18">
        <v>0</v>
      </c>
      <c r="AE237" s="18">
        <v>0</v>
      </c>
      <c r="AF237" s="18">
        <v>0</v>
      </c>
      <c r="AG237" s="18">
        <v>0</v>
      </c>
      <c r="AH237" s="18">
        <v>7.8799406777408646E-10</v>
      </c>
      <c r="AI237" s="18">
        <v>0</v>
      </c>
      <c r="AJ237" s="18">
        <v>-4.7761743521594684E-7</v>
      </c>
      <c r="AK237" s="18">
        <v>0</v>
      </c>
      <c r="AL237" s="18">
        <v>0</v>
      </c>
      <c r="AM237" s="18">
        <v>0</v>
      </c>
      <c r="AN237" s="18">
        <v>6.3982749278405316E-6</v>
      </c>
      <c r="AO237" s="18">
        <v>6.3878827375415283E-6</v>
      </c>
      <c r="AP237" s="18">
        <v>0</v>
      </c>
      <c r="AQ237" s="18">
        <v>0</v>
      </c>
      <c r="AR237" s="18">
        <v>0</v>
      </c>
      <c r="AS237" s="18">
        <v>0</v>
      </c>
      <c r="AT237" s="18">
        <v>1.0392190299003321E-8</v>
      </c>
      <c r="AU237" s="18">
        <v>0</v>
      </c>
      <c r="AV237" s="18">
        <v>-3.6570684385382058E-6</v>
      </c>
      <c r="AW237" s="18">
        <v>0</v>
      </c>
      <c r="AX237" s="18">
        <v>0</v>
      </c>
      <c r="AY237" s="18">
        <v>0</v>
      </c>
      <c r="AZ237" s="18">
        <v>6.125377475614617E-7</v>
      </c>
      <c r="BA237" s="18">
        <v>6.113685049833886E-7</v>
      </c>
      <c r="BB237" s="18">
        <v>0</v>
      </c>
      <c r="BC237" s="18">
        <v>0</v>
      </c>
      <c r="BD237" s="18">
        <v>0</v>
      </c>
      <c r="BE237" s="18">
        <v>0</v>
      </c>
      <c r="BF237" s="18">
        <v>1.1692425780730897E-9</v>
      </c>
      <c r="BG237" s="18">
        <v>0</v>
      </c>
      <c r="BH237" s="18">
        <v>-3.0378401594684386E-7</v>
      </c>
      <c r="BI237" s="18">
        <v>0</v>
      </c>
      <c r="BJ237" s="18">
        <v>0</v>
      </c>
      <c r="BK237" s="18">
        <v>0</v>
      </c>
      <c r="BL237" s="18">
        <v>1.1140709206159735E-7</v>
      </c>
      <c r="BM237" s="18">
        <v>1.1140692624584718E-7</v>
      </c>
      <c r="BN237" s="18">
        <v>0</v>
      </c>
      <c r="BO237" s="18">
        <v>0</v>
      </c>
      <c r="BP237" s="18">
        <v>0</v>
      </c>
      <c r="BQ237" s="18">
        <v>0</v>
      </c>
      <c r="BR237" s="18">
        <v>1.6581575016611294E-13</v>
      </c>
      <c r="BS237" s="18">
        <v>0</v>
      </c>
      <c r="BT237" s="18">
        <v>3.7735609833887046E-11</v>
      </c>
      <c r="BU237" s="18">
        <v>0</v>
      </c>
      <c r="BV237" s="18">
        <v>0</v>
      </c>
      <c r="BW237" s="18">
        <v>0</v>
      </c>
      <c r="BX237" s="18">
        <v>2.8800567986179405E-2</v>
      </c>
      <c r="BY237" s="18">
        <v>2.8777366112956813E-2</v>
      </c>
      <c r="BZ237" s="18">
        <v>0</v>
      </c>
      <c r="CA237" s="18">
        <v>0</v>
      </c>
      <c r="CB237" s="18">
        <v>0</v>
      </c>
      <c r="CC237" s="18">
        <v>0</v>
      </c>
      <c r="CD237" s="18">
        <v>2.320187322259136E-5</v>
      </c>
      <c r="CE237" s="18">
        <v>0</v>
      </c>
      <c r="CF237" s="18">
        <v>-1.2540661794019933E-2</v>
      </c>
      <c r="CG237" s="18">
        <v>0</v>
      </c>
      <c r="CH237" s="18">
        <v>0</v>
      </c>
      <c r="CI237" s="18">
        <v>0</v>
      </c>
      <c r="CJ237" s="18">
        <v>2.9721831943654485E-2</v>
      </c>
      <c r="CK237" s="18">
        <v>2.9697954019933553E-2</v>
      </c>
      <c r="CL237" s="18">
        <v>0</v>
      </c>
      <c r="CM237" s="18">
        <v>0</v>
      </c>
      <c r="CN237" s="18">
        <v>0</v>
      </c>
      <c r="CO237" s="18">
        <v>0</v>
      </c>
      <c r="CP237" s="18">
        <v>2.3877923720930233E-5</v>
      </c>
      <c r="CQ237" s="18">
        <v>0</v>
      </c>
      <c r="CR237" s="18">
        <v>-1.1989628172757474E-2</v>
      </c>
      <c r="CS237" s="18">
        <v>0</v>
      </c>
      <c r="CT237" s="18">
        <v>0</v>
      </c>
      <c r="CU237" s="18">
        <v>0</v>
      </c>
      <c r="CV237" s="18">
        <v>2.2460626872558139E-3</v>
      </c>
      <c r="CW237" s="18">
        <v>2.2429286910299003E-3</v>
      </c>
      <c r="CX237" s="18">
        <v>0</v>
      </c>
      <c r="CY237" s="18">
        <v>0</v>
      </c>
      <c r="CZ237" s="18">
        <v>0</v>
      </c>
      <c r="DA237" s="18">
        <v>0</v>
      </c>
      <c r="DB237" s="18">
        <v>3.1339962259136209E-6</v>
      </c>
      <c r="DC237" s="18">
        <v>0</v>
      </c>
      <c r="DD237" s="18">
        <v>1.3680403986710962E-3</v>
      </c>
      <c r="DE237" s="18">
        <v>0</v>
      </c>
      <c r="DF237" s="18">
        <v>0</v>
      </c>
      <c r="DG237" s="18">
        <v>0</v>
      </c>
      <c r="DH237" s="18">
        <v>0</v>
      </c>
      <c r="DI237" s="18">
        <v>0</v>
      </c>
      <c r="DJ237" s="18">
        <v>0</v>
      </c>
      <c r="DK237" s="18">
        <v>0</v>
      </c>
      <c r="DL237" s="18">
        <v>0</v>
      </c>
      <c r="DM237" s="18">
        <v>0</v>
      </c>
      <c r="DN237" s="18">
        <v>0</v>
      </c>
      <c r="DO237" s="18">
        <v>0</v>
      </c>
      <c r="DP237" s="18">
        <v>0</v>
      </c>
      <c r="DQ237" s="18">
        <v>0</v>
      </c>
      <c r="DR237" s="18">
        <v>0</v>
      </c>
      <c r="DS237" s="18">
        <v>0</v>
      </c>
      <c r="DT237" s="18">
        <v>0</v>
      </c>
      <c r="DU237" s="18">
        <v>0</v>
      </c>
      <c r="DV237" s="18">
        <v>0</v>
      </c>
      <c r="DW237" s="18">
        <v>0</v>
      </c>
      <c r="DX237" s="18">
        <v>0</v>
      </c>
      <c r="DY237" s="18">
        <v>0</v>
      </c>
      <c r="DZ237" s="18">
        <v>0</v>
      </c>
      <c r="EA237" s="18">
        <v>0</v>
      </c>
      <c r="EB237" s="18">
        <v>0</v>
      </c>
      <c r="EC237" s="18">
        <v>0</v>
      </c>
      <c r="ED237" s="18">
        <v>0</v>
      </c>
      <c r="EE237" s="18">
        <v>0</v>
      </c>
    </row>
    <row r="238" spans="1:135" ht="20.149999999999999" customHeight="1" outlineLevel="6" x14ac:dyDescent="0.35">
      <c r="A238" s="17" t="s">
        <v>54</v>
      </c>
      <c r="B238" s="17" t="s">
        <v>115</v>
      </c>
      <c r="C238">
        <v>0</v>
      </c>
      <c r="D238" s="18">
        <v>3.0468311514152821E-3</v>
      </c>
      <c r="E238" s="18">
        <v>3.0451952691029896E-3</v>
      </c>
      <c r="F238" s="18">
        <v>0</v>
      </c>
      <c r="G238" s="18">
        <v>0</v>
      </c>
      <c r="H238" s="18">
        <v>0</v>
      </c>
      <c r="I238" s="18">
        <v>0</v>
      </c>
      <c r="J238" s="18">
        <v>1.6358823122923588E-6</v>
      </c>
      <c r="K238" s="18">
        <v>0</v>
      </c>
      <c r="L238" s="18">
        <v>-1.5854258604651159E-3</v>
      </c>
      <c r="M238" s="18">
        <v>0</v>
      </c>
      <c r="N238" s="18">
        <v>0</v>
      </c>
      <c r="O238" s="18">
        <v>0</v>
      </c>
      <c r="P238" s="18">
        <v>8.2094515880398683E-18</v>
      </c>
      <c r="Q238" s="18">
        <v>8.2003676279069776E-18</v>
      </c>
      <c r="R238" s="18">
        <v>0</v>
      </c>
      <c r="S238" s="18">
        <v>0</v>
      </c>
      <c r="T238" s="18">
        <v>0</v>
      </c>
      <c r="U238" s="18">
        <v>0</v>
      </c>
      <c r="V238" s="18">
        <v>9.0839601328903651E-21</v>
      </c>
      <c r="W238" s="18">
        <v>0</v>
      </c>
      <c r="X238" s="18">
        <v>9.7389046644518268E-18</v>
      </c>
      <c r="Y238" s="18">
        <v>0</v>
      </c>
      <c r="Z238" s="18">
        <v>0</v>
      </c>
      <c r="AA238" s="18">
        <v>0</v>
      </c>
      <c r="AB238" s="18">
        <v>7.7788130968239194E-7</v>
      </c>
      <c r="AC238" s="18">
        <v>7.7709331561461784E-7</v>
      </c>
      <c r="AD238" s="18">
        <v>0</v>
      </c>
      <c r="AE238" s="18">
        <v>0</v>
      </c>
      <c r="AF238" s="18">
        <v>0</v>
      </c>
      <c r="AG238" s="18">
        <v>0</v>
      </c>
      <c r="AH238" s="18">
        <v>7.8799406777408646E-10</v>
      </c>
      <c r="AI238" s="18">
        <v>0</v>
      </c>
      <c r="AJ238" s="18">
        <v>-4.7761743521594684E-7</v>
      </c>
      <c r="AK238" s="18">
        <v>0</v>
      </c>
      <c r="AL238" s="18">
        <v>0</v>
      </c>
      <c r="AM238" s="18">
        <v>0</v>
      </c>
      <c r="AN238" s="18">
        <v>6.3982749278405316E-6</v>
      </c>
      <c r="AO238" s="18">
        <v>6.3878827375415283E-6</v>
      </c>
      <c r="AP238" s="18">
        <v>0</v>
      </c>
      <c r="AQ238" s="18">
        <v>0</v>
      </c>
      <c r="AR238" s="18">
        <v>0</v>
      </c>
      <c r="AS238" s="18">
        <v>0</v>
      </c>
      <c r="AT238" s="18">
        <v>1.0392190299003321E-8</v>
      </c>
      <c r="AU238" s="18">
        <v>0</v>
      </c>
      <c r="AV238" s="18">
        <v>-3.6570684385382058E-6</v>
      </c>
      <c r="AW238" s="18">
        <v>0</v>
      </c>
      <c r="AX238" s="18">
        <v>0</v>
      </c>
      <c r="AY238" s="18">
        <v>0</v>
      </c>
      <c r="AZ238" s="18">
        <v>6.125377475614617E-7</v>
      </c>
      <c r="BA238" s="18">
        <v>6.113685049833886E-7</v>
      </c>
      <c r="BB238" s="18">
        <v>0</v>
      </c>
      <c r="BC238" s="18">
        <v>0</v>
      </c>
      <c r="BD238" s="18">
        <v>0</v>
      </c>
      <c r="BE238" s="18">
        <v>0</v>
      </c>
      <c r="BF238" s="18">
        <v>1.1692425780730897E-9</v>
      </c>
      <c r="BG238" s="18">
        <v>0</v>
      </c>
      <c r="BH238" s="18">
        <v>-3.0378401594684386E-7</v>
      </c>
      <c r="BI238" s="18">
        <v>0</v>
      </c>
      <c r="BJ238" s="18">
        <v>0</v>
      </c>
      <c r="BK238" s="18">
        <v>0</v>
      </c>
      <c r="BL238" s="18">
        <v>1.1140709206159735E-7</v>
      </c>
      <c r="BM238" s="18">
        <v>1.1140692624584718E-7</v>
      </c>
      <c r="BN238" s="18">
        <v>0</v>
      </c>
      <c r="BO238" s="18">
        <v>0</v>
      </c>
      <c r="BP238" s="18">
        <v>0</v>
      </c>
      <c r="BQ238" s="18">
        <v>0</v>
      </c>
      <c r="BR238" s="18">
        <v>1.6581575016611294E-13</v>
      </c>
      <c r="BS238" s="18">
        <v>0</v>
      </c>
      <c r="BT238" s="18">
        <v>3.7735609833887046E-11</v>
      </c>
      <c r="BU238" s="18">
        <v>0</v>
      </c>
      <c r="BV238" s="18">
        <v>0</v>
      </c>
      <c r="BW238" s="18">
        <v>0</v>
      </c>
      <c r="BX238" s="18">
        <v>2.8800567986179405E-2</v>
      </c>
      <c r="BY238" s="18">
        <v>2.8777366112956813E-2</v>
      </c>
      <c r="BZ238" s="18">
        <v>0</v>
      </c>
      <c r="CA238" s="18">
        <v>0</v>
      </c>
      <c r="CB238" s="18">
        <v>0</v>
      </c>
      <c r="CC238" s="18">
        <v>0</v>
      </c>
      <c r="CD238" s="18">
        <v>2.320187322259136E-5</v>
      </c>
      <c r="CE238" s="18">
        <v>0</v>
      </c>
      <c r="CF238" s="18">
        <v>-1.2540661794019933E-2</v>
      </c>
      <c r="CG238" s="18">
        <v>0</v>
      </c>
      <c r="CH238" s="18">
        <v>0</v>
      </c>
      <c r="CI238" s="18">
        <v>0</v>
      </c>
      <c r="CJ238" s="18">
        <v>2.9721831943654485E-2</v>
      </c>
      <c r="CK238" s="18">
        <v>2.9697954019933553E-2</v>
      </c>
      <c r="CL238" s="18">
        <v>0</v>
      </c>
      <c r="CM238" s="18">
        <v>0</v>
      </c>
      <c r="CN238" s="18">
        <v>0</v>
      </c>
      <c r="CO238" s="18">
        <v>0</v>
      </c>
      <c r="CP238" s="18">
        <v>2.3877923720930233E-5</v>
      </c>
      <c r="CQ238" s="18">
        <v>0</v>
      </c>
      <c r="CR238" s="18">
        <v>-1.1989628172757474E-2</v>
      </c>
      <c r="CS238" s="18">
        <v>0</v>
      </c>
      <c r="CT238" s="18">
        <v>0</v>
      </c>
      <c r="CU238" s="18">
        <v>0</v>
      </c>
      <c r="CV238" s="18">
        <v>2.2460626872558139E-3</v>
      </c>
      <c r="CW238" s="18">
        <v>2.2429286910299003E-3</v>
      </c>
      <c r="CX238" s="18">
        <v>0</v>
      </c>
      <c r="CY238" s="18">
        <v>0</v>
      </c>
      <c r="CZ238" s="18">
        <v>0</v>
      </c>
      <c r="DA238" s="18">
        <v>0</v>
      </c>
      <c r="DB238" s="18">
        <v>3.1339962259136209E-6</v>
      </c>
      <c r="DC238" s="18">
        <v>0</v>
      </c>
      <c r="DD238" s="18">
        <v>1.3680403986710962E-3</v>
      </c>
      <c r="DE238" s="18">
        <v>0</v>
      </c>
      <c r="DF238" s="18">
        <v>0</v>
      </c>
      <c r="DG238" s="18">
        <v>0</v>
      </c>
      <c r="DH238" s="18">
        <v>0</v>
      </c>
      <c r="DI238" s="18">
        <v>0</v>
      </c>
      <c r="DJ238" s="18">
        <v>0</v>
      </c>
      <c r="DK238" s="18">
        <v>0</v>
      </c>
      <c r="DL238" s="18">
        <v>0</v>
      </c>
      <c r="DM238" s="18">
        <v>0</v>
      </c>
      <c r="DN238" s="18">
        <v>0</v>
      </c>
      <c r="DO238" s="18">
        <v>0</v>
      </c>
      <c r="DP238" s="18">
        <v>0</v>
      </c>
      <c r="DQ238" s="18">
        <v>0</v>
      </c>
      <c r="DR238" s="18">
        <v>0</v>
      </c>
      <c r="DS238" s="18">
        <v>0</v>
      </c>
      <c r="DT238" s="18">
        <v>0</v>
      </c>
      <c r="DU238" s="18">
        <v>0</v>
      </c>
      <c r="DV238" s="18">
        <v>0</v>
      </c>
      <c r="DW238" s="18">
        <v>0</v>
      </c>
      <c r="DX238" s="18">
        <v>0</v>
      </c>
      <c r="DY238" s="18">
        <v>0</v>
      </c>
      <c r="DZ238" s="18">
        <v>0</v>
      </c>
      <c r="EA238" s="18">
        <v>0</v>
      </c>
      <c r="EB238" s="18">
        <v>0</v>
      </c>
      <c r="EC238" s="18">
        <v>0</v>
      </c>
      <c r="ED238" s="18">
        <v>0</v>
      </c>
      <c r="EE238" s="18">
        <v>0</v>
      </c>
    </row>
    <row r="239" spans="1:135" ht="20.149999999999999" customHeight="1" outlineLevel="5" x14ac:dyDescent="0.35">
      <c r="A239" s="17" t="s">
        <v>53</v>
      </c>
      <c r="B239" s="17" t="s">
        <v>364</v>
      </c>
      <c r="D239" s="18">
        <v>1.6914234636668878E-2</v>
      </c>
      <c r="E239" s="18">
        <v>1.6905153169435212E-2</v>
      </c>
      <c r="F239" s="18">
        <v>0</v>
      </c>
      <c r="G239" s="18">
        <v>0</v>
      </c>
      <c r="H239" s="18">
        <v>0</v>
      </c>
      <c r="I239" s="18">
        <v>0</v>
      </c>
      <c r="J239" s="18">
        <v>9.0814672336655589E-6</v>
      </c>
      <c r="K239" s="18">
        <v>0</v>
      </c>
      <c r="L239" s="18">
        <v>-8.8013623565891472E-3</v>
      </c>
      <c r="M239" s="18">
        <v>0</v>
      </c>
      <c r="N239" s="18">
        <v>0</v>
      </c>
      <c r="O239" s="18">
        <v>0</v>
      </c>
      <c r="P239" s="18">
        <v>4.5574100925802883E-17</v>
      </c>
      <c r="Q239" s="18">
        <v>4.552367206201551E-17</v>
      </c>
      <c r="R239" s="18">
        <v>0</v>
      </c>
      <c r="S239" s="18">
        <v>0</v>
      </c>
      <c r="T239" s="18">
        <v>0</v>
      </c>
      <c r="U239" s="18">
        <v>0</v>
      </c>
      <c r="V239" s="18">
        <v>5.0428863787375414E-20</v>
      </c>
      <c r="W239" s="18">
        <v>0</v>
      </c>
      <c r="X239" s="18">
        <v>5.4064734936877071E-17</v>
      </c>
      <c r="Y239" s="18">
        <v>0</v>
      </c>
      <c r="Z239" s="18">
        <v>0</v>
      </c>
      <c r="AA239" s="18">
        <v>0</v>
      </c>
      <c r="AB239" s="18">
        <v>4.3183446464815054E-6</v>
      </c>
      <c r="AC239" s="18">
        <v>4.3139701616832771E-6</v>
      </c>
      <c r="AD239" s="18">
        <v>0</v>
      </c>
      <c r="AE239" s="18">
        <v>0</v>
      </c>
      <c r="AF239" s="18">
        <v>0</v>
      </c>
      <c r="AG239" s="18">
        <v>0</v>
      </c>
      <c r="AH239" s="18">
        <v>4.3744847982281285E-9</v>
      </c>
      <c r="AI239" s="18">
        <v>0</v>
      </c>
      <c r="AJ239" s="18">
        <v>-2.6514542369878182E-6</v>
      </c>
      <c r="AK239" s="18">
        <v>0</v>
      </c>
      <c r="AL239" s="18">
        <v>0</v>
      </c>
      <c r="AM239" s="18">
        <v>0</v>
      </c>
      <c r="AN239" s="18">
        <v>3.5519501416788478E-5</v>
      </c>
      <c r="AO239" s="18">
        <v>3.5461810019933552E-5</v>
      </c>
      <c r="AP239" s="18">
        <v>0</v>
      </c>
      <c r="AQ239" s="18">
        <v>0</v>
      </c>
      <c r="AR239" s="18">
        <v>0</v>
      </c>
      <c r="AS239" s="18">
        <v>0</v>
      </c>
      <c r="AT239" s="18">
        <v>5.769139685492802E-8</v>
      </c>
      <c r="AU239" s="18">
        <v>0</v>
      </c>
      <c r="AV239" s="18">
        <v>-2.0301917165005538E-5</v>
      </c>
      <c r="AW239" s="18">
        <v>0</v>
      </c>
      <c r="AX239" s="18">
        <v>0</v>
      </c>
      <c r="AY239" s="18">
        <v>0</v>
      </c>
      <c r="AZ239" s="18">
        <v>3.4004533468349943E-6</v>
      </c>
      <c r="BA239" s="18">
        <v>3.3939623920265778E-6</v>
      </c>
      <c r="BB239" s="18">
        <v>0</v>
      </c>
      <c r="BC239" s="18">
        <v>0</v>
      </c>
      <c r="BD239" s="18">
        <v>0</v>
      </c>
      <c r="BE239" s="18">
        <v>0</v>
      </c>
      <c r="BF239" s="18">
        <v>6.4909548084163887E-9</v>
      </c>
      <c r="BG239" s="18">
        <v>0</v>
      </c>
      <c r="BH239" s="18">
        <v>-1.6864321878183832E-6</v>
      </c>
      <c r="BI239" s="18">
        <v>0</v>
      </c>
      <c r="BJ239" s="18">
        <v>0</v>
      </c>
      <c r="BK239" s="18">
        <v>0</v>
      </c>
      <c r="BL239" s="18">
        <v>6.184673851859242E-7</v>
      </c>
      <c r="BM239" s="18">
        <v>6.1846646467331114E-7</v>
      </c>
      <c r="BN239" s="18">
        <v>0</v>
      </c>
      <c r="BO239" s="18">
        <v>0</v>
      </c>
      <c r="BP239" s="18">
        <v>0</v>
      </c>
      <c r="BQ239" s="18">
        <v>0</v>
      </c>
      <c r="BR239" s="18">
        <v>9.2051261306755271E-13</v>
      </c>
      <c r="BS239" s="18">
        <v>0</v>
      </c>
      <c r="BT239" s="18">
        <v>2.0948616026578073E-10</v>
      </c>
      <c r="BU239" s="18">
        <v>0</v>
      </c>
      <c r="BV239" s="18">
        <v>0</v>
      </c>
      <c r="BW239" s="18">
        <v>0</v>
      </c>
      <c r="BX239" s="18">
        <v>0.15988400419277965</v>
      </c>
      <c r="BY239" s="18">
        <v>0.15975520088593578</v>
      </c>
      <c r="BZ239" s="18">
        <v>0</v>
      </c>
      <c r="CA239" s="18">
        <v>0</v>
      </c>
      <c r="CB239" s="18">
        <v>0</v>
      </c>
      <c r="CC239" s="18">
        <v>0</v>
      </c>
      <c r="CD239" s="18">
        <v>1.288033068438538E-4</v>
      </c>
      <c r="CE239" s="18">
        <v>0</v>
      </c>
      <c r="CF239" s="18">
        <v>-6.9618461129568099E-2</v>
      </c>
      <c r="CG239" s="18">
        <v>0</v>
      </c>
      <c r="CH239" s="18">
        <v>0</v>
      </c>
      <c r="CI239" s="18">
        <v>0</v>
      </c>
      <c r="CJ239" s="18">
        <v>0.16499832591415281</v>
      </c>
      <c r="CK239" s="18">
        <v>0.16486576956810631</v>
      </c>
      <c r="CL239" s="18">
        <v>0</v>
      </c>
      <c r="CM239" s="18">
        <v>0</v>
      </c>
      <c r="CN239" s="18">
        <v>0</v>
      </c>
      <c r="CO239" s="18">
        <v>0</v>
      </c>
      <c r="CP239" s="18">
        <v>1.3255634604651163E-4</v>
      </c>
      <c r="CQ239" s="18">
        <v>0</v>
      </c>
      <c r="CR239" s="18">
        <v>-6.6559442923588036E-2</v>
      </c>
      <c r="CS239" s="18">
        <v>0</v>
      </c>
      <c r="CT239" s="18">
        <v>0</v>
      </c>
      <c r="CU239" s="18">
        <v>0</v>
      </c>
      <c r="CV239" s="18">
        <v>1.2468833818790695E-2</v>
      </c>
      <c r="CW239" s="18">
        <v>1.2451435694352158E-2</v>
      </c>
      <c r="CX239" s="18">
        <v>0</v>
      </c>
      <c r="CY239" s="18">
        <v>0</v>
      </c>
      <c r="CZ239" s="18">
        <v>0</v>
      </c>
      <c r="DA239" s="18">
        <v>0</v>
      </c>
      <c r="DB239" s="18">
        <v>1.7398124438538204E-5</v>
      </c>
      <c r="DC239" s="18">
        <v>0</v>
      </c>
      <c r="DD239" s="18">
        <v>7.5945646954595786E-3</v>
      </c>
      <c r="DE239" s="18">
        <v>0</v>
      </c>
      <c r="DF239" s="18">
        <v>0</v>
      </c>
      <c r="DG239" s="18">
        <v>0</v>
      </c>
      <c r="DH239" s="18">
        <v>0</v>
      </c>
      <c r="DI239" s="18">
        <v>0</v>
      </c>
      <c r="DJ239" s="18">
        <v>0</v>
      </c>
      <c r="DK239" s="18">
        <v>0</v>
      </c>
      <c r="DL239" s="18">
        <v>0</v>
      </c>
      <c r="DM239" s="18">
        <v>0</v>
      </c>
      <c r="DN239" s="18">
        <v>0</v>
      </c>
      <c r="DO239" s="18">
        <v>0</v>
      </c>
      <c r="DP239" s="18">
        <v>0</v>
      </c>
      <c r="DQ239" s="18">
        <v>0</v>
      </c>
      <c r="DR239" s="18">
        <v>0</v>
      </c>
      <c r="DS239" s="18">
        <v>0</v>
      </c>
      <c r="DT239" s="18">
        <v>0</v>
      </c>
      <c r="DU239" s="18">
        <v>0</v>
      </c>
      <c r="DV239" s="18">
        <v>0</v>
      </c>
      <c r="DW239" s="18">
        <v>0</v>
      </c>
      <c r="DX239" s="18">
        <v>0</v>
      </c>
      <c r="DY239" s="18">
        <v>0</v>
      </c>
      <c r="DZ239" s="18">
        <v>0</v>
      </c>
      <c r="EA239" s="18">
        <v>0</v>
      </c>
      <c r="EB239" s="18">
        <v>0</v>
      </c>
      <c r="EC239" s="18">
        <v>0</v>
      </c>
      <c r="ED239" s="18">
        <v>0</v>
      </c>
      <c r="EE239" s="18">
        <v>0</v>
      </c>
    </row>
    <row r="240" spans="1:135" ht="20.149999999999999" customHeight="1" outlineLevel="6" x14ac:dyDescent="0.35">
      <c r="A240" s="17" t="s">
        <v>54</v>
      </c>
      <c r="B240" s="17" t="s">
        <v>115</v>
      </c>
      <c r="C240">
        <v>0</v>
      </c>
      <c r="D240" s="18">
        <v>1.6914234636668878E-2</v>
      </c>
      <c r="E240" s="18">
        <v>1.6905153169435212E-2</v>
      </c>
      <c r="F240" s="18">
        <v>0</v>
      </c>
      <c r="G240" s="18">
        <v>0</v>
      </c>
      <c r="H240" s="18">
        <v>0</v>
      </c>
      <c r="I240" s="18">
        <v>0</v>
      </c>
      <c r="J240" s="18">
        <v>9.0814672336655589E-6</v>
      </c>
      <c r="K240" s="18">
        <v>0</v>
      </c>
      <c r="L240" s="18">
        <v>-8.8013623565891472E-3</v>
      </c>
      <c r="M240" s="18">
        <v>0</v>
      </c>
      <c r="N240" s="18">
        <v>0</v>
      </c>
      <c r="O240" s="18">
        <v>0</v>
      </c>
      <c r="P240" s="18">
        <v>4.5574100925802883E-17</v>
      </c>
      <c r="Q240" s="18">
        <v>4.552367206201551E-17</v>
      </c>
      <c r="R240" s="18">
        <v>0</v>
      </c>
      <c r="S240" s="18">
        <v>0</v>
      </c>
      <c r="T240" s="18">
        <v>0</v>
      </c>
      <c r="U240" s="18">
        <v>0</v>
      </c>
      <c r="V240" s="18">
        <v>5.0428863787375414E-20</v>
      </c>
      <c r="W240" s="18">
        <v>0</v>
      </c>
      <c r="X240" s="18">
        <v>5.4064734936877071E-17</v>
      </c>
      <c r="Y240" s="18">
        <v>0</v>
      </c>
      <c r="Z240" s="18">
        <v>0</v>
      </c>
      <c r="AA240" s="18">
        <v>0</v>
      </c>
      <c r="AB240" s="18">
        <v>4.3183446464815054E-6</v>
      </c>
      <c r="AC240" s="18">
        <v>4.3139701616832771E-6</v>
      </c>
      <c r="AD240" s="18">
        <v>0</v>
      </c>
      <c r="AE240" s="18">
        <v>0</v>
      </c>
      <c r="AF240" s="18">
        <v>0</v>
      </c>
      <c r="AG240" s="18">
        <v>0</v>
      </c>
      <c r="AH240" s="18">
        <v>4.3744847982281285E-9</v>
      </c>
      <c r="AI240" s="18">
        <v>0</v>
      </c>
      <c r="AJ240" s="18">
        <v>-2.6514542369878182E-6</v>
      </c>
      <c r="AK240" s="18">
        <v>0</v>
      </c>
      <c r="AL240" s="18">
        <v>0</v>
      </c>
      <c r="AM240" s="18">
        <v>0</v>
      </c>
      <c r="AN240" s="18">
        <v>3.5519501416788478E-5</v>
      </c>
      <c r="AO240" s="18">
        <v>3.5461810019933552E-5</v>
      </c>
      <c r="AP240" s="18">
        <v>0</v>
      </c>
      <c r="AQ240" s="18">
        <v>0</v>
      </c>
      <c r="AR240" s="18">
        <v>0</v>
      </c>
      <c r="AS240" s="18">
        <v>0</v>
      </c>
      <c r="AT240" s="18">
        <v>5.769139685492802E-8</v>
      </c>
      <c r="AU240" s="18">
        <v>0</v>
      </c>
      <c r="AV240" s="18">
        <v>-2.0301917165005538E-5</v>
      </c>
      <c r="AW240" s="18">
        <v>0</v>
      </c>
      <c r="AX240" s="18">
        <v>0</v>
      </c>
      <c r="AY240" s="18">
        <v>0</v>
      </c>
      <c r="AZ240" s="18">
        <v>3.4004533468349943E-6</v>
      </c>
      <c r="BA240" s="18">
        <v>3.3939623920265778E-6</v>
      </c>
      <c r="BB240" s="18">
        <v>0</v>
      </c>
      <c r="BC240" s="18">
        <v>0</v>
      </c>
      <c r="BD240" s="18">
        <v>0</v>
      </c>
      <c r="BE240" s="18">
        <v>0</v>
      </c>
      <c r="BF240" s="18">
        <v>6.4909548084163887E-9</v>
      </c>
      <c r="BG240" s="18">
        <v>0</v>
      </c>
      <c r="BH240" s="18">
        <v>-1.6864321878183832E-6</v>
      </c>
      <c r="BI240" s="18">
        <v>0</v>
      </c>
      <c r="BJ240" s="18">
        <v>0</v>
      </c>
      <c r="BK240" s="18">
        <v>0</v>
      </c>
      <c r="BL240" s="18">
        <v>6.184673851859242E-7</v>
      </c>
      <c r="BM240" s="18">
        <v>6.1846646467331114E-7</v>
      </c>
      <c r="BN240" s="18">
        <v>0</v>
      </c>
      <c r="BO240" s="18">
        <v>0</v>
      </c>
      <c r="BP240" s="18">
        <v>0</v>
      </c>
      <c r="BQ240" s="18">
        <v>0</v>
      </c>
      <c r="BR240" s="18">
        <v>9.2051261306755271E-13</v>
      </c>
      <c r="BS240" s="18">
        <v>0</v>
      </c>
      <c r="BT240" s="18">
        <v>2.0948616026578073E-10</v>
      </c>
      <c r="BU240" s="18">
        <v>0</v>
      </c>
      <c r="BV240" s="18">
        <v>0</v>
      </c>
      <c r="BW240" s="18">
        <v>0</v>
      </c>
      <c r="BX240" s="18">
        <v>0.15988400419277965</v>
      </c>
      <c r="BY240" s="18">
        <v>0.15975520088593578</v>
      </c>
      <c r="BZ240" s="18">
        <v>0</v>
      </c>
      <c r="CA240" s="18">
        <v>0</v>
      </c>
      <c r="CB240" s="18">
        <v>0</v>
      </c>
      <c r="CC240" s="18">
        <v>0</v>
      </c>
      <c r="CD240" s="18">
        <v>1.288033068438538E-4</v>
      </c>
      <c r="CE240" s="18">
        <v>0</v>
      </c>
      <c r="CF240" s="18">
        <v>-6.9618461129568099E-2</v>
      </c>
      <c r="CG240" s="18">
        <v>0</v>
      </c>
      <c r="CH240" s="18">
        <v>0</v>
      </c>
      <c r="CI240" s="18">
        <v>0</v>
      </c>
      <c r="CJ240" s="18">
        <v>0.16499832591415281</v>
      </c>
      <c r="CK240" s="18">
        <v>0.16486576956810631</v>
      </c>
      <c r="CL240" s="18">
        <v>0</v>
      </c>
      <c r="CM240" s="18">
        <v>0</v>
      </c>
      <c r="CN240" s="18">
        <v>0</v>
      </c>
      <c r="CO240" s="18">
        <v>0</v>
      </c>
      <c r="CP240" s="18">
        <v>1.3255634604651163E-4</v>
      </c>
      <c r="CQ240" s="18">
        <v>0</v>
      </c>
      <c r="CR240" s="18">
        <v>-6.6559442923588036E-2</v>
      </c>
      <c r="CS240" s="18">
        <v>0</v>
      </c>
      <c r="CT240" s="18">
        <v>0</v>
      </c>
      <c r="CU240" s="18">
        <v>0</v>
      </c>
      <c r="CV240" s="18">
        <v>1.2468833818790695E-2</v>
      </c>
      <c r="CW240" s="18">
        <v>1.2451435694352158E-2</v>
      </c>
      <c r="CX240" s="18">
        <v>0</v>
      </c>
      <c r="CY240" s="18">
        <v>0</v>
      </c>
      <c r="CZ240" s="18">
        <v>0</v>
      </c>
      <c r="DA240" s="18">
        <v>0</v>
      </c>
      <c r="DB240" s="18">
        <v>1.7398124438538204E-5</v>
      </c>
      <c r="DC240" s="18">
        <v>0</v>
      </c>
      <c r="DD240" s="18">
        <v>7.5945646954595786E-3</v>
      </c>
      <c r="DE240" s="18">
        <v>0</v>
      </c>
      <c r="DF240" s="18">
        <v>0</v>
      </c>
      <c r="DG240" s="18">
        <v>0</v>
      </c>
      <c r="DH240" s="18">
        <v>0</v>
      </c>
      <c r="DI240" s="18">
        <v>0</v>
      </c>
      <c r="DJ240" s="18">
        <v>0</v>
      </c>
      <c r="DK240" s="18">
        <v>0</v>
      </c>
      <c r="DL240" s="18">
        <v>0</v>
      </c>
      <c r="DM240" s="18">
        <v>0</v>
      </c>
      <c r="DN240" s="18">
        <v>0</v>
      </c>
      <c r="DO240" s="18">
        <v>0</v>
      </c>
      <c r="DP240" s="18">
        <v>0</v>
      </c>
      <c r="DQ240" s="18">
        <v>0</v>
      </c>
      <c r="DR240" s="18">
        <v>0</v>
      </c>
      <c r="DS240" s="18">
        <v>0</v>
      </c>
      <c r="DT240" s="18">
        <v>0</v>
      </c>
      <c r="DU240" s="18">
        <v>0</v>
      </c>
      <c r="DV240" s="18">
        <v>0</v>
      </c>
      <c r="DW240" s="18">
        <v>0</v>
      </c>
      <c r="DX240" s="18">
        <v>0</v>
      </c>
      <c r="DY240" s="18">
        <v>0</v>
      </c>
      <c r="DZ240" s="18">
        <v>0</v>
      </c>
      <c r="EA240" s="18">
        <v>0</v>
      </c>
      <c r="EB240" s="18">
        <v>0</v>
      </c>
      <c r="EC240" s="18">
        <v>0</v>
      </c>
      <c r="ED240" s="18">
        <v>0</v>
      </c>
      <c r="EE240" s="18">
        <v>0</v>
      </c>
    </row>
    <row r="241" spans="1:135" ht="20.149999999999999" customHeight="1" outlineLevel="2" x14ac:dyDescent="0.35">
      <c r="A241" s="17" t="s">
        <v>49</v>
      </c>
      <c r="B241" s="17" t="s">
        <v>116</v>
      </c>
      <c r="D241" s="18">
        <v>1.2097051423792966</v>
      </c>
      <c r="E241" s="18">
        <v>0.66100638272409273</v>
      </c>
      <c r="F241" s="18">
        <v>0</v>
      </c>
      <c r="G241" s="18">
        <v>0</v>
      </c>
      <c r="H241" s="18">
        <v>0.37159011718493906</v>
      </c>
      <c r="I241" s="18">
        <v>0</v>
      </c>
      <c r="J241" s="18">
        <v>0.15565161275816614</v>
      </c>
      <c r="K241" s="18">
        <v>2.1457029712098567E-2</v>
      </c>
      <c r="L241" s="18">
        <v>-0.29251311847803041</v>
      </c>
      <c r="M241" s="18">
        <v>0</v>
      </c>
      <c r="N241" s="18">
        <v>0</v>
      </c>
      <c r="O241" s="18">
        <v>0</v>
      </c>
      <c r="P241" s="18">
        <v>1.4483293169214009E-11</v>
      </c>
      <c r="Q241" s="18">
        <v>5.8981812786926713E-12</v>
      </c>
      <c r="R241" s="18">
        <v>0</v>
      </c>
      <c r="S241" s="18">
        <v>0</v>
      </c>
      <c r="T241" s="18">
        <v>7.2348456858571401E-12</v>
      </c>
      <c r="U241" s="18">
        <v>0</v>
      </c>
      <c r="V241" s="18">
        <v>1.3501937726175143E-12</v>
      </c>
      <c r="W241" s="18">
        <v>7.2432046683499444E-17</v>
      </c>
      <c r="X241" s="18">
        <v>-3.7125533492154058E-11</v>
      </c>
      <c r="Y241" s="18">
        <v>0</v>
      </c>
      <c r="Z241" s="18">
        <v>0</v>
      </c>
      <c r="AA241" s="18">
        <v>0</v>
      </c>
      <c r="AB241" s="18">
        <v>2.6138630186936165E-4</v>
      </c>
      <c r="AC241" s="18">
        <v>1.8407334919264587E-4</v>
      </c>
      <c r="AD241" s="18">
        <v>0</v>
      </c>
      <c r="AE241" s="18">
        <v>0</v>
      </c>
      <c r="AF241" s="18">
        <v>7.5081449693895899E-5</v>
      </c>
      <c r="AG241" s="18">
        <v>0</v>
      </c>
      <c r="AH241" s="18">
        <v>8.9677379322796362E-7</v>
      </c>
      <c r="AI241" s="18">
        <v>1.3347291895919157E-6</v>
      </c>
      <c r="AJ241" s="18">
        <v>-4.8733029186521881E-5</v>
      </c>
      <c r="AK241" s="18">
        <v>0</v>
      </c>
      <c r="AL241" s="18">
        <v>0</v>
      </c>
      <c r="AM241" s="18">
        <v>0</v>
      </c>
      <c r="AN241" s="18">
        <v>3.6836774690302762E-3</v>
      </c>
      <c r="AO241" s="18">
        <v>2.4218471094428983E-3</v>
      </c>
      <c r="AP241" s="18">
        <v>0</v>
      </c>
      <c r="AQ241" s="18">
        <v>0</v>
      </c>
      <c r="AR241" s="18">
        <v>1.2306648261723146E-3</v>
      </c>
      <c r="AS241" s="18">
        <v>0</v>
      </c>
      <c r="AT241" s="18">
        <v>1.355805531459257E-5</v>
      </c>
      <c r="AU241" s="18">
        <v>1.7607478100470657E-5</v>
      </c>
      <c r="AV241" s="18">
        <v>-7.4337096947713619E-4</v>
      </c>
      <c r="AW241" s="18">
        <v>0</v>
      </c>
      <c r="AX241" s="18">
        <v>0</v>
      </c>
      <c r="AY241" s="18">
        <v>0</v>
      </c>
      <c r="AZ241" s="18">
        <v>6.0049116174335935E-4</v>
      </c>
      <c r="BA241" s="18">
        <v>3.5709014492284316E-4</v>
      </c>
      <c r="BB241" s="18">
        <v>0</v>
      </c>
      <c r="BC241" s="18">
        <v>0</v>
      </c>
      <c r="BD241" s="18">
        <v>2.3789490837951714E-4</v>
      </c>
      <c r="BE241" s="18">
        <v>0</v>
      </c>
      <c r="BF241" s="18">
        <v>3.3373402405616858E-6</v>
      </c>
      <c r="BG241" s="18">
        <v>2.1687682004374308E-6</v>
      </c>
      <c r="BH241" s="18">
        <v>-5.3495927604455313E-5</v>
      </c>
      <c r="BI241" s="18">
        <v>0</v>
      </c>
      <c r="BJ241" s="18">
        <v>0</v>
      </c>
      <c r="BK241" s="18">
        <v>0</v>
      </c>
      <c r="BL241" s="18">
        <v>8.8182836271958085E-6</v>
      </c>
      <c r="BM241" s="18">
        <v>8.6515120382911523E-6</v>
      </c>
      <c r="BN241" s="18">
        <v>0</v>
      </c>
      <c r="BO241" s="18">
        <v>0</v>
      </c>
      <c r="BP241" s="18">
        <v>1.6588391028923586E-7</v>
      </c>
      <c r="BQ241" s="18">
        <v>0</v>
      </c>
      <c r="BR241" s="18">
        <v>5.8394402319158982E-10</v>
      </c>
      <c r="BS241" s="18">
        <v>3.0373459222978954E-10</v>
      </c>
      <c r="BT241" s="18">
        <v>-2.4333299443304168E-7</v>
      </c>
      <c r="BU241" s="18">
        <v>0</v>
      </c>
      <c r="BV241" s="18">
        <v>0</v>
      </c>
      <c r="BW241" s="18">
        <v>0</v>
      </c>
      <c r="BX241" s="18">
        <v>13.734977488260295</v>
      </c>
      <c r="BY241" s="18">
        <v>9.4840111514863583</v>
      </c>
      <c r="BZ241" s="18">
        <v>0</v>
      </c>
      <c r="CA241" s="18">
        <v>0</v>
      </c>
      <c r="CB241" s="18">
        <v>4.1932444458522697</v>
      </c>
      <c r="CC241" s="18">
        <v>0</v>
      </c>
      <c r="CD241" s="18">
        <v>1.8616008667845418E-2</v>
      </c>
      <c r="CE241" s="18">
        <v>3.9105882253820591E-2</v>
      </c>
      <c r="CF241" s="18">
        <v>-3.5530865185258382</v>
      </c>
      <c r="CG241" s="18">
        <v>0</v>
      </c>
      <c r="CH241" s="18">
        <v>0</v>
      </c>
      <c r="CI241" s="18">
        <v>0</v>
      </c>
      <c r="CJ241" s="18">
        <v>14.858928706717462</v>
      </c>
      <c r="CK241" s="18">
        <v>10.478430865546597</v>
      </c>
      <c r="CL241" s="18">
        <v>0</v>
      </c>
      <c r="CM241" s="18">
        <v>0</v>
      </c>
      <c r="CN241" s="18">
        <v>4.3194545194112957</v>
      </c>
      <c r="CO241" s="18">
        <v>0</v>
      </c>
      <c r="CP241" s="18">
        <v>2.061036452208085E-2</v>
      </c>
      <c r="CQ241" s="18">
        <v>4.0432957237486147E-2</v>
      </c>
      <c r="CR241" s="18">
        <v>-4.2286279615231743</v>
      </c>
      <c r="CS241" s="18">
        <v>0</v>
      </c>
      <c r="CT241" s="18">
        <v>0</v>
      </c>
      <c r="CU241" s="18">
        <v>0</v>
      </c>
      <c r="CV241" s="18">
        <v>4.0118563783172352</v>
      </c>
      <c r="CW241" s="18">
        <v>3.60119157081138</v>
      </c>
      <c r="CX241" s="18">
        <v>0</v>
      </c>
      <c r="CY241" s="18">
        <v>0</v>
      </c>
      <c r="CZ241" s="18">
        <v>0.3999467421558362</v>
      </c>
      <c r="DA241" s="18">
        <v>0</v>
      </c>
      <c r="DB241" s="18">
        <v>5.1015122562088136E-3</v>
      </c>
      <c r="DC241" s="18">
        <v>5.6165530938095225E-3</v>
      </c>
      <c r="DD241" s="18">
        <v>-1.3072886571503297</v>
      </c>
      <c r="DE241" s="18">
        <v>0</v>
      </c>
      <c r="DF241" s="18">
        <v>0</v>
      </c>
      <c r="DG241" s="18">
        <v>0</v>
      </c>
      <c r="DH241" s="18">
        <v>0</v>
      </c>
      <c r="DI241" s="18">
        <v>0</v>
      </c>
      <c r="DJ241" s="18">
        <v>0</v>
      </c>
      <c r="DK241" s="18">
        <v>0</v>
      </c>
      <c r="DL241" s="18">
        <v>0</v>
      </c>
      <c r="DM241" s="18">
        <v>0</v>
      </c>
      <c r="DN241" s="18">
        <v>0</v>
      </c>
      <c r="DO241" s="18">
        <v>0</v>
      </c>
      <c r="DP241" s="18">
        <v>0</v>
      </c>
      <c r="DQ241" s="18">
        <v>0</v>
      </c>
      <c r="DR241" s="18">
        <v>0</v>
      </c>
      <c r="DS241" s="18">
        <v>0</v>
      </c>
      <c r="DT241" s="18">
        <v>0</v>
      </c>
      <c r="DU241" s="18">
        <v>0</v>
      </c>
      <c r="DV241" s="18">
        <v>0</v>
      </c>
      <c r="DW241" s="18">
        <v>0</v>
      </c>
      <c r="DX241" s="18">
        <v>0</v>
      </c>
      <c r="DY241" s="18">
        <v>0</v>
      </c>
      <c r="DZ241" s="18">
        <v>0</v>
      </c>
      <c r="EA241" s="18">
        <v>0</v>
      </c>
      <c r="EB241" s="18">
        <v>0</v>
      </c>
      <c r="EC241" s="18">
        <v>0</v>
      </c>
      <c r="ED241" s="18">
        <v>0</v>
      </c>
      <c r="EE241" s="18">
        <v>0</v>
      </c>
    </row>
    <row r="242" spans="1:135" ht="20.149999999999999" customHeight="1" outlineLevel="3" x14ac:dyDescent="0.35">
      <c r="A242" s="17" t="s">
        <v>51</v>
      </c>
      <c r="B242" s="17" t="s">
        <v>117</v>
      </c>
      <c r="D242" s="18">
        <v>2.7295188282114285E-2</v>
      </c>
      <c r="E242" s="18">
        <v>-4.5347786560465765E-2</v>
      </c>
      <c r="F242" s="18">
        <v>0</v>
      </c>
      <c r="G242" s="18">
        <v>0</v>
      </c>
      <c r="H242" s="18">
        <v>1.8464206423034328E-3</v>
      </c>
      <c r="I242" s="18">
        <v>0</v>
      </c>
      <c r="J242" s="18">
        <v>7.077689029072512E-2</v>
      </c>
      <c r="K242" s="18">
        <v>1.9663909551495018E-5</v>
      </c>
      <c r="L242" s="18">
        <v>-5.9985328871444083E-3</v>
      </c>
      <c r="M242" s="18">
        <v>0</v>
      </c>
      <c r="N242" s="18">
        <v>0</v>
      </c>
      <c r="O242" s="18">
        <v>0</v>
      </c>
      <c r="P242" s="18">
        <v>2.1077884179513477E-15</v>
      </c>
      <c r="Q242" s="18">
        <v>2.0946810021232915E-15</v>
      </c>
      <c r="R242" s="18">
        <v>0</v>
      </c>
      <c r="S242" s="18">
        <v>0</v>
      </c>
      <c r="T242" s="18">
        <v>1.0023708456256921E-17</v>
      </c>
      <c r="U242" s="18">
        <v>0</v>
      </c>
      <c r="V242" s="18">
        <v>2.9744679387981107E-18</v>
      </c>
      <c r="W242" s="18">
        <v>1.0923943300110743E-19</v>
      </c>
      <c r="X242" s="18">
        <v>8.6914341731570221E-17</v>
      </c>
      <c r="Y242" s="18">
        <v>0</v>
      </c>
      <c r="Z242" s="18">
        <v>0</v>
      </c>
      <c r="AA242" s="18">
        <v>0</v>
      </c>
      <c r="AB242" s="18">
        <v>6.4608149266775164E-6</v>
      </c>
      <c r="AC242" s="18">
        <v>6.0205824930826623E-6</v>
      </c>
      <c r="AD242" s="18">
        <v>0</v>
      </c>
      <c r="AE242" s="18">
        <v>0</v>
      </c>
      <c r="AF242" s="18">
        <v>4.1678511202657811E-7</v>
      </c>
      <c r="AG242" s="18">
        <v>0</v>
      </c>
      <c r="AH242" s="18">
        <v>1.3975297444798519E-8</v>
      </c>
      <c r="AI242" s="18">
        <v>9.472024123477298E-9</v>
      </c>
      <c r="AJ242" s="18">
        <v>-8.3314511074127703E-7</v>
      </c>
      <c r="AK242" s="18">
        <v>0</v>
      </c>
      <c r="AL242" s="18">
        <v>0</v>
      </c>
      <c r="AM242" s="18">
        <v>0</v>
      </c>
      <c r="AN242" s="18">
        <v>6.2863325014764435E-5</v>
      </c>
      <c r="AO242" s="18">
        <v>5.5473960229879993E-5</v>
      </c>
      <c r="AP242" s="18">
        <v>0</v>
      </c>
      <c r="AQ242" s="18">
        <v>0</v>
      </c>
      <c r="AR242" s="18">
        <v>7.0638854839424141E-6</v>
      </c>
      <c r="AS242" s="18">
        <v>0</v>
      </c>
      <c r="AT242" s="18">
        <v>2.0056058740382722E-7</v>
      </c>
      <c r="AU242" s="18">
        <v>1.2491871353820598E-7</v>
      </c>
      <c r="AV242" s="18">
        <v>-3.9080497075267036E-7</v>
      </c>
      <c r="AW242" s="18">
        <v>0</v>
      </c>
      <c r="AX242" s="18">
        <v>0</v>
      </c>
      <c r="AY242" s="18">
        <v>0</v>
      </c>
      <c r="AZ242" s="18">
        <v>1.5513893555209312E-5</v>
      </c>
      <c r="BA242" s="18">
        <v>1.407801819295465E-5</v>
      </c>
      <c r="BB242" s="18">
        <v>0</v>
      </c>
      <c r="BC242" s="18">
        <v>0</v>
      </c>
      <c r="BD242" s="18">
        <v>1.3751620089479514E-6</v>
      </c>
      <c r="BE242" s="18">
        <v>0</v>
      </c>
      <c r="BF242" s="18">
        <v>4.6658647808374427E-8</v>
      </c>
      <c r="BG242" s="18">
        <v>1.405470549833887E-8</v>
      </c>
      <c r="BH242" s="18">
        <v>2.0014491018490452E-6</v>
      </c>
      <c r="BI242" s="18">
        <v>0</v>
      </c>
      <c r="BJ242" s="18">
        <v>0</v>
      </c>
      <c r="BK242" s="18">
        <v>0</v>
      </c>
      <c r="BL242" s="18">
        <v>1.607901815397004E-8</v>
      </c>
      <c r="BM242" s="18">
        <v>1.5233002374478982E-8</v>
      </c>
      <c r="BN242" s="18">
        <v>0</v>
      </c>
      <c r="BO242" s="18">
        <v>0</v>
      </c>
      <c r="BP242" s="18">
        <v>8.1602694396456277E-10</v>
      </c>
      <c r="BQ242" s="18">
        <v>0</v>
      </c>
      <c r="BR242" s="18">
        <v>2.7995660445098781E-11</v>
      </c>
      <c r="BS242" s="18">
        <v>1.9931750813953487E-12</v>
      </c>
      <c r="BT242" s="18">
        <v>-5.8711954897917396E-9</v>
      </c>
      <c r="BU242" s="18">
        <v>0</v>
      </c>
      <c r="BV242" s="18">
        <v>0</v>
      </c>
      <c r="BW242" s="18">
        <v>0</v>
      </c>
      <c r="BX242" s="18">
        <v>0.31264093853647446</v>
      </c>
      <c r="BY242" s="18">
        <v>0.29042611775616745</v>
      </c>
      <c r="BZ242" s="18">
        <v>0</v>
      </c>
      <c r="CA242" s="18">
        <v>0</v>
      </c>
      <c r="CB242" s="18">
        <v>2.1162054538205983E-2</v>
      </c>
      <c r="CC242" s="18">
        <v>0</v>
      </c>
      <c r="CD242" s="18">
        <v>7.738699166303446E-4</v>
      </c>
      <c r="CE242" s="18">
        <v>2.7889632547065341E-4</v>
      </c>
      <c r="CF242" s="18">
        <v>-0.31332317549838357</v>
      </c>
      <c r="CG242" s="18">
        <v>0</v>
      </c>
      <c r="CH242" s="18">
        <v>0</v>
      </c>
      <c r="CI242" s="18">
        <v>0</v>
      </c>
      <c r="CJ242" s="18">
        <v>0.33051598154894807</v>
      </c>
      <c r="CK242" s="18">
        <v>0.30751099811302779</v>
      </c>
      <c r="CL242" s="18">
        <v>0</v>
      </c>
      <c r="CM242" s="18">
        <v>0</v>
      </c>
      <c r="CN242" s="18">
        <v>2.1752871370985603E-2</v>
      </c>
      <c r="CO242" s="18">
        <v>0</v>
      </c>
      <c r="CP242" s="18">
        <v>9.6508942368328434E-4</v>
      </c>
      <c r="CQ242" s="18">
        <v>2.870226412513843E-4</v>
      </c>
      <c r="CR242" s="18">
        <v>-0.34646715538979511</v>
      </c>
      <c r="CS242" s="18">
        <v>0</v>
      </c>
      <c r="CT242" s="18">
        <v>0</v>
      </c>
      <c r="CU242" s="18">
        <v>0</v>
      </c>
      <c r="CV242" s="18">
        <v>1.0145345995975235</v>
      </c>
      <c r="CW242" s="18">
        <v>1.012040934470718</v>
      </c>
      <c r="CX242" s="18">
        <v>0</v>
      </c>
      <c r="CY242" s="18">
        <v>0</v>
      </c>
      <c r="CZ242" s="18">
        <v>1.9345020137320045E-3</v>
      </c>
      <c r="DA242" s="18">
        <v>0</v>
      </c>
      <c r="DB242" s="18">
        <v>5.214911968940589E-4</v>
      </c>
      <c r="DC242" s="18">
        <v>3.7671916179401996E-5</v>
      </c>
      <c r="DD242" s="18">
        <v>-0.10324086356252668</v>
      </c>
      <c r="DE242" s="18">
        <v>0</v>
      </c>
      <c r="DF242" s="18">
        <v>0</v>
      </c>
      <c r="DG242" s="18">
        <v>0</v>
      </c>
      <c r="DH242" s="18">
        <v>0</v>
      </c>
      <c r="DI242" s="18">
        <v>0</v>
      </c>
      <c r="DJ242" s="18">
        <v>0</v>
      </c>
      <c r="DK242" s="18">
        <v>0</v>
      </c>
      <c r="DL242" s="18">
        <v>0</v>
      </c>
      <c r="DM242" s="18">
        <v>0</v>
      </c>
      <c r="DN242" s="18">
        <v>0</v>
      </c>
      <c r="DO242" s="18">
        <v>0</v>
      </c>
      <c r="DP242" s="18">
        <v>0</v>
      </c>
      <c r="DQ242" s="18">
        <v>0</v>
      </c>
      <c r="DR242" s="18">
        <v>0</v>
      </c>
      <c r="DS242" s="18">
        <v>0</v>
      </c>
      <c r="DT242" s="18">
        <v>0</v>
      </c>
      <c r="DU242" s="18">
        <v>0</v>
      </c>
      <c r="DV242" s="18">
        <v>0</v>
      </c>
      <c r="DW242" s="18">
        <v>0</v>
      </c>
      <c r="DX242" s="18">
        <v>0</v>
      </c>
      <c r="DY242" s="18">
        <v>0</v>
      </c>
      <c r="DZ242" s="18">
        <v>0</v>
      </c>
      <c r="EA242" s="18">
        <v>0</v>
      </c>
      <c r="EB242" s="18">
        <v>0</v>
      </c>
      <c r="EC242" s="18">
        <v>0</v>
      </c>
      <c r="ED242" s="18">
        <v>0</v>
      </c>
      <c r="EE242" s="18">
        <v>0</v>
      </c>
    </row>
    <row r="243" spans="1:135" ht="20.149999999999999" customHeight="1" outlineLevel="4" x14ac:dyDescent="0.35">
      <c r="A243" s="17" t="s">
        <v>48</v>
      </c>
      <c r="B243" s="17" t="s">
        <v>117</v>
      </c>
      <c r="D243" s="18">
        <v>2.7295188282114285E-2</v>
      </c>
      <c r="E243" s="18">
        <v>-4.5347786560465765E-2</v>
      </c>
      <c r="F243" s="18">
        <v>0</v>
      </c>
      <c r="G243" s="18">
        <v>0</v>
      </c>
      <c r="H243" s="18">
        <v>1.8464206423034328E-3</v>
      </c>
      <c r="I243" s="18">
        <v>0</v>
      </c>
      <c r="J243" s="18">
        <v>7.077689029072512E-2</v>
      </c>
      <c r="K243" s="18">
        <v>1.9663909551495018E-5</v>
      </c>
      <c r="L243" s="18">
        <v>-5.9985328871444065E-3</v>
      </c>
      <c r="M243" s="18">
        <v>0</v>
      </c>
      <c r="N243" s="18">
        <v>0</v>
      </c>
      <c r="O243" s="18">
        <v>0</v>
      </c>
      <c r="P243" s="18">
        <v>2.1077884179513477E-15</v>
      </c>
      <c r="Q243" s="18">
        <v>2.0946810021232915E-15</v>
      </c>
      <c r="R243" s="18">
        <v>0</v>
      </c>
      <c r="S243" s="18">
        <v>0</v>
      </c>
      <c r="T243" s="18">
        <v>1.0023708456256921E-17</v>
      </c>
      <c r="U243" s="18">
        <v>0</v>
      </c>
      <c r="V243" s="18">
        <v>2.9744679387981107E-18</v>
      </c>
      <c r="W243" s="18">
        <v>1.0923943300110743E-19</v>
      </c>
      <c r="X243" s="18">
        <v>8.6914341731570196E-17</v>
      </c>
      <c r="Y243" s="18">
        <v>0</v>
      </c>
      <c r="Z243" s="18">
        <v>0</v>
      </c>
      <c r="AA243" s="18">
        <v>0</v>
      </c>
      <c r="AB243" s="18">
        <v>6.4608149266775164E-6</v>
      </c>
      <c r="AC243" s="18">
        <v>6.0205824930826623E-6</v>
      </c>
      <c r="AD243" s="18">
        <v>0</v>
      </c>
      <c r="AE243" s="18">
        <v>0</v>
      </c>
      <c r="AF243" s="18">
        <v>4.1678511202657811E-7</v>
      </c>
      <c r="AG243" s="18">
        <v>0</v>
      </c>
      <c r="AH243" s="18">
        <v>1.3975297444798519E-8</v>
      </c>
      <c r="AI243" s="18">
        <v>9.472024123477298E-9</v>
      </c>
      <c r="AJ243" s="18">
        <v>-8.3314511074127725E-7</v>
      </c>
      <c r="AK243" s="18">
        <v>0</v>
      </c>
      <c r="AL243" s="18">
        <v>0</v>
      </c>
      <c r="AM243" s="18">
        <v>0</v>
      </c>
      <c r="AN243" s="18">
        <v>6.2863325014764435E-5</v>
      </c>
      <c r="AO243" s="18">
        <v>5.5473960229879993E-5</v>
      </c>
      <c r="AP243" s="18">
        <v>0</v>
      </c>
      <c r="AQ243" s="18">
        <v>0</v>
      </c>
      <c r="AR243" s="18">
        <v>7.0638854839424141E-6</v>
      </c>
      <c r="AS243" s="18">
        <v>0</v>
      </c>
      <c r="AT243" s="18">
        <v>2.0056058740382722E-7</v>
      </c>
      <c r="AU243" s="18">
        <v>1.2491871353820598E-7</v>
      </c>
      <c r="AV243" s="18">
        <v>-3.9080497075267004E-7</v>
      </c>
      <c r="AW243" s="18">
        <v>0</v>
      </c>
      <c r="AX243" s="18">
        <v>0</v>
      </c>
      <c r="AY243" s="18">
        <v>0</v>
      </c>
      <c r="AZ243" s="18">
        <v>1.5513893555209312E-5</v>
      </c>
      <c r="BA243" s="18">
        <v>1.407801819295465E-5</v>
      </c>
      <c r="BB243" s="18">
        <v>0</v>
      </c>
      <c r="BC243" s="18">
        <v>0</v>
      </c>
      <c r="BD243" s="18">
        <v>1.3751620089479514E-6</v>
      </c>
      <c r="BE243" s="18">
        <v>0</v>
      </c>
      <c r="BF243" s="18">
        <v>4.6658647808374427E-8</v>
      </c>
      <c r="BG243" s="18">
        <v>1.405470549833887E-8</v>
      </c>
      <c r="BH243" s="18">
        <v>2.0014491018490452E-6</v>
      </c>
      <c r="BI243" s="18">
        <v>0</v>
      </c>
      <c r="BJ243" s="18">
        <v>0</v>
      </c>
      <c r="BK243" s="18">
        <v>0</v>
      </c>
      <c r="BL243" s="18">
        <v>1.607901815397004E-8</v>
      </c>
      <c r="BM243" s="18">
        <v>1.5233002374478982E-8</v>
      </c>
      <c r="BN243" s="18">
        <v>0</v>
      </c>
      <c r="BO243" s="18">
        <v>0</v>
      </c>
      <c r="BP243" s="18">
        <v>8.1602694396456277E-10</v>
      </c>
      <c r="BQ243" s="18">
        <v>0</v>
      </c>
      <c r="BR243" s="18">
        <v>2.7995660445098781E-11</v>
      </c>
      <c r="BS243" s="18">
        <v>1.9931750813953487E-12</v>
      </c>
      <c r="BT243" s="18">
        <v>-5.8711954897917388E-9</v>
      </c>
      <c r="BU243" s="18">
        <v>0</v>
      </c>
      <c r="BV243" s="18">
        <v>0</v>
      </c>
      <c r="BW243" s="18">
        <v>0</v>
      </c>
      <c r="BX243" s="18">
        <v>0.31264093853647446</v>
      </c>
      <c r="BY243" s="18">
        <v>0.29042611775616745</v>
      </c>
      <c r="BZ243" s="18">
        <v>0</v>
      </c>
      <c r="CA243" s="18">
        <v>0</v>
      </c>
      <c r="CB243" s="18">
        <v>2.1162054538205983E-2</v>
      </c>
      <c r="CC243" s="18">
        <v>0</v>
      </c>
      <c r="CD243" s="18">
        <v>7.738699166303446E-4</v>
      </c>
      <c r="CE243" s="18">
        <v>2.7889632547065341E-4</v>
      </c>
      <c r="CF243" s="18">
        <v>-0.31332317549838362</v>
      </c>
      <c r="CG243" s="18">
        <v>0</v>
      </c>
      <c r="CH243" s="18">
        <v>0</v>
      </c>
      <c r="CI243" s="18">
        <v>0</v>
      </c>
      <c r="CJ243" s="18">
        <v>0.33051598154894807</v>
      </c>
      <c r="CK243" s="18">
        <v>0.30751099811302779</v>
      </c>
      <c r="CL243" s="18">
        <v>0</v>
      </c>
      <c r="CM243" s="18">
        <v>0</v>
      </c>
      <c r="CN243" s="18">
        <v>2.1752871370985603E-2</v>
      </c>
      <c r="CO243" s="18">
        <v>0</v>
      </c>
      <c r="CP243" s="18">
        <v>9.6508942368328434E-4</v>
      </c>
      <c r="CQ243" s="18">
        <v>2.870226412513843E-4</v>
      </c>
      <c r="CR243" s="18">
        <v>-0.34646715538979511</v>
      </c>
      <c r="CS243" s="18">
        <v>0</v>
      </c>
      <c r="CT243" s="18">
        <v>0</v>
      </c>
      <c r="CU243" s="18">
        <v>0</v>
      </c>
      <c r="CV243" s="18">
        <v>1.0145345995975235</v>
      </c>
      <c r="CW243" s="18">
        <v>1.012040934470718</v>
      </c>
      <c r="CX243" s="18">
        <v>0</v>
      </c>
      <c r="CY243" s="18">
        <v>0</v>
      </c>
      <c r="CZ243" s="18">
        <v>1.9345020137320045E-3</v>
      </c>
      <c r="DA243" s="18">
        <v>0</v>
      </c>
      <c r="DB243" s="18">
        <v>5.214911968940589E-4</v>
      </c>
      <c r="DC243" s="18">
        <v>3.7671916179401996E-5</v>
      </c>
      <c r="DD243" s="18">
        <v>-0.10324086356252668</v>
      </c>
      <c r="DE243" s="18">
        <v>0</v>
      </c>
      <c r="DF243" s="18">
        <v>0</v>
      </c>
      <c r="DG243" s="18">
        <v>0</v>
      </c>
      <c r="DH243" s="18">
        <v>0</v>
      </c>
      <c r="DI243" s="18">
        <v>0</v>
      </c>
      <c r="DJ243" s="18">
        <v>0</v>
      </c>
      <c r="DK243" s="18">
        <v>0</v>
      </c>
      <c r="DL243" s="18">
        <v>0</v>
      </c>
      <c r="DM243" s="18">
        <v>0</v>
      </c>
      <c r="DN243" s="18">
        <v>0</v>
      </c>
      <c r="DO243" s="18">
        <v>0</v>
      </c>
      <c r="DP243" s="18">
        <v>0</v>
      </c>
      <c r="DQ243" s="18">
        <v>0</v>
      </c>
      <c r="DR243" s="18">
        <v>0</v>
      </c>
      <c r="DS243" s="18">
        <v>0</v>
      </c>
      <c r="DT243" s="18">
        <v>0</v>
      </c>
      <c r="DU243" s="18">
        <v>0</v>
      </c>
      <c r="DV243" s="18">
        <v>0</v>
      </c>
      <c r="DW243" s="18">
        <v>0</v>
      </c>
      <c r="DX243" s="18">
        <v>0</v>
      </c>
      <c r="DY243" s="18">
        <v>0</v>
      </c>
      <c r="DZ243" s="18">
        <v>0</v>
      </c>
      <c r="EA243" s="18">
        <v>0</v>
      </c>
      <c r="EB243" s="18">
        <v>0</v>
      </c>
      <c r="EC243" s="18">
        <v>0</v>
      </c>
      <c r="ED243" s="18">
        <v>0</v>
      </c>
      <c r="EE243" s="18">
        <v>0</v>
      </c>
    </row>
    <row r="244" spans="1:135" ht="20.149999999999999" customHeight="1" outlineLevel="5" x14ac:dyDescent="0.35">
      <c r="A244" s="17" t="s">
        <v>53</v>
      </c>
      <c r="B244" s="17" t="s">
        <v>365</v>
      </c>
      <c r="D244" s="18">
        <v>2.1101458049556147E-2</v>
      </c>
      <c r="E244" s="18">
        <v>-4.95055437254713E-2</v>
      </c>
      <c r="F244" s="18">
        <v>0</v>
      </c>
      <c r="G244" s="18">
        <v>0</v>
      </c>
      <c r="H244" s="18">
        <v>0</v>
      </c>
      <c r="I244" s="18">
        <v>0</v>
      </c>
      <c r="J244" s="18">
        <v>7.0602130388178058E-2</v>
      </c>
      <c r="K244" s="18">
        <v>4.8713868493909189E-6</v>
      </c>
      <c r="L244" s="18">
        <v>-4.4368042138332219E-3</v>
      </c>
      <c r="M244" s="18">
        <v>0</v>
      </c>
      <c r="N244" s="18">
        <v>0</v>
      </c>
      <c r="O244" s="18">
        <v>0</v>
      </c>
      <c r="P244" s="18">
        <v>1.9904849950144703E-15</v>
      </c>
      <c r="Q244" s="18">
        <v>1.9875755385574001E-15</v>
      </c>
      <c r="R244" s="18">
        <v>0</v>
      </c>
      <c r="S244" s="18">
        <v>0</v>
      </c>
      <c r="T244" s="18">
        <v>0</v>
      </c>
      <c r="U244" s="18">
        <v>0</v>
      </c>
      <c r="V244" s="18">
        <v>2.8823944592853754E-18</v>
      </c>
      <c r="W244" s="18">
        <v>2.7061997785160572E-20</v>
      </c>
      <c r="X244" s="18">
        <v>-5.3267881423742209E-16</v>
      </c>
      <c r="Y244" s="18">
        <v>0</v>
      </c>
      <c r="Z244" s="18">
        <v>0</v>
      </c>
      <c r="AA244" s="18">
        <v>0</v>
      </c>
      <c r="AB244" s="18">
        <v>5.151688117020816E-6</v>
      </c>
      <c r="AC244" s="18">
        <v>5.1425480301812221E-6</v>
      </c>
      <c r="AD244" s="18">
        <v>0</v>
      </c>
      <c r="AE244" s="18">
        <v>0</v>
      </c>
      <c r="AF244" s="18">
        <v>0</v>
      </c>
      <c r="AG244" s="18">
        <v>0</v>
      </c>
      <c r="AH244" s="18">
        <v>6.7935590616312963E-9</v>
      </c>
      <c r="AI244" s="18">
        <v>2.3465277779623475E-9</v>
      </c>
      <c r="AJ244" s="18">
        <v>-5.4629962325511984E-7</v>
      </c>
      <c r="AK244" s="18">
        <v>0</v>
      </c>
      <c r="AL244" s="18">
        <v>0</v>
      </c>
      <c r="AM244" s="18">
        <v>0</v>
      </c>
      <c r="AN244" s="18">
        <v>4.1632809807676954E-5</v>
      </c>
      <c r="AO244" s="18">
        <v>4.1519359122460278E-5</v>
      </c>
      <c r="AP244" s="18">
        <v>0</v>
      </c>
      <c r="AQ244" s="18">
        <v>0</v>
      </c>
      <c r="AR244" s="18">
        <v>0</v>
      </c>
      <c r="AS244" s="18">
        <v>0</v>
      </c>
      <c r="AT244" s="18">
        <v>8.2504206451446262E-8</v>
      </c>
      <c r="AU244" s="18">
        <v>3.094647876522702E-8</v>
      </c>
      <c r="AV244" s="18">
        <v>4.3816208454156584E-6</v>
      </c>
      <c r="AW244" s="18">
        <v>0</v>
      </c>
      <c r="AX244" s="18">
        <v>0</v>
      </c>
      <c r="AY244" s="18">
        <v>0</v>
      </c>
      <c r="AZ244" s="18">
        <v>1.2117155362341096E-5</v>
      </c>
      <c r="BA244" s="18">
        <v>1.2097378192954649E-5</v>
      </c>
      <c r="BB244" s="18">
        <v>0</v>
      </c>
      <c r="BC244" s="18">
        <v>0</v>
      </c>
      <c r="BD244" s="18">
        <v>0</v>
      </c>
      <c r="BE244" s="18">
        <v>0</v>
      </c>
      <c r="BF244" s="18">
        <v>1.6295371972272536E-8</v>
      </c>
      <c r="BG244" s="18">
        <v>3.4817974141749716E-9</v>
      </c>
      <c r="BH244" s="18">
        <v>2.320635111151371E-6</v>
      </c>
      <c r="BI244" s="18">
        <v>0</v>
      </c>
      <c r="BJ244" s="18">
        <v>0</v>
      </c>
      <c r="BK244" s="18">
        <v>0</v>
      </c>
      <c r="BL244" s="18">
        <v>4.2908581295182086E-9</v>
      </c>
      <c r="BM244" s="18">
        <v>4.263411233836676E-9</v>
      </c>
      <c r="BN244" s="18">
        <v>0</v>
      </c>
      <c r="BO244" s="18">
        <v>0</v>
      </c>
      <c r="BP244" s="18">
        <v>0</v>
      </c>
      <c r="BQ244" s="18">
        <v>0</v>
      </c>
      <c r="BR244" s="18">
        <v>2.6953121353182944E-11</v>
      </c>
      <c r="BS244" s="18">
        <v>4.9377432834994456E-13</v>
      </c>
      <c r="BT244" s="18">
        <v>-5.6930653068460026E-9</v>
      </c>
      <c r="BU244" s="18">
        <v>0</v>
      </c>
      <c r="BV244" s="18">
        <v>0</v>
      </c>
      <c r="BW244" s="18">
        <v>0</v>
      </c>
      <c r="BX244" s="18">
        <v>0.24140224876460292</v>
      </c>
      <c r="BY244" s="18">
        <v>0.24064030513158277</v>
      </c>
      <c r="BZ244" s="18">
        <v>0</v>
      </c>
      <c r="CA244" s="18">
        <v>0</v>
      </c>
      <c r="CB244" s="18">
        <v>0</v>
      </c>
      <c r="CC244" s="18">
        <v>0</v>
      </c>
      <c r="CD244" s="18">
        <v>6.9285178152513971E-4</v>
      </c>
      <c r="CE244" s="18">
        <v>6.9091851495016592E-5</v>
      </c>
      <c r="CF244" s="18">
        <v>-0.29640678799007791</v>
      </c>
      <c r="CG244" s="18">
        <v>0</v>
      </c>
      <c r="CH244" s="18">
        <v>0</v>
      </c>
      <c r="CI244" s="18">
        <v>0</v>
      </c>
      <c r="CJ244" s="18">
        <v>0.25284329434629021</v>
      </c>
      <c r="CK244" s="18">
        <v>0.2518940661085981</v>
      </c>
      <c r="CL244" s="18">
        <v>0</v>
      </c>
      <c r="CM244" s="18">
        <v>0</v>
      </c>
      <c r="CN244" s="18">
        <v>0</v>
      </c>
      <c r="CO244" s="18">
        <v>0</v>
      </c>
      <c r="CP244" s="18">
        <v>8.7812329300775832E-4</v>
      </c>
      <c r="CQ244" s="18">
        <v>7.1104944684385367E-5</v>
      </c>
      <c r="CR244" s="18">
        <v>-0.32555773523475634</v>
      </c>
      <c r="CS244" s="18">
        <v>0</v>
      </c>
      <c r="CT244" s="18">
        <v>0</v>
      </c>
      <c r="CU244" s="18">
        <v>0</v>
      </c>
      <c r="CV244" s="18">
        <v>1.0013496125587638</v>
      </c>
      <c r="CW244" s="18">
        <v>1.0008352302846715</v>
      </c>
      <c r="CX244" s="18">
        <v>0</v>
      </c>
      <c r="CY244" s="18">
        <v>0</v>
      </c>
      <c r="CZ244" s="18">
        <v>0</v>
      </c>
      <c r="DA244" s="18">
        <v>0</v>
      </c>
      <c r="DB244" s="18">
        <v>5.0504971560945205E-4</v>
      </c>
      <c r="DC244" s="18">
        <v>9.3325584828349934E-6</v>
      </c>
      <c r="DD244" s="18">
        <v>-9.6429958472825691E-2</v>
      </c>
      <c r="DE244" s="18">
        <v>0</v>
      </c>
      <c r="DF244" s="18">
        <v>0</v>
      </c>
      <c r="DG244" s="18">
        <v>0</v>
      </c>
      <c r="DH244" s="18">
        <v>0</v>
      </c>
      <c r="DI244" s="18">
        <v>0</v>
      </c>
      <c r="DJ244" s="18">
        <v>0</v>
      </c>
      <c r="DK244" s="18">
        <v>0</v>
      </c>
      <c r="DL244" s="18">
        <v>0</v>
      </c>
      <c r="DM244" s="18">
        <v>0</v>
      </c>
      <c r="DN244" s="18">
        <v>0</v>
      </c>
      <c r="DO244" s="18">
        <v>0</v>
      </c>
      <c r="DP244" s="18">
        <v>0</v>
      </c>
      <c r="DQ244" s="18">
        <v>0</v>
      </c>
      <c r="DR244" s="18">
        <v>0</v>
      </c>
      <c r="DS244" s="18">
        <v>0</v>
      </c>
      <c r="DT244" s="18">
        <v>0</v>
      </c>
      <c r="DU244" s="18">
        <v>0</v>
      </c>
      <c r="DV244" s="18">
        <v>0</v>
      </c>
      <c r="DW244" s="18">
        <v>0</v>
      </c>
      <c r="DX244" s="18">
        <v>0</v>
      </c>
      <c r="DY244" s="18">
        <v>0</v>
      </c>
      <c r="DZ244" s="18">
        <v>0</v>
      </c>
      <c r="EA244" s="18">
        <v>0</v>
      </c>
      <c r="EB244" s="18">
        <v>0</v>
      </c>
      <c r="EC244" s="18">
        <v>0</v>
      </c>
      <c r="ED244" s="18">
        <v>0</v>
      </c>
      <c r="EE244" s="18">
        <v>0</v>
      </c>
    </row>
    <row r="245" spans="1:135" ht="20.149999999999999" customHeight="1" outlineLevel="6" x14ac:dyDescent="0.35">
      <c r="A245" s="17" t="s">
        <v>54</v>
      </c>
      <c r="B245" s="17" t="s">
        <v>71</v>
      </c>
      <c r="C245">
        <v>0</v>
      </c>
      <c r="D245" s="18">
        <v>8.5582772627353272E-4</v>
      </c>
      <c r="E245" s="18">
        <v>8.5095633942414183E-4</v>
      </c>
      <c r="F245" s="18">
        <v>0</v>
      </c>
      <c r="G245" s="18">
        <v>0</v>
      </c>
      <c r="H245" s="18">
        <v>0</v>
      </c>
      <c r="I245" s="18">
        <v>0</v>
      </c>
      <c r="J245" s="18">
        <v>0</v>
      </c>
      <c r="K245" s="18">
        <v>4.8713868493909189E-6</v>
      </c>
      <c r="L245" s="18">
        <v>-3.5135796788482831E-6</v>
      </c>
      <c r="M245" s="18">
        <v>0</v>
      </c>
      <c r="N245" s="18">
        <v>0</v>
      </c>
      <c r="O245" s="18">
        <v>0</v>
      </c>
      <c r="P245" s="18">
        <v>1.2851676521594686E-17</v>
      </c>
      <c r="Q245" s="18">
        <v>1.2824614523809525E-17</v>
      </c>
      <c r="R245" s="18">
        <v>0</v>
      </c>
      <c r="S245" s="18">
        <v>0</v>
      </c>
      <c r="T245" s="18">
        <v>0</v>
      </c>
      <c r="U245" s="18">
        <v>0</v>
      </c>
      <c r="V245" s="18">
        <v>0</v>
      </c>
      <c r="W245" s="18">
        <v>2.7061997785160572E-20</v>
      </c>
      <c r="X245" s="18">
        <v>-8.0397117940199327E-20</v>
      </c>
      <c r="Y245" s="18">
        <v>0</v>
      </c>
      <c r="Z245" s="18">
        <v>0</v>
      </c>
      <c r="AA245" s="18">
        <v>0</v>
      </c>
      <c r="AB245" s="18">
        <v>3.5432131183111847E-7</v>
      </c>
      <c r="AC245" s="18">
        <v>3.5197478405315612E-7</v>
      </c>
      <c r="AD245" s="18">
        <v>0</v>
      </c>
      <c r="AE245" s="18">
        <v>0</v>
      </c>
      <c r="AF245" s="18">
        <v>0</v>
      </c>
      <c r="AG245" s="18">
        <v>0</v>
      </c>
      <c r="AH245" s="18">
        <v>0</v>
      </c>
      <c r="AI245" s="18">
        <v>2.3465277779623475E-9</v>
      </c>
      <c r="AJ245" s="18">
        <v>-3.0168803433001106E-10</v>
      </c>
      <c r="AK245" s="18">
        <v>0</v>
      </c>
      <c r="AL245" s="18">
        <v>0</v>
      </c>
      <c r="AM245" s="18">
        <v>0</v>
      </c>
      <c r="AN245" s="18">
        <v>3.0079253087763014E-6</v>
      </c>
      <c r="AO245" s="18">
        <v>2.9769788300110742E-6</v>
      </c>
      <c r="AP245" s="18">
        <v>0</v>
      </c>
      <c r="AQ245" s="18">
        <v>0</v>
      </c>
      <c r="AR245" s="18">
        <v>0</v>
      </c>
      <c r="AS245" s="18">
        <v>0</v>
      </c>
      <c r="AT245" s="18">
        <v>0</v>
      </c>
      <c r="AU245" s="18">
        <v>3.094647876522702E-8</v>
      </c>
      <c r="AV245" s="18">
        <v>-2.9533255531561457E-9</v>
      </c>
      <c r="AW245" s="18">
        <v>0</v>
      </c>
      <c r="AX245" s="18">
        <v>0</v>
      </c>
      <c r="AY245" s="18">
        <v>0</v>
      </c>
      <c r="AZ245" s="18">
        <v>2.5120068949612402E-7</v>
      </c>
      <c r="BA245" s="18">
        <v>2.4771889208194906E-7</v>
      </c>
      <c r="BB245" s="18">
        <v>0</v>
      </c>
      <c r="BC245" s="18">
        <v>0</v>
      </c>
      <c r="BD245" s="18">
        <v>0</v>
      </c>
      <c r="BE245" s="18">
        <v>0</v>
      </c>
      <c r="BF245" s="18">
        <v>0</v>
      </c>
      <c r="BG245" s="18">
        <v>3.4817974141749716E-9</v>
      </c>
      <c r="BH245" s="18">
        <v>-5.5924449501661122E-10</v>
      </c>
      <c r="BI245" s="18">
        <v>0</v>
      </c>
      <c r="BJ245" s="18">
        <v>0</v>
      </c>
      <c r="BK245" s="18">
        <v>0</v>
      </c>
      <c r="BL245" s="18">
        <v>3.7468728607070875E-9</v>
      </c>
      <c r="BM245" s="18">
        <v>3.7463790863787376E-9</v>
      </c>
      <c r="BN245" s="18">
        <v>0</v>
      </c>
      <c r="BO245" s="18">
        <v>0</v>
      </c>
      <c r="BP245" s="18">
        <v>0</v>
      </c>
      <c r="BQ245" s="18">
        <v>0</v>
      </c>
      <c r="BR245" s="18">
        <v>0</v>
      </c>
      <c r="BS245" s="18">
        <v>4.9377432834994456E-13</v>
      </c>
      <c r="BT245" s="18">
        <v>-8.6542230177187154E-13</v>
      </c>
      <c r="BU245" s="18">
        <v>0</v>
      </c>
      <c r="BV245" s="18">
        <v>0</v>
      </c>
      <c r="BW245" s="18">
        <v>0</v>
      </c>
      <c r="BX245" s="18">
        <v>1.8098953091805092E-2</v>
      </c>
      <c r="BY245" s="18">
        <v>1.8029861240310075E-2</v>
      </c>
      <c r="BZ245" s="18">
        <v>0</v>
      </c>
      <c r="CA245" s="18">
        <v>0</v>
      </c>
      <c r="CB245" s="18">
        <v>0</v>
      </c>
      <c r="CC245" s="18">
        <v>0</v>
      </c>
      <c r="CD245" s="18">
        <v>0</v>
      </c>
      <c r="CE245" s="18">
        <v>6.9091851495016592E-5</v>
      </c>
      <c r="CF245" s="18">
        <v>-4.7057554761904756E-5</v>
      </c>
      <c r="CG245" s="18">
        <v>0</v>
      </c>
      <c r="CH245" s="18">
        <v>0</v>
      </c>
      <c r="CI245" s="18">
        <v>0</v>
      </c>
      <c r="CJ245" s="18">
        <v>1.8911592486212624E-2</v>
      </c>
      <c r="CK245" s="18">
        <v>1.8840487541528238E-2</v>
      </c>
      <c r="CL245" s="18">
        <v>0</v>
      </c>
      <c r="CM245" s="18">
        <v>0</v>
      </c>
      <c r="CN245" s="18">
        <v>0</v>
      </c>
      <c r="CO245" s="18">
        <v>0</v>
      </c>
      <c r="CP245" s="18">
        <v>0</v>
      </c>
      <c r="CQ245" s="18">
        <v>7.1104944684385367E-5</v>
      </c>
      <c r="CR245" s="18">
        <v>-5.1492138372093014E-5</v>
      </c>
      <c r="CS245" s="18">
        <v>0</v>
      </c>
      <c r="CT245" s="18">
        <v>0</v>
      </c>
      <c r="CU245" s="18">
        <v>0</v>
      </c>
      <c r="CV245" s="18">
        <v>2.3769262317940199E-3</v>
      </c>
      <c r="CW245" s="18">
        <v>2.3675936733111849E-3</v>
      </c>
      <c r="CX245" s="18">
        <v>0</v>
      </c>
      <c r="CY245" s="18">
        <v>0</v>
      </c>
      <c r="CZ245" s="18">
        <v>0</v>
      </c>
      <c r="DA245" s="18">
        <v>0</v>
      </c>
      <c r="DB245" s="18">
        <v>0</v>
      </c>
      <c r="DC245" s="18">
        <v>9.3325584828349934E-6</v>
      </c>
      <c r="DD245" s="18">
        <v>-1.454014260797342E-5</v>
      </c>
      <c r="DE245" s="18">
        <v>0</v>
      </c>
      <c r="DF245" s="18">
        <v>0</v>
      </c>
      <c r="DG245" s="18">
        <v>0</v>
      </c>
      <c r="DH245" s="18">
        <v>0</v>
      </c>
      <c r="DI245" s="18">
        <v>0</v>
      </c>
      <c r="DJ245" s="18">
        <v>0</v>
      </c>
      <c r="DK245" s="18">
        <v>0</v>
      </c>
      <c r="DL245" s="18">
        <v>0</v>
      </c>
      <c r="DM245" s="18">
        <v>0</v>
      </c>
      <c r="DN245" s="18">
        <v>0</v>
      </c>
      <c r="DO245" s="18">
        <v>0</v>
      </c>
      <c r="DP245" s="18">
        <v>0</v>
      </c>
      <c r="DQ245" s="18">
        <v>0</v>
      </c>
      <c r="DR245" s="18">
        <v>0</v>
      </c>
      <c r="DS245" s="18">
        <v>0</v>
      </c>
      <c r="DT245" s="18">
        <v>0</v>
      </c>
      <c r="DU245" s="18">
        <v>0</v>
      </c>
      <c r="DV245" s="18">
        <v>0</v>
      </c>
      <c r="DW245" s="18">
        <v>0</v>
      </c>
      <c r="DX245" s="18">
        <v>0</v>
      </c>
      <c r="DY245" s="18">
        <v>0</v>
      </c>
      <c r="DZ245" s="18">
        <v>0</v>
      </c>
      <c r="EA245" s="18">
        <v>0</v>
      </c>
      <c r="EB245" s="18">
        <v>0</v>
      </c>
      <c r="EC245" s="18">
        <v>0</v>
      </c>
      <c r="ED245" s="18">
        <v>0</v>
      </c>
      <c r="EE245" s="18">
        <v>0</v>
      </c>
    </row>
    <row r="246" spans="1:135" ht="20.149999999999999" customHeight="1" outlineLevel="6" x14ac:dyDescent="0.35">
      <c r="A246" s="17" t="s">
        <v>54</v>
      </c>
      <c r="B246" s="17" t="s">
        <v>120</v>
      </c>
      <c r="C246">
        <v>0</v>
      </c>
      <c r="D246" s="18">
        <v>1.6904515994304696E-2</v>
      </c>
      <c r="E246" s="18">
        <v>-3.7398281347887995E-2</v>
      </c>
      <c r="F246" s="18">
        <v>0</v>
      </c>
      <c r="G246" s="18">
        <v>0</v>
      </c>
      <c r="H246" s="18">
        <v>0</v>
      </c>
      <c r="I246" s="18">
        <v>0</v>
      </c>
      <c r="J246" s="18">
        <v>5.4302797342192691E-2</v>
      </c>
      <c r="K246" s="18">
        <v>0</v>
      </c>
      <c r="L246" s="18">
        <v>-1.2561602183198861E-4</v>
      </c>
      <c r="M246" s="18">
        <v>0</v>
      </c>
      <c r="N246" s="18">
        <v>0</v>
      </c>
      <c r="O246" s="18">
        <v>0</v>
      </c>
      <c r="P246" s="18">
        <v>1.9317093810346464E-15</v>
      </c>
      <c r="Q246" s="18">
        <v>1.9294537731371617E-15</v>
      </c>
      <c r="R246" s="18">
        <v>0</v>
      </c>
      <c r="S246" s="18">
        <v>0</v>
      </c>
      <c r="T246" s="18">
        <v>0</v>
      </c>
      <c r="U246" s="18">
        <v>0</v>
      </c>
      <c r="V246" s="18">
        <v>2.2556078974845753E-18</v>
      </c>
      <c r="W246" s="18">
        <v>0</v>
      </c>
      <c r="X246" s="18">
        <v>-3.982559031798766E-16</v>
      </c>
      <c r="Y246" s="18">
        <v>0</v>
      </c>
      <c r="Z246" s="18">
        <v>0</v>
      </c>
      <c r="AA246" s="18">
        <v>0</v>
      </c>
      <c r="AB246" s="18">
        <v>4.7063758883720933E-6</v>
      </c>
      <c r="AC246" s="18">
        <v>4.7010596108210727E-6</v>
      </c>
      <c r="AD246" s="18">
        <v>0</v>
      </c>
      <c r="AE246" s="18">
        <v>0</v>
      </c>
      <c r="AF246" s="18">
        <v>0</v>
      </c>
      <c r="AG246" s="18">
        <v>0</v>
      </c>
      <c r="AH246" s="18">
        <v>5.3162775510204077E-9</v>
      </c>
      <c r="AI246" s="18">
        <v>0</v>
      </c>
      <c r="AJ246" s="18">
        <v>-1.5691332415757E-7</v>
      </c>
      <c r="AK246" s="18">
        <v>0</v>
      </c>
      <c r="AL246" s="18">
        <v>0</v>
      </c>
      <c r="AM246" s="18">
        <v>0</v>
      </c>
      <c r="AN246" s="18">
        <v>3.1036255306122447E-5</v>
      </c>
      <c r="AO246" s="18">
        <v>3.0971691884195538E-5</v>
      </c>
      <c r="AP246" s="18">
        <v>0</v>
      </c>
      <c r="AQ246" s="18">
        <v>0</v>
      </c>
      <c r="AR246" s="18">
        <v>0</v>
      </c>
      <c r="AS246" s="18">
        <v>0</v>
      </c>
      <c r="AT246" s="18">
        <v>6.4563421926910297E-8</v>
      </c>
      <c r="AU246" s="18">
        <v>0</v>
      </c>
      <c r="AV246" s="18">
        <v>7.569222686283816E-6</v>
      </c>
      <c r="AW246" s="18">
        <v>0</v>
      </c>
      <c r="AX246" s="18">
        <v>0</v>
      </c>
      <c r="AY246" s="18">
        <v>0</v>
      </c>
      <c r="AZ246" s="18">
        <v>1.0063352175984815E-5</v>
      </c>
      <c r="BA246" s="18">
        <v>1.005060028476507E-5</v>
      </c>
      <c r="BB246" s="18">
        <v>0</v>
      </c>
      <c r="BC246" s="18">
        <v>0</v>
      </c>
      <c r="BD246" s="18">
        <v>0</v>
      </c>
      <c r="BE246" s="18">
        <v>0</v>
      </c>
      <c r="BF246" s="18">
        <v>1.2751891219743712E-8</v>
      </c>
      <c r="BG246" s="18">
        <v>0</v>
      </c>
      <c r="BH246" s="18">
        <v>2.8575762411010918E-6</v>
      </c>
      <c r="BI246" s="18">
        <v>0</v>
      </c>
      <c r="BJ246" s="18">
        <v>0</v>
      </c>
      <c r="BK246" s="18">
        <v>0</v>
      </c>
      <c r="BL246" s="18">
        <v>2.1092073469387755E-11</v>
      </c>
      <c r="BM246" s="18">
        <v>0</v>
      </c>
      <c r="BN246" s="18">
        <v>0</v>
      </c>
      <c r="BO246" s="18">
        <v>0</v>
      </c>
      <c r="BP246" s="18">
        <v>0</v>
      </c>
      <c r="BQ246" s="18">
        <v>0</v>
      </c>
      <c r="BR246" s="18">
        <v>2.1092073469387755E-11</v>
      </c>
      <c r="BS246" s="18">
        <v>0</v>
      </c>
      <c r="BT246" s="18">
        <v>-4.2471100237304223E-9</v>
      </c>
      <c r="BU246" s="18">
        <v>0</v>
      </c>
      <c r="BV246" s="18">
        <v>0</v>
      </c>
      <c r="BW246" s="18">
        <v>0</v>
      </c>
      <c r="BX246" s="18">
        <v>0.19926644519221642</v>
      </c>
      <c r="BY246" s="18">
        <v>0.19872425628856194</v>
      </c>
      <c r="BZ246" s="18">
        <v>0</v>
      </c>
      <c r="CA246" s="18">
        <v>0</v>
      </c>
      <c r="CB246" s="18">
        <v>0</v>
      </c>
      <c r="CC246" s="18">
        <v>0</v>
      </c>
      <c r="CD246" s="18">
        <v>5.421889036544851E-4</v>
      </c>
      <c r="CE246" s="18">
        <v>0</v>
      </c>
      <c r="CF246" s="18">
        <v>-0.21877545514950164</v>
      </c>
      <c r="CG246" s="18">
        <v>0</v>
      </c>
      <c r="CH246" s="18">
        <v>0</v>
      </c>
      <c r="CI246" s="18">
        <v>0</v>
      </c>
      <c r="CJ246" s="18">
        <v>0.2073376413668723</v>
      </c>
      <c r="CK246" s="18">
        <v>0.20665046891314662</v>
      </c>
      <c r="CL246" s="18">
        <v>0</v>
      </c>
      <c r="CM246" s="18">
        <v>0</v>
      </c>
      <c r="CN246" s="18">
        <v>0</v>
      </c>
      <c r="CO246" s="18">
        <v>0</v>
      </c>
      <c r="CP246" s="18">
        <v>6.8717245372567628E-4</v>
      </c>
      <c r="CQ246" s="18">
        <v>0</v>
      </c>
      <c r="CR246" s="18">
        <v>-0.24055702135738016</v>
      </c>
      <c r="CS246" s="18">
        <v>0</v>
      </c>
      <c r="CT246" s="18">
        <v>0</v>
      </c>
      <c r="CU246" s="18">
        <v>0</v>
      </c>
      <c r="CV246" s="18">
        <v>0.80328224918272428</v>
      </c>
      <c r="CW246" s="18">
        <v>0.80288702420503089</v>
      </c>
      <c r="CX246" s="18">
        <v>0</v>
      </c>
      <c r="CY246" s="18">
        <v>0</v>
      </c>
      <c r="CZ246" s="18">
        <v>0</v>
      </c>
      <c r="DA246" s="18">
        <v>0</v>
      </c>
      <c r="DB246" s="18">
        <v>3.9522497769340286E-4</v>
      </c>
      <c r="DC246" s="18">
        <v>0</v>
      </c>
      <c r="DD246" s="18">
        <v>-7.2098354057902242E-2</v>
      </c>
      <c r="DE246" s="18">
        <v>0</v>
      </c>
      <c r="DF246" s="18">
        <v>0</v>
      </c>
      <c r="DG246" s="18">
        <v>0</v>
      </c>
      <c r="DH246" s="18">
        <v>0</v>
      </c>
      <c r="DI246" s="18">
        <v>0</v>
      </c>
      <c r="DJ246" s="18">
        <v>0</v>
      </c>
      <c r="DK246" s="18">
        <v>0</v>
      </c>
      <c r="DL246" s="18">
        <v>0</v>
      </c>
      <c r="DM246" s="18">
        <v>0</v>
      </c>
      <c r="DN246" s="18">
        <v>0</v>
      </c>
      <c r="DO246" s="18">
        <v>0</v>
      </c>
      <c r="DP246" s="18">
        <v>0</v>
      </c>
      <c r="DQ246" s="18">
        <v>0</v>
      </c>
      <c r="DR246" s="18">
        <v>0</v>
      </c>
      <c r="DS246" s="18">
        <v>0</v>
      </c>
      <c r="DT246" s="18">
        <v>0</v>
      </c>
      <c r="DU246" s="18">
        <v>0</v>
      </c>
      <c r="DV246" s="18">
        <v>0</v>
      </c>
      <c r="DW246" s="18">
        <v>0</v>
      </c>
      <c r="DX246" s="18">
        <v>0</v>
      </c>
      <c r="DY246" s="18">
        <v>0</v>
      </c>
      <c r="DZ246" s="18">
        <v>0</v>
      </c>
      <c r="EA246" s="18">
        <v>0</v>
      </c>
      <c r="EB246" s="18">
        <v>0</v>
      </c>
      <c r="EC246" s="18">
        <v>0</v>
      </c>
      <c r="ED246" s="18">
        <v>0</v>
      </c>
      <c r="EE246" s="18">
        <v>0</v>
      </c>
    </row>
    <row r="247" spans="1:135" ht="20.149999999999999" customHeight="1" outlineLevel="6" x14ac:dyDescent="0.35">
      <c r="A247" s="17" t="s">
        <v>54</v>
      </c>
      <c r="B247" s="17" t="s">
        <v>57</v>
      </c>
      <c r="C247">
        <v>0</v>
      </c>
      <c r="D247" s="18">
        <v>3.3411143289779101E-3</v>
      </c>
      <c r="E247" s="18">
        <v>-1.295821871700745E-2</v>
      </c>
      <c r="F247" s="18">
        <v>0</v>
      </c>
      <c r="G247" s="18">
        <v>0</v>
      </c>
      <c r="H247" s="18">
        <v>0</v>
      </c>
      <c r="I247" s="18">
        <v>0</v>
      </c>
      <c r="J247" s="18">
        <v>1.6299333045985361E-2</v>
      </c>
      <c r="K247" s="18">
        <v>0</v>
      </c>
      <c r="L247" s="18">
        <v>-4.3076746123223856E-3</v>
      </c>
      <c r="M247" s="18">
        <v>0</v>
      </c>
      <c r="N247" s="18">
        <v>0</v>
      </c>
      <c r="O247" s="18">
        <v>0</v>
      </c>
      <c r="P247" s="18">
        <v>4.5923937458229614E-17</v>
      </c>
      <c r="Q247" s="18">
        <v>4.5297150896428813E-17</v>
      </c>
      <c r="R247" s="18">
        <v>0</v>
      </c>
      <c r="S247" s="18">
        <v>0</v>
      </c>
      <c r="T247" s="18">
        <v>0</v>
      </c>
      <c r="U247" s="18">
        <v>0</v>
      </c>
      <c r="V247" s="18">
        <v>6.2678656180080011E-19</v>
      </c>
      <c r="W247" s="18">
        <v>0</v>
      </c>
      <c r="X247" s="18">
        <v>-1.3434251393960525E-16</v>
      </c>
      <c r="Y247" s="18">
        <v>0</v>
      </c>
      <c r="Z247" s="18">
        <v>0</v>
      </c>
      <c r="AA247" s="18">
        <v>0</v>
      </c>
      <c r="AB247" s="18">
        <v>9.0990916817605061E-8</v>
      </c>
      <c r="AC247" s="18">
        <v>8.9513635306994177E-8</v>
      </c>
      <c r="AD247" s="18">
        <v>0</v>
      </c>
      <c r="AE247" s="18">
        <v>0</v>
      </c>
      <c r="AF247" s="18">
        <v>0</v>
      </c>
      <c r="AG247" s="18">
        <v>0</v>
      </c>
      <c r="AH247" s="18">
        <v>1.477281510610889E-9</v>
      </c>
      <c r="AI247" s="18">
        <v>0</v>
      </c>
      <c r="AJ247" s="18">
        <v>-3.8908461106321982E-7</v>
      </c>
      <c r="AK247" s="18">
        <v>0</v>
      </c>
      <c r="AL247" s="18">
        <v>0</v>
      </c>
      <c r="AM247" s="18">
        <v>0</v>
      </c>
      <c r="AN247" s="18">
        <v>7.5886291927782027E-6</v>
      </c>
      <c r="AO247" s="18">
        <v>7.5706884082536665E-6</v>
      </c>
      <c r="AP247" s="18">
        <v>0</v>
      </c>
      <c r="AQ247" s="18">
        <v>0</v>
      </c>
      <c r="AR247" s="18">
        <v>0</v>
      </c>
      <c r="AS247" s="18">
        <v>0</v>
      </c>
      <c r="AT247" s="18">
        <v>1.7940784524535964E-8</v>
      </c>
      <c r="AU247" s="18">
        <v>0</v>
      </c>
      <c r="AV247" s="18">
        <v>-3.1846485153150013E-6</v>
      </c>
      <c r="AW247" s="18">
        <v>0</v>
      </c>
      <c r="AX247" s="18">
        <v>0</v>
      </c>
      <c r="AY247" s="18">
        <v>0</v>
      </c>
      <c r="AZ247" s="18">
        <v>1.8026024968601584E-6</v>
      </c>
      <c r="BA247" s="18">
        <v>1.7990590161076296E-6</v>
      </c>
      <c r="BB247" s="18">
        <v>0</v>
      </c>
      <c r="BC247" s="18">
        <v>0</v>
      </c>
      <c r="BD247" s="18">
        <v>0</v>
      </c>
      <c r="BE247" s="18">
        <v>0</v>
      </c>
      <c r="BF247" s="18">
        <v>3.5434807525288236E-9</v>
      </c>
      <c r="BG247" s="18">
        <v>0</v>
      </c>
      <c r="BH247" s="18">
        <v>-5.3638188545470401E-7</v>
      </c>
      <c r="BI247" s="18">
        <v>0</v>
      </c>
      <c r="BJ247" s="18">
        <v>0</v>
      </c>
      <c r="BK247" s="18">
        <v>0</v>
      </c>
      <c r="BL247" s="18">
        <v>5.2289319534173417E-10</v>
      </c>
      <c r="BM247" s="18">
        <v>5.1703214745793903E-10</v>
      </c>
      <c r="BN247" s="18">
        <v>0</v>
      </c>
      <c r="BO247" s="18">
        <v>0</v>
      </c>
      <c r="BP247" s="18">
        <v>0</v>
      </c>
      <c r="BQ247" s="18">
        <v>0</v>
      </c>
      <c r="BR247" s="18">
        <v>5.861047883795188E-12</v>
      </c>
      <c r="BS247" s="18">
        <v>0</v>
      </c>
      <c r="BT247" s="18">
        <v>-1.4450898608138082E-9</v>
      </c>
      <c r="BU247" s="18">
        <v>0</v>
      </c>
      <c r="BV247" s="18">
        <v>0</v>
      </c>
      <c r="BW247" s="18">
        <v>0</v>
      </c>
      <c r="BX247" s="18">
        <v>2.403685048058141E-2</v>
      </c>
      <c r="BY247" s="18">
        <v>2.3886187602710756E-2</v>
      </c>
      <c r="BZ247" s="18">
        <v>0</v>
      </c>
      <c r="CA247" s="18">
        <v>0</v>
      </c>
      <c r="CB247" s="18">
        <v>0</v>
      </c>
      <c r="CC247" s="18">
        <v>0</v>
      </c>
      <c r="CD247" s="18">
        <v>1.5066287787065467E-4</v>
      </c>
      <c r="CE247" s="18">
        <v>0</v>
      </c>
      <c r="CF247" s="18">
        <v>-7.758427528581438E-2</v>
      </c>
      <c r="CG247" s="18">
        <v>0</v>
      </c>
      <c r="CH247" s="18">
        <v>0</v>
      </c>
      <c r="CI247" s="18">
        <v>0</v>
      </c>
      <c r="CJ247" s="18">
        <v>2.6594060493205354E-2</v>
      </c>
      <c r="CK247" s="18">
        <v>2.6403109653923271E-2</v>
      </c>
      <c r="CL247" s="18">
        <v>0</v>
      </c>
      <c r="CM247" s="18">
        <v>0</v>
      </c>
      <c r="CN247" s="18">
        <v>0</v>
      </c>
      <c r="CO247" s="18">
        <v>0</v>
      </c>
      <c r="CP247" s="18">
        <v>1.909508392820821E-4</v>
      </c>
      <c r="CQ247" s="18">
        <v>0</v>
      </c>
      <c r="CR247" s="18">
        <v>-8.4949221739004099E-2</v>
      </c>
      <c r="CS247" s="18">
        <v>0</v>
      </c>
      <c r="CT247" s="18">
        <v>0</v>
      </c>
      <c r="CU247" s="18">
        <v>0</v>
      </c>
      <c r="CV247" s="18">
        <v>0.19569043714424544</v>
      </c>
      <c r="CW247" s="18">
        <v>0.1955806124063294</v>
      </c>
      <c r="CX247" s="18">
        <v>0</v>
      </c>
      <c r="CY247" s="18">
        <v>0</v>
      </c>
      <c r="CZ247" s="18">
        <v>0</v>
      </c>
      <c r="DA247" s="18">
        <v>0</v>
      </c>
      <c r="DB247" s="18">
        <v>1.0982473791604919E-4</v>
      </c>
      <c r="DC247" s="18">
        <v>0</v>
      </c>
      <c r="DD247" s="18">
        <v>-2.4317064272315472E-2</v>
      </c>
      <c r="DE247" s="18">
        <v>0</v>
      </c>
      <c r="DF247" s="18">
        <v>0</v>
      </c>
      <c r="DG247" s="18">
        <v>0</v>
      </c>
      <c r="DH247" s="18">
        <v>0</v>
      </c>
      <c r="DI247" s="18">
        <v>0</v>
      </c>
      <c r="DJ247" s="18">
        <v>0</v>
      </c>
      <c r="DK247" s="18">
        <v>0</v>
      </c>
      <c r="DL247" s="18">
        <v>0</v>
      </c>
      <c r="DM247" s="18">
        <v>0</v>
      </c>
      <c r="DN247" s="18">
        <v>0</v>
      </c>
      <c r="DO247" s="18">
        <v>0</v>
      </c>
      <c r="DP247" s="18">
        <v>0</v>
      </c>
      <c r="DQ247" s="18">
        <v>0</v>
      </c>
      <c r="DR247" s="18">
        <v>0</v>
      </c>
      <c r="DS247" s="18">
        <v>0</v>
      </c>
      <c r="DT247" s="18">
        <v>0</v>
      </c>
      <c r="DU247" s="18">
        <v>0</v>
      </c>
      <c r="DV247" s="18">
        <v>0</v>
      </c>
      <c r="DW247" s="18">
        <v>0</v>
      </c>
      <c r="DX247" s="18">
        <v>0</v>
      </c>
      <c r="DY247" s="18">
        <v>0</v>
      </c>
      <c r="DZ247" s="18">
        <v>0</v>
      </c>
      <c r="EA247" s="18">
        <v>0</v>
      </c>
      <c r="EB247" s="18">
        <v>0</v>
      </c>
      <c r="EC247" s="18">
        <v>0</v>
      </c>
      <c r="ED247" s="18">
        <v>0</v>
      </c>
      <c r="EE247" s="18">
        <v>0</v>
      </c>
    </row>
    <row r="248" spans="1:135" ht="20.149999999999999" customHeight="1" outlineLevel="5" x14ac:dyDescent="0.35">
      <c r="A248" s="17" t="s">
        <v>53</v>
      </c>
      <c r="B248" s="17" t="s">
        <v>366</v>
      </c>
      <c r="D248" s="18">
        <v>6.1937302325581391E-3</v>
      </c>
      <c r="E248" s="18">
        <v>4.1577571650055368E-3</v>
      </c>
      <c r="F248" s="18">
        <v>0</v>
      </c>
      <c r="G248" s="18">
        <v>0</v>
      </c>
      <c r="H248" s="18">
        <v>1.8464206423034328E-3</v>
      </c>
      <c r="I248" s="18">
        <v>0</v>
      </c>
      <c r="J248" s="18">
        <v>1.7475990254706538E-4</v>
      </c>
      <c r="K248" s="18">
        <v>1.47925227021041E-5</v>
      </c>
      <c r="L248" s="18">
        <v>-1.5617286733111851E-3</v>
      </c>
      <c r="M248" s="18">
        <v>0</v>
      </c>
      <c r="N248" s="18">
        <v>0</v>
      </c>
      <c r="O248" s="18">
        <v>0</v>
      </c>
      <c r="P248" s="18">
        <v>1.1730342293687706E-16</v>
      </c>
      <c r="Q248" s="18">
        <v>1.0710546356589147E-16</v>
      </c>
      <c r="R248" s="18">
        <v>0</v>
      </c>
      <c r="S248" s="18">
        <v>0</v>
      </c>
      <c r="T248" s="18">
        <v>1.0023708456256921E-17</v>
      </c>
      <c r="U248" s="18">
        <v>0</v>
      </c>
      <c r="V248" s="18">
        <v>9.2073479512735337E-20</v>
      </c>
      <c r="W248" s="18">
        <v>8.2177435215946846E-20</v>
      </c>
      <c r="X248" s="18">
        <v>6.1959315596899226E-16</v>
      </c>
      <c r="Y248" s="18">
        <v>0</v>
      </c>
      <c r="Z248" s="18">
        <v>0</v>
      </c>
      <c r="AA248" s="18">
        <v>0</v>
      </c>
      <c r="AB248" s="18">
        <v>1.3091268096566998E-6</v>
      </c>
      <c r="AC248" s="18">
        <v>8.7803446290143964E-7</v>
      </c>
      <c r="AD248" s="18">
        <v>0</v>
      </c>
      <c r="AE248" s="18">
        <v>0</v>
      </c>
      <c r="AF248" s="18">
        <v>4.1678511202657811E-7</v>
      </c>
      <c r="AG248" s="18">
        <v>0</v>
      </c>
      <c r="AH248" s="18">
        <v>7.1817383831672207E-9</v>
      </c>
      <c r="AI248" s="18">
        <v>7.1254963455149501E-9</v>
      </c>
      <c r="AJ248" s="18">
        <v>-2.8684548748615736E-7</v>
      </c>
      <c r="AK248" s="18">
        <v>0</v>
      </c>
      <c r="AL248" s="18">
        <v>0</v>
      </c>
      <c r="AM248" s="18">
        <v>0</v>
      </c>
      <c r="AN248" s="18">
        <v>2.1230515207087488E-5</v>
      </c>
      <c r="AO248" s="18">
        <v>1.3954601107419713E-5</v>
      </c>
      <c r="AP248" s="18">
        <v>0</v>
      </c>
      <c r="AQ248" s="18">
        <v>0</v>
      </c>
      <c r="AR248" s="18">
        <v>7.0638854839424141E-6</v>
      </c>
      <c r="AS248" s="18">
        <v>0</v>
      </c>
      <c r="AT248" s="18">
        <v>1.1805638095238096E-7</v>
      </c>
      <c r="AU248" s="18">
        <v>9.3972234772978979E-8</v>
      </c>
      <c r="AV248" s="18">
        <v>-4.772425816168329E-6</v>
      </c>
      <c r="AW248" s="18">
        <v>0</v>
      </c>
      <c r="AX248" s="18">
        <v>0</v>
      </c>
      <c r="AY248" s="18">
        <v>0</v>
      </c>
      <c r="AZ248" s="18">
        <v>3.3967381928682177E-6</v>
      </c>
      <c r="BA248" s="18">
        <v>1.98064E-6</v>
      </c>
      <c r="BB248" s="18">
        <v>0</v>
      </c>
      <c r="BC248" s="18">
        <v>0</v>
      </c>
      <c r="BD248" s="18">
        <v>1.3751620089479514E-6</v>
      </c>
      <c r="BE248" s="18">
        <v>0</v>
      </c>
      <c r="BF248" s="18">
        <v>3.0363275836101885E-8</v>
      </c>
      <c r="BG248" s="18">
        <v>1.0572908084163899E-8</v>
      </c>
      <c r="BH248" s="18">
        <v>-3.1918600930232566E-7</v>
      </c>
      <c r="BI248" s="18">
        <v>0</v>
      </c>
      <c r="BJ248" s="18">
        <v>0</v>
      </c>
      <c r="BK248" s="18">
        <v>0</v>
      </c>
      <c r="BL248" s="18">
        <v>1.1788160024451829E-8</v>
      </c>
      <c r="BM248" s="18">
        <v>1.0969591140642305E-8</v>
      </c>
      <c r="BN248" s="18">
        <v>0</v>
      </c>
      <c r="BO248" s="18">
        <v>0</v>
      </c>
      <c r="BP248" s="18">
        <v>8.1602694396456277E-10</v>
      </c>
      <c r="BQ248" s="18">
        <v>0</v>
      </c>
      <c r="BR248" s="18">
        <v>1.0425390919158362E-12</v>
      </c>
      <c r="BS248" s="18">
        <v>1.4994007530454042E-12</v>
      </c>
      <c r="BT248" s="18">
        <v>-1.7813018294573645E-10</v>
      </c>
      <c r="BU248" s="18">
        <v>0</v>
      </c>
      <c r="BV248" s="18">
        <v>0</v>
      </c>
      <c r="BW248" s="18">
        <v>0</v>
      </c>
      <c r="BX248" s="18">
        <v>7.1238689771871533E-2</v>
      </c>
      <c r="BY248" s="18">
        <v>4.9785812624584716E-2</v>
      </c>
      <c r="BZ248" s="18">
        <v>0</v>
      </c>
      <c r="CA248" s="18">
        <v>0</v>
      </c>
      <c r="CB248" s="18">
        <v>2.1162054538205983E-2</v>
      </c>
      <c r="CC248" s="18">
        <v>0</v>
      </c>
      <c r="CD248" s="18">
        <v>8.1018135105204885E-5</v>
      </c>
      <c r="CE248" s="18">
        <v>2.098044739756368E-4</v>
      </c>
      <c r="CF248" s="18">
        <v>-1.6916387508305649E-2</v>
      </c>
      <c r="CG248" s="18">
        <v>0</v>
      </c>
      <c r="CH248" s="18">
        <v>0</v>
      </c>
      <c r="CI248" s="18">
        <v>0</v>
      </c>
      <c r="CJ248" s="18">
        <v>7.7672687202657811E-2</v>
      </c>
      <c r="CK248" s="18">
        <v>5.5616932004429687E-2</v>
      </c>
      <c r="CL248" s="18">
        <v>0</v>
      </c>
      <c r="CM248" s="18">
        <v>0</v>
      </c>
      <c r="CN248" s="18">
        <v>2.1752871370985603E-2</v>
      </c>
      <c r="CO248" s="18">
        <v>0</v>
      </c>
      <c r="CP248" s="18">
        <v>8.6966130675526031E-5</v>
      </c>
      <c r="CQ248" s="18">
        <v>2.1591769656699892E-4</v>
      </c>
      <c r="CR248" s="18">
        <v>-2.0909420155038765E-2</v>
      </c>
      <c r="CS248" s="18">
        <v>0</v>
      </c>
      <c r="CT248" s="18">
        <v>0</v>
      </c>
      <c r="CU248" s="18">
        <v>0</v>
      </c>
      <c r="CV248" s="18">
        <v>1.3184987038759692E-2</v>
      </c>
      <c r="CW248" s="18">
        <v>1.1205704186046514E-2</v>
      </c>
      <c r="CX248" s="18">
        <v>0</v>
      </c>
      <c r="CY248" s="18">
        <v>0</v>
      </c>
      <c r="CZ248" s="18">
        <v>1.9345020137320045E-3</v>
      </c>
      <c r="DA248" s="18">
        <v>0</v>
      </c>
      <c r="DB248" s="18">
        <v>1.6441481284606865E-5</v>
      </c>
      <c r="DC248" s="18">
        <v>2.8339357696567001E-5</v>
      </c>
      <c r="DD248" s="18">
        <v>-6.8109050897009983E-3</v>
      </c>
      <c r="DE248" s="18">
        <v>0</v>
      </c>
      <c r="DF248" s="18">
        <v>0</v>
      </c>
      <c r="DG248" s="18">
        <v>0</v>
      </c>
      <c r="DH248" s="18">
        <v>0</v>
      </c>
      <c r="DI248" s="18">
        <v>0</v>
      </c>
      <c r="DJ248" s="18">
        <v>0</v>
      </c>
      <c r="DK248" s="18">
        <v>0</v>
      </c>
      <c r="DL248" s="18">
        <v>0</v>
      </c>
      <c r="DM248" s="18">
        <v>0</v>
      </c>
      <c r="DN248" s="18">
        <v>0</v>
      </c>
      <c r="DO248" s="18">
        <v>0</v>
      </c>
      <c r="DP248" s="18">
        <v>0</v>
      </c>
      <c r="DQ248" s="18">
        <v>0</v>
      </c>
      <c r="DR248" s="18">
        <v>0</v>
      </c>
      <c r="DS248" s="18">
        <v>0</v>
      </c>
      <c r="DT248" s="18">
        <v>0</v>
      </c>
      <c r="DU248" s="18">
        <v>0</v>
      </c>
      <c r="DV248" s="18">
        <v>0</v>
      </c>
      <c r="DW248" s="18">
        <v>0</v>
      </c>
      <c r="DX248" s="18">
        <v>0</v>
      </c>
      <c r="DY248" s="18">
        <v>0</v>
      </c>
      <c r="DZ248" s="18">
        <v>0</v>
      </c>
      <c r="EA248" s="18">
        <v>0</v>
      </c>
      <c r="EB248" s="18">
        <v>0</v>
      </c>
      <c r="EC248" s="18">
        <v>0</v>
      </c>
      <c r="ED248" s="18">
        <v>0</v>
      </c>
      <c r="EE248" s="18">
        <v>0</v>
      </c>
    </row>
    <row r="249" spans="1:135" ht="20.149999999999999" customHeight="1" outlineLevel="6" x14ac:dyDescent="0.35">
      <c r="A249" s="17" t="s">
        <v>54</v>
      </c>
      <c r="B249" s="17" t="s">
        <v>118</v>
      </c>
      <c r="C249">
        <v>1</v>
      </c>
      <c r="D249" s="18">
        <v>3.6928412846068659E-3</v>
      </c>
      <c r="E249" s="18">
        <v>1.7402156367663344E-3</v>
      </c>
      <c r="F249" s="18">
        <v>0</v>
      </c>
      <c r="G249" s="18">
        <v>0</v>
      </c>
      <c r="H249" s="18">
        <v>1.8464206423034328E-3</v>
      </c>
      <c r="I249" s="18">
        <v>0</v>
      </c>
      <c r="J249" s="18">
        <v>9.1412482834994478E-5</v>
      </c>
      <c r="K249" s="18">
        <v>1.47925227021041E-5</v>
      </c>
      <c r="L249" s="18">
        <v>-8.4668208194905865E-5</v>
      </c>
      <c r="M249" s="18">
        <v>0</v>
      </c>
      <c r="N249" s="18">
        <v>0</v>
      </c>
      <c r="O249" s="18">
        <v>0</v>
      </c>
      <c r="P249" s="18">
        <v>2.0047416912513843E-17</v>
      </c>
      <c r="Q249" s="18">
        <v>9.8774857142857158E-18</v>
      </c>
      <c r="R249" s="18">
        <v>0</v>
      </c>
      <c r="S249" s="18">
        <v>0</v>
      </c>
      <c r="T249" s="18">
        <v>1.0023708456256921E-17</v>
      </c>
      <c r="U249" s="18">
        <v>0</v>
      </c>
      <c r="V249" s="18">
        <v>6.4045306755260241E-20</v>
      </c>
      <c r="W249" s="18">
        <v>8.2177435215946846E-20</v>
      </c>
      <c r="X249" s="18">
        <v>-1.9623700553709855E-18</v>
      </c>
      <c r="Y249" s="18">
        <v>0</v>
      </c>
      <c r="Z249" s="18">
        <v>0</v>
      </c>
      <c r="AA249" s="18">
        <v>0</v>
      </c>
      <c r="AB249" s="18">
        <v>8.3357022405315623E-7</v>
      </c>
      <c r="AC249" s="18">
        <v>4.0871388704318939E-7</v>
      </c>
      <c r="AD249" s="18">
        <v>0</v>
      </c>
      <c r="AE249" s="18">
        <v>0</v>
      </c>
      <c r="AF249" s="18">
        <v>4.1678511202657811E-7</v>
      </c>
      <c r="AG249" s="18">
        <v>0</v>
      </c>
      <c r="AH249" s="18">
        <v>9.4572863787375409E-10</v>
      </c>
      <c r="AI249" s="18">
        <v>7.1254963455149501E-9</v>
      </c>
      <c r="AJ249" s="18">
        <v>-7.2824310077519392E-9</v>
      </c>
      <c r="AK249" s="18">
        <v>0</v>
      </c>
      <c r="AL249" s="18">
        <v>0</v>
      </c>
      <c r="AM249" s="18">
        <v>0</v>
      </c>
      <c r="AN249" s="18">
        <v>1.412777096788483E-5</v>
      </c>
      <c r="AO249" s="18">
        <v>6.9597058693244742E-6</v>
      </c>
      <c r="AP249" s="18">
        <v>0</v>
      </c>
      <c r="AQ249" s="18">
        <v>0</v>
      </c>
      <c r="AR249" s="18">
        <v>7.0638854839424141E-6</v>
      </c>
      <c r="AS249" s="18">
        <v>0</v>
      </c>
      <c r="AT249" s="18">
        <v>1.0207379844961242E-8</v>
      </c>
      <c r="AU249" s="18">
        <v>9.3972234772978979E-8</v>
      </c>
      <c r="AV249" s="18">
        <v>-7.1523047619047633E-8</v>
      </c>
      <c r="AW249" s="18">
        <v>0</v>
      </c>
      <c r="AX249" s="18">
        <v>0</v>
      </c>
      <c r="AY249" s="18">
        <v>0</v>
      </c>
      <c r="AZ249" s="18">
        <v>2.7503240178959029E-6</v>
      </c>
      <c r="BA249" s="18">
        <v>1.3623163676633446E-6</v>
      </c>
      <c r="BB249" s="18">
        <v>0</v>
      </c>
      <c r="BC249" s="18">
        <v>0</v>
      </c>
      <c r="BD249" s="18">
        <v>1.3751620089479514E-6</v>
      </c>
      <c r="BE249" s="18">
        <v>0</v>
      </c>
      <c r="BF249" s="18">
        <v>2.2727332004429677E-9</v>
      </c>
      <c r="BG249" s="18">
        <v>1.0572908084163899E-8</v>
      </c>
      <c r="BH249" s="18">
        <v>-1.355517873754153E-8</v>
      </c>
      <c r="BI249" s="18">
        <v>0</v>
      </c>
      <c r="BJ249" s="18">
        <v>0</v>
      </c>
      <c r="BK249" s="18">
        <v>0</v>
      </c>
      <c r="BL249" s="18">
        <v>1.6320538879291255E-9</v>
      </c>
      <c r="BM249" s="18">
        <v>8.1386135105204887E-10</v>
      </c>
      <c r="BN249" s="18">
        <v>0</v>
      </c>
      <c r="BO249" s="18">
        <v>0</v>
      </c>
      <c r="BP249" s="18">
        <v>8.1602694396456277E-10</v>
      </c>
      <c r="BQ249" s="18">
        <v>0</v>
      </c>
      <c r="BR249" s="18">
        <v>6.6619215946843864E-13</v>
      </c>
      <c r="BS249" s="18">
        <v>1.4994007530454042E-12</v>
      </c>
      <c r="BT249" s="18">
        <v>-2.1060149723145074E-11</v>
      </c>
      <c r="BU249" s="18">
        <v>0</v>
      </c>
      <c r="BV249" s="18">
        <v>0</v>
      </c>
      <c r="BW249" s="18">
        <v>0</v>
      </c>
      <c r="BX249" s="18">
        <v>4.2324109076411966E-2</v>
      </c>
      <c r="BY249" s="18">
        <v>2.0913095016611299E-2</v>
      </c>
      <c r="BZ249" s="18">
        <v>0</v>
      </c>
      <c r="CA249" s="18">
        <v>0</v>
      </c>
      <c r="CB249" s="18">
        <v>2.1162054538205983E-2</v>
      </c>
      <c r="CC249" s="18">
        <v>0</v>
      </c>
      <c r="CD249" s="18">
        <v>3.9155047619047621E-5</v>
      </c>
      <c r="CE249" s="18">
        <v>2.098044739756368E-4</v>
      </c>
      <c r="CF249" s="18">
        <v>-1.1304295902547065E-3</v>
      </c>
      <c r="CG249" s="18">
        <v>0</v>
      </c>
      <c r="CH249" s="18">
        <v>0</v>
      </c>
      <c r="CI249" s="18">
        <v>0</v>
      </c>
      <c r="CJ249" s="18">
        <v>4.3505742741971214E-2</v>
      </c>
      <c r="CK249" s="18">
        <v>2.1493662901439645E-2</v>
      </c>
      <c r="CL249" s="18">
        <v>0</v>
      </c>
      <c r="CM249" s="18">
        <v>0</v>
      </c>
      <c r="CN249" s="18">
        <v>2.1752871370985603E-2</v>
      </c>
      <c r="CO249" s="18">
        <v>0</v>
      </c>
      <c r="CP249" s="18">
        <v>4.3290772978959026E-5</v>
      </c>
      <c r="CQ249" s="18">
        <v>2.1591769656699892E-4</v>
      </c>
      <c r="CR249" s="18">
        <v>-1.2386693244739757E-3</v>
      </c>
      <c r="CS249" s="18">
        <v>0</v>
      </c>
      <c r="CT249" s="18">
        <v>0</v>
      </c>
      <c r="CU249" s="18">
        <v>0</v>
      </c>
      <c r="CV249" s="18">
        <v>3.8690040274640086E-3</v>
      </c>
      <c r="CW249" s="18">
        <v>1.8946893466223699E-3</v>
      </c>
      <c r="CX249" s="18">
        <v>0</v>
      </c>
      <c r="CY249" s="18">
        <v>0</v>
      </c>
      <c r="CZ249" s="18">
        <v>1.9345020137320045E-3</v>
      </c>
      <c r="DA249" s="18">
        <v>0</v>
      </c>
      <c r="DB249" s="18">
        <v>1.1473309413067552E-5</v>
      </c>
      <c r="DC249" s="18">
        <v>2.8339357696567001E-5</v>
      </c>
      <c r="DD249" s="18">
        <v>-3.5488559911406423E-4</v>
      </c>
      <c r="DE249" s="18">
        <v>0</v>
      </c>
      <c r="DF249" s="18">
        <v>0</v>
      </c>
      <c r="DG249" s="18">
        <v>0</v>
      </c>
      <c r="DH249" s="18">
        <v>0</v>
      </c>
      <c r="DI249" s="18">
        <v>0</v>
      </c>
      <c r="DJ249" s="18">
        <v>0</v>
      </c>
      <c r="DK249" s="18">
        <v>0</v>
      </c>
      <c r="DL249" s="18">
        <v>0</v>
      </c>
      <c r="DM249" s="18">
        <v>0</v>
      </c>
      <c r="DN249" s="18">
        <v>0</v>
      </c>
      <c r="DO249" s="18">
        <v>0</v>
      </c>
      <c r="DP249" s="18">
        <v>0</v>
      </c>
      <c r="DQ249" s="18">
        <v>0</v>
      </c>
      <c r="DR249" s="18">
        <v>0</v>
      </c>
      <c r="DS249" s="18">
        <v>0</v>
      </c>
      <c r="DT249" s="18">
        <v>0</v>
      </c>
      <c r="DU249" s="18">
        <v>0</v>
      </c>
      <c r="DV249" s="18">
        <v>0</v>
      </c>
      <c r="DW249" s="18">
        <v>0</v>
      </c>
      <c r="DX249" s="18">
        <v>0</v>
      </c>
      <c r="DY249" s="18">
        <v>0</v>
      </c>
      <c r="DZ249" s="18">
        <v>0</v>
      </c>
      <c r="EA249" s="18">
        <v>0</v>
      </c>
      <c r="EB249" s="18">
        <v>0</v>
      </c>
      <c r="EC249" s="18">
        <v>0</v>
      </c>
      <c r="ED249" s="18">
        <v>0</v>
      </c>
      <c r="EE249" s="18">
        <v>0</v>
      </c>
    </row>
    <row r="250" spans="1:135" ht="20.149999999999999" customHeight="1" outlineLevel="6" x14ac:dyDescent="0.35">
      <c r="A250" s="17" t="s">
        <v>54</v>
      </c>
      <c r="B250" s="17" t="s">
        <v>119</v>
      </c>
      <c r="C250">
        <v>0</v>
      </c>
      <c r="D250" s="18">
        <v>2.5008889479512736E-3</v>
      </c>
      <c r="E250" s="18">
        <v>2.4175415282392029E-3</v>
      </c>
      <c r="F250" s="18">
        <v>0</v>
      </c>
      <c r="G250" s="18">
        <v>0</v>
      </c>
      <c r="H250" s="18">
        <v>0</v>
      </c>
      <c r="I250" s="18">
        <v>0</v>
      </c>
      <c r="J250" s="18">
        <v>8.3347419712070884E-5</v>
      </c>
      <c r="K250" s="18">
        <v>0</v>
      </c>
      <c r="L250" s="18">
        <v>-1.4770604651162794E-3</v>
      </c>
      <c r="M250" s="18">
        <v>0</v>
      </c>
      <c r="N250" s="18">
        <v>0</v>
      </c>
      <c r="O250" s="18">
        <v>0</v>
      </c>
      <c r="P250" s="18">
        <v>9.7256006024363243E-17</v>
      </c>
      <c r="Q250" s="18">
        <v>9.7227977851605769E-17</v>
      </c>
      <c r="R250" s="18">
        <v>0</v>
      </c>
      <c r="S250" s="18">
        <v>0</v>
      </c>
      <c r="T250" s="18">
        <v>0</v>
      </c>
      <c r="U250" s="18">
        <v>0</v>
      </c>
      <c r="V250" s="18">
        <v>2.8028172757475089E-20</v>
      </c>
      <c r="W250" s="18">
        <v>0</v>
      </c>
      <c r="X250" s="18">
        <v>6.215555260243633E-16</v>
      </c>
      <c r="Y250" s="18">
        <v>0</v>
      </c>
      <c r="Z250" s="18">
        <v>0</v>
      </c>
      <c r="AA250" s="18">
        <v>0</v>
      </c>
      <c r="AB250" s="18">
        <v>4.755565856035437E-7</v>
      </c>
      <c r="AC250" s="18">
        <v>4.6932057585825025E-7</v>
      </c>
      <c r="AD250" s="18">
        <v>0</v>
      </c>
      <c r="AE250" s="18">
        <v>0</v>
      </c>
      <c r="AF250" s="18">
        <v>0</v>
      </c>
      <c r="AG250" s="18">
        <v>0</v>
      </c>
      <c r="AH250" s="18">
        <v>6.2360097452934666E-9</v>
      </c>
      <c r="AI250" s="18">
        <v>0</v>
      </c>
      <c r="AJ250" s="18">
        <v>-2.7956305647840539E-7</v>
      </c>
      <c r="AK250" s="18">
        <v>0</v>
      </c>
      <c r="AL250" s="18">
        <v>0</v>
      </c>
      <c r="AM250" s="18">
        <v>0</v>
      </c>
      <c r="AN250" s="18">
        <v>7.1027442392026584E-6</v>
      </c>
      <c r="AO250" s="18">
        <v>6.9948952380952383E-6</v>
      </c>
      <c r="AP250" s="18">
        <v>0</v>
      </c>
      <c r="AQ250" s="18">
        <v>0</v>
      </c>
      <c r="AR250" s="18">
        <v>0</v>
      </c>
      <c r="AS250" s="18">
        <v>0</v>
      </c>
      <c r="AT250" s="18">
        <v>1.0784900110741972E-7</v>
      </c>
      <c r="AU250" s="18">
        <v>0</v>
      </c>
      <c r="AV250" s="18">
        <v>-4.7009027685492814E-6</v>
      </c>
      <c r="AW250" s="18">
        <v>0</v>
      </c>
      <c r="AX250" s="18">
        <v>0</v>
      </c>
      <c r="AY250" s="18">
        <v>0</v>
      </c>
      <c r="AZ250" s="18">
        <v>6.4641417497231455E-7</v>
      </c>
      <c r="BA250" s="18">
        <v>6.1832363233665561E-7</v>
      </c>
      <c r="BB250" s="18">
        <v>0</v>
      </c>
      <c r="BC250" s="18">
        <v>0</v>
      </c>
      <c r="BD250" s="18">
        <v>0</v>
      </c>
      <c r="BE250" s="18">
        <v>0</v>
      </c>
      <c r="BF250" s="18">
        <v>2.8090542635658919E-8</v>
      </c>
      <c r="BG250" s="18">
        <v>0</v>
      </c>
      <c r="BH250" s="18">
        <v>-3.0563083056478411E-7</v>
      </c>
      <c r="BI250" s="18">
        <v>0</v>
      </c>
      <c r="BJ250" s="18">
        <v>0</v>
      </c>
      <c r="BK250" s="18">
        <v>0</v>
      </c>
      <c r="BL250" s="18">
        <v>1.0156106136522703E-8</v>
      </c>
      <c r="BM250" s="18">
        <v>1.0155729789590256E-8</v>
      </c>
      <c r="BN250" s="18">
        <v>0</v>
      </c>
      <c r="BO250" s="18">
        <v>0</v>
      </c>
      <c r="BP250" s="18">
        <v>0</v>
      </c>
      <c r="BQ250" s="18">
        <v>0</v>
      </c>
      <c r="BR250" s="18">
        <v>3.7634693244739761E-13</v>
      </c>
      <c r="BS250" s="18">
        <v>0</v>
      </c>
      <c r="BT250" s="18">
        <v>-1.5707003322259138E-10</v>
      </c>
      <c r="BU250" s="18">
        <v>0</v>
      </c>
      <c r="BV250" s="18">
        <v>0</v>
      </c>
      <c r="BW250" s="18">
        <v>0</v>
      </c>
      <c r="BX250" s="18">
        <v>2.8914580695459578E-2</v>
      </c>
      <c r="BY250" s="18">
        <v>2.8872717607973421E-2</v>
      </c>
      <c r="BZ250" s="18">
        <v>0</v>
      </c>
      <c r="CA250" s="18">
        <v>0</v>
      </c>
      <c r="CB250" s="18">
        <v>0</v>
      </c>
      <c r="CC250" s="18">
        <v>0</v>
      </c>
      <c r="CD250" s="18">
        <v>4.1863087486157264E-5</v>
      </c>
      <c r="CE250" s="18">
        <v>0</v>
      </c>
      <c r="CF250" s="18">
        <v>-1.5785957918050944E-2</v>
      </c>
      <c r="CG250" s="18">
        <v>0</v>
      </c>
      <c r="CH250" s="18">
        <v>0</v>
      </c>
      <c r="CI250" s="18">
        <v>0</v>
      </c>
      <c r="CJ250" s="18">
        <v>3.4166944460686605E-2</v>
      </c>
      <c r="CK250" s="18">
        <v>3.4123269102990038E-2</v>
      </c>
      <c r="CL250" s="18">
        <v>0</v>
      </c>
      <c r="CM250" s="18">
        <v>0</v>
      </c>
      <c r="CN250" s="18">
        <v>0</v>
      </c>
      <c r="CO250" s="18">
        <v>0</v>
      </c>
      <c r="CP250" s="18">
        <v>4.3675357696567005E-5</v>
      </c>
      <c r="CQ250" s="18">
        <v>0</v>
      </c>
      <c r="CR250" s="18">
        <v>-1.9670750830564788E-2</v>
      </c>
      <c r="CS250" s="18">
        <v>0</v>
      </c>
      <c r="CT250" s="18">
        <v>0</v>
      </c>
      <c r="CU250" s="18">
        <v>0</v>
      </c>
      <c r="CV250" s="18">
        <v>9.3159830112956813E-3</v>
      </c>
      <c r="CW250" s="18">
        <v>9.3110148394241424E-3</v>
      </c>
      <c r="CX250" s="18">
        <v>0</v>
      </c>
      <c r="CY250" s="18">
        <v>0</v>
      </c>
      <c r="CZ250" s="18">
        <v>0</v>
      </c>
      <c r="DA250" s="18">
        <v>0</v>
      </c>
      <c r="DB250" s="18">
        <v>4.9681718715393146E-6</v>
      </c>
      <c r="DC250" s="18">
        <v>0</v>
      </c>
      <c r="DD250" s="18">
        <v>-6.4560194905869343E-3</v>
      </c>
      <c r="DE250" s="18">
        <v>0</v>
      </c>
      <c r="DF250" s="18">
        <v>0</v>
      </c>
      <c r="DG250" s="18">
        <v>0</v>
      </c>
      <c r="DH250" s="18">
        <v>0</v>
      </c>
      <c r="DI250" s="18">
        <v>0</v>
      </c>
      <c r="DJ250" s="18">
        <v>0</v>
      </c>
      <c r="DK250" s="18">
        <v>0</v>
      </c>
      <c r="DL250" s="18">
        <v>0</v>
      </c>
      <c r="DM250" s="18">
        <v>0</v>
      </c>
      <c r="DN250" s="18">
        <v>0</v>
      </c>
      <c r="DO250" s="18">
        <v>0</v>
      </c>
      <c r="DP250" s="18">
        <v>0</v>
      </c>
      <c r="DQ250" s="18">
        <v>0</v>
      </c>
      <c r="DR250" s="18">
        <v>0</v>
      </c>
      <c r="DS250" s="18">
        <v>0</v>
      </c>
      <c r="DT250" s="18">
        <v>0</v>
      </c>
      <c r="DU250" s="18">
        <v>0</v>
      </c>
      <c r="DV250" s="18">
        <v>0</v>
      </c>
      <c r="DW250" s="18">
        <v>0</v>
      </c>
      <c r="DX250" s="18">
        <v>0</v>
      </c>
      <c r="DY250" s="18">
        <v>0</v>
      </c>
      <c r="DZ250" s="18">
        <v>0</v>
      </c>
      <c r="EA250" s="18">
        <v>0</v>
      </c>
      <c r="EB250" s="18">
        <v>0</v>
      </c>
      <c r="EC250" s="18">
        <v>0</v>
      </c>
      <c r="ED250" s="18">
        <v>0</v>
      </c>
      <c r="EE250" s="18">
        <v>0</v>
      </c>
    </row>
    <row r="251" spans="1:135" ht="20.149999999999999" customHeight="1" outlineLevel="3" x14ac:dyDescent="0.35">
      <c r="A251" s="17" t="s">
        <v>51</v>
      </c>
      <c r="B251" s="17" t="s">
        <v>367</v>
      </c>
      <c r="D251" s="18">
        <v>0.27830516822148399</v>
      </c>
      <c r="E251" s="18">
        <v>0.1927074417187154</v>
      </c>
      <c r="F251" s="18">
        <v>0</v>
      </c>
      <c r="G251" s="18">
        <v>0</v>
      </c>
      <c r="H251" s="18">
        <v>7.1168267034330018E-2</v>
      </c>
      <c r="I251" s="18">
        <v>0</v>
      </c>
      <c r="J251" s="18">
        <v>1.2580611809523809E-2</v>
      </c>
      <c r="K251" s="18">
        <v>1.8488476589147286E-3</v>
      </c>
      <c r="L251" s="18">
        <v>-8.8674844287929128E-2</v>
      </c>
      <c r="M251" s="18">
        <v>0</v>
      </c>
      <c r="N251" s="18">
        <v>0</v>
      </c>
      <c r="O251" s="18">
        <v>0</v>
      </c>
      <c r="P251" s="18">
        <v>2.8965058240531565E-15</v>
      </c>
      <c r="Q251" s="18">
        <v>2.4984041304097456E-15</v>
      </c>
      <c r="R251" s="18">
        <v>0</v>
      </c>
      <c r="S251" s="18">
        <v>0</v>
      </c>
      <c r="T251" s="18">
        <v>3.8657865909191579E-16</v>
      </c>
      <c r="U251" s="18">
        <v>0</v>
      </c>
      <c r="V251" s="18">
        <v>8.2295019047619059E-18</v>
      </c>
      <c r="W251" s="18">
        <v>3.2935326467331117E-18</v>
      </c>
      <c r="X251" s="18">
        <v>3.3743795662015506E-14</v>
      </c>
      <c r="Y251" s="18">
        <v>0</v>
      </c>
      <c r="Z251" s="18">
        <v>0</v>
      </c>
      <c r="AA251" s="18">
        <v>0</v>
      </c>
      <c r="AB251" s="18">
        <v>5.5292548630254703E-5</v>
      </c>
      <c r="AC251" s="18">
        <v>3.9456910431893683E-5</v>
      </c>
      <c r="AD251" s="18">
        <v>0</v>
      </c>
      <c r="AE251" s="18">
        <v>0</v>
      </c>
      <c r="AF251" s="18">
        <v>1.5443283512026577E-5</v>
      </c>
      <c r="AG251" s="18">
        <v>0</v>
      </c>
      <c r="AH251" s="18">
        <v>1.2483598529346623E-7</v>
      </c>
      <c r="AI251" s="18">
        <v>2.6751870104097453E-7</v>
      </c>
      <c r="AJ251" s="18">
        <v>-1.595016241063123E-5</v>
      </c>
      <c r="AK251" s="18">
        <v>0</v>
      </c>
      <c r="AL251" s="18">
        <v>0</v>
      </c>
      <c r="AM251" s="18">
        <v>0</v>
      </c>
      <c r="AN251" s="18">
        <v>8.6217449248283495E-4</v>
      </c>
      <c r="AO251" s="18">
        <v>5.9812663810409749E-4</v>
      </c>
      <c r="AP251" s="18">
        <v>0</v>
      </c>
      <c r="AQ251" s="18">
        <v>0</v>
      </c>
      <c r="AR251" s="18">
        <v>2.591513263654485E-4</v>
      </c>
      <c r="AS251" s="18">
        <v>0</v>
      </c>
      <c r="AT251" s="18">
        <v>1.3677450834994464E-6</v>
      </c>
      <c r="AU251" s="18">
        <v>3.5287829297895904E-6</v>
      </c>
      <c r="AV251" s="18">
        <v>-2.6333797805537095E-4</v>
      </c>
      <c r="AW251" s="18">
        <v>0</v>
      </c>
      <c r="AX251" s="18">
        <v>0</v>
      </c>
      <c r="AY251" s="18">
        <v>0</v>
      </c>
      <c r="AZ251" s="18">
        <v>1.3170893346267995E-4</v>
      </c>
      <c r="BA251" s="18">
        <v>8.0638821377630133E-5</v>
      </c>
      <c r="BB251" s="18">
        <v>0</v>
      </c>
      <c r="BC251" s="18">
        <v>0</v>
      </c>
      <c r="BD251" s="18">
        <v>5.0355473567220372E-5</v>
      </c>
      <c r="BE251" s="18">
        <v>0</v>
      </c>
      <c r="BF251" s="18">
        <v>3.0508899534883717E-7</v>
      </c>
      <c r="BG251" s="18">
        <v>4.0954952248062012E-7</v>
      </c>
      <c r="BH251" s="18">
        <v>-1.7959286965227021E-5</v>
      </c>
      <c r="BI251" s="18">
        <v>0</v>
      </c>
      <c r="BJ251" s="18">
        <v>0</v>
      </c>
      <c r="BK251" s="18">
        <v>0</v>
      </c>
      <c r="BL251" s="18">
        <v>2.6781395027977847E-7</v>
      </c>
      <c r="BM251" s="18">
        <v>2.3766960143521595E-7</v>
      </c>
      <c r="BN251" s="18">
        <v>0</v>
      </c>
      <c r="BO251" s="18">
        <v>0</v>
      </c>
      <c r="BP251" s="18">
        <v>3.0000808420952376E-8</v>
      </c>
      <c r="BQ251" s="18">
        <v>0</v>
      </c>
      <c r="BR251" s="18">
        <v>8.5694657895902542E-11</v>
      </c>
      <c r="BS251" s="18">
        <v>5.7845765714285707E-11</v>
      </c>
      <c r="BT251" s="18">
        <v>-1.05443326910299E-8</v>
      </c>
      <c r="BU251" s="18">
        <v>0</v>
      </c>
      <c r="BV251" s="18">
        <v>0</v>
      </c>
      <c r="BW251" s="18">
        <v>0</v>
      </c>
      <c r="BX251" s="18">
        <v>3.2428547092146176</v>
      </c>
      <c r="BY251" s="18">
        <v>2.4199873842746396</v>
      </c>
      <c r="BZ251" s="18">
        <v>0</v>
      </c>
      <c r="CA251" s="18">
        <v>0</v>
      </c>
      <c r="CB251" s="18">
        <v>0.80994387093067555</v>
      </c>
      <c r="CC251" s="18">
        <v>0</v>
      </c>
      <c r="CD251" s="18">
        <v>5.0609017009966778E-3</v>
      </c>
      <c r="CE251" s="18">
        <v>7.8625523083056485E-3</v>
      </c>
      <c r="CF251" s="18">
        <v>-0.9697098221040974</v>
      </c>
      <c r="CG251" s="18">
        <v>0</v>
      </c>
      <c r="CH251" s="18">
        <v>0</v>
      </c>
      <c r="CI251" s="18">
        <v>0</v>
      </c>
      <c r="CJ251" s="18">
        <v>3.5654905796500556</v>
      </c>
      <c r="CK251" s="18">
        <v>2.7187352885935772</v>
      </c>
      <c r="CL251" s="18">
        <v>0</v>
      </c>
      <c r="CM251" s="18">
        <v>0</v>
      </c>
      <c r="CN251" s="18">
        <v>0.83305833230564785</v>
      </c>
      <c r="CO251" s="18">
        <v>0</v>
      </c>
      <c r="CP251" s="18">
        <v>5.5923448637873749E-3</v>
      </c>
      <c r="CQ251" s="18">
        <v>8.104613887043189E-3</v>
      </c>
      <c r="CR251" s="18">
        <v>-1.1918372736212623</v>
      </c>
      <c r="CS251" s="18">
        <v>0</v>
      </c>
      <c r="CT251" s="18">
        <v>0</v>
      </c>
      <c r="CU251" s="18">
        <v>0</v>
      </c>
      <c r="CV251" s="18">
        <v>0.64458846651074198</v>
      </c>
      <c r="CW251" s="18">
        <v>0.56759165089700991</v>
      </c>
      <c r="CX251" s="18">
        <v>0</v>
      </c>
      <c r="CY251" s="18">
        <v>0</v>
      </c>
      <c r="CZ251" s="18">
        <v>7.4437636214396447E-2</v>
      </c>
      <c r="DA251" s="18">
        <v>0</v>
      </c>
      <c r="DB251" s="18">
        <v>1.4738296996677739E-3</v>
      </c>
      <c r="DC251" s="18">
        <v>1.0853496996677742E-3</v>
      </c>
      <c r="DD251" s="18">
        <v>-0.38544084500553716</v>
      </c>
      <c r="DE251" s="18">
        <v>0</v>
      </c>
      <c r="DF251" s="18">
        <v>0</v>
      </c>
      <c r="DG251" s="18">
        <v>0</v>
      </c>
      <c r="DH251" s="18">
        <v>0</v>
      </c>
      <c r="DI251" s="18">
        <v>0</v>
      </c>
      <c r="DJ251" s="18">
        <v>0</v>
      </c>
      <c r="DK251" s="18">
        <v>0</v>
      </c>
      <c r="DL251" s="18">
        <v>0</v>
      </c>
      <c r="DM251" s="18">
        <v>0</v>
      </c>
      <c r="DN251" s="18">
        <v>0</v>
      </c>
      <c r="DO251" s="18">
        <v>0</v>
      </c>
      <c r="DP251" s="18">
        <v>0</v>
      </c>
      <c r="DQ251" s="18">
        <v>0</v>
      </c>
      <c r="DR251" s="18">
        <v>0</v>
      </c>
      <c r="DS251" s="18">
        <v>0</v>
      </c>
      <c r="DT251" s="18">
        <v>0</v>
      </c>
      <c r="DU251" s="18">
        <v>0</v>
      </c>
      <c r="DV251" s="18">
        <v>0</v>
      </c>
      <c r="DW251" s="18">
        <v>0</v>
      </c>
      <c r="DX251" s="18">
        <v>0</v>
      </c>
      <c r="DY251" s="18">
        <v>0</v>
      </c>
      <c r="DZ251" s="18">
        <v>0</v>
      </c>
      <c r="EA251" s="18">
        <v>0</v>
      </c>
      <c r="EB251" s="18">
        <v>0</v>
      </c>
      <c r="EC251" s="18">
        <v>0</v>
      </c>
      <c r="ED251" s="18">
        <v>0</v>
      </c>
      <c r="EE251" s="18">
        <v>0</v>
      </c>
    </row>
    <row r="252" spans="1:135" ht="20.149999999999999" customHeight="1" outlineLevel="4" x14ac:dyDescent="0.35">
      <c r="A252" s="17" t="s">
        <v>48</v>
      </c>
      <c r="B252" s="17" t="s">
        <v>368</v>
      </c>
      <c r="D252" s="18">
        <v>0.27830516822148399</v>
      </c>
      <c r="E252" s="18">
        <v>0.1927074417187154</v>
      </c>
      <c r="F252" s="18">
        <v>0</v>
      </c>
      <c r="G252" s="18">
        <v>0</v>
      </c>
      <c r="H252" s="18">
        <v>7.1168267034330018E-2</v>
      </c>
      <c r="I252" s="18">
        <v>0</v>
      </c>
      <c r="J252" s="18">
        <v>1.2580611809523809E-2</v>
      </c>
      <c r="K252" s="18">
        <v>1.8488476589147286E-3</v>
      </c>
      <c r="L252" s="18">
        <v>-8.8674844287929128E-2</v>
      </c>
      <c r="M252" s="18">
        <v>0</v>
      </c>
      <c r="N252" s="18">
        <v>0</v>
      </c>
      <c r="O252" s="18">
        <v>0</v>
      </c>
      <c r="P252" s="18">
        <v>2.8965058240531565E-15</v>
      </c>
      <c r="Q252" s="18">
        <v>2.4984041304097456E-15</v>
      </c>
      <c r="R252" s="18">
        <v>0</v>
      </c>
      <c r="S252" s="18">
        <v>0</v>
      </c>
      <c r="T252" s="18">
        <v>3.8657865909191579E-16</v>
      </c>
      <c r="U252" s="18">
        <v>0</v>
      </c>
      <c r="V252" s="18">
        <v>8.2295019047619059E-18</v>
      </c>
      <c r="W252" s="18">
        <v>3.2935326467331117E-18</v>
      </c>
      <c r="X252" s="18">
        <v>3.3743795662015506E-14</v>
      </c>
      <c r="Y252" s="18">
        <v>0</v>
      </c>
      <c r="Z252" s="18">
        <v>0</v>
      </c>
      <c r="AA252" s="18">
        <v>0</v>
      </c>
      <c r="AB252" s="18">
        <v>5.5292548630254703E-5</v>
      </c>
      <c r="AC252" s="18">
        <v>3.9456910431893683E-5</v>
      </c>
      <c r="AD252" s="18">
        <v>0</v>
      </c>
      <c r="AE252" s="18">
        <v>0</v>
      </c>
      <c r="AF252" s="18">
        <v>1.5443283512026577E-5</v>
      </c>
      <c r="AG252" s="18">
        <v>0</v>
      </c>
      <c r="AH252" s="18">
        <v>1.2483598529346623E-7</v>
      </c>
      <c r="AI252" s="18">
        <v>2.6751870104097453E-7</v>
      </c>
      <c r="AJ252" s="18">
        <v>-1.5950162410631227E-5</v>
      </c>
      <c r="AK252" s="18">
        <v>0</v>
      </c>
      <c r="AL252" s="18">
        <v>0</v>
      </c>
      <c r="AM252" s="18">
        <v>0</v>
      </c>
      <c r="AN252" s="18">
        <v>8.6217449248283495E-4</v>
      </c>
      <c r="AO252" s="18">
        <v>5.9812663810409749E-4</v>
      </c>
      <c r="AP252" s="18">
        <v>0</v>
      </c>
      <c r="AQ252" s="18">
        <v>0</v>
      </c>
      <c r="AR252" s="18">
        <v>2.591513263654485E-4</v>
      </c>
      <c r="AS252" s="18">
        <v>0</v>
      </c>
      <c r="AT252" s="18">
        <v>1.3677450834994464E-6</v>
      </c>
      <c r="AU252" s="18">
        <v>3.5287829297895904E-6</v>
      </c>
      <c r="AV252" s="18">
        <v>-2.6333797805537095E-4</v>
      </c>
      <c r="AW252" s="18">
        <v>0</v>
      </c>
      <c r="AX252" s="18">
        <v>0</v>
      </c>
      <c r="AY252" s="18">
        <v>0</v>
      </c>
      <c r="AZ252" s="18">
        <v>1.3170893346267995E-4</v>
      </c>
      <c r="BA252" s="18">
        <v>8.0638821377630133E-5</v>
      </c>
      <c r="BB252" s="18">
        <v>0</v>
      </c>
      <c r="BC252" s="18">
        <v>0</v>
      </c>
      <c r="BD252" s="18">
        <v>5.0355473567220372E-5</v>
      </c>
      <c r="BE252" s="18">
        <v>0</v>
      </c>
      <c r="BF252" s="18">
        <v>3.0508899534883717E-7</v>
      </c>
      <c r="BG252" s="18">
        <v>4.0954952248062012E-7</v>
      </c>
      <c r="BH252" s="18">
        <v>-1.7959286965227018E-5</v>
      </c>
      <c r="BI252" s="18">
        <v>0</v>
      </c>
      <c r="BJ252" s="18">
        <v>0</v>
      </c>
      <c r="BK252" s="18">
        <v>0</v>
      </c>
      <c r="BL252" s="18">
        <v>2.6781395027977847E-7</v>
      </c>
      <c r="BM252" s="18">
        <v>2.3766960143521595E-7</v>
      </c>
      <c r="BN252" s="18">
        <v>0</v>
      </c>
      <c r="BO252" s="18">
        <v>0</v>
      </c>
      <c r="BP252" s="18">
        <v>3.0000808420952376E-8</v>
      </c>
      <c r="BQ252" s="18">
        <v>0</v>
      </c>
      <c r="BR252" s="18">
        <v>8.5694657895902542E-11</v>
      </c>
      <c r="BS252" s="18">
        <v>5.7845765714285707E-11</v>
      </c>
      <c r="BT252" s="18">
        <v>-1.05443326910299E-8</v>
      </c>
      <c r="BU252" s="18">
        <v>0</v>
      </c>
      <c r="BV252" s="18">
        <v>0</v>
      </c>
      <c r="BW252" s="18">
        <v>0</v>
      </c>
      <c r="BX252" s="18">
        <v>3.2428547092146176</v>
      </c>
      <c r="BY252" s="18">
        <v>2.4199873842746396</v>
      </c>
      <c r="BZ252" s="18">
        <v>0</v>
      </c>
      <c r="CA252" s="18">
        <v>0</v>
      </c>
      <c r="CB252" s="18">
        <v>0.80994387093067555</v>
      </c>
      <c r="CC252" s="18">
        <v>0</v>
      </c>
      <c r="CD252" s="18">
        <v>5.0609017009966778E-3</v>
      </c>
      <c r="CE252" s="18">
        <v>7.8625523083056485E-3</v>
      </c>
      <c r="CF252" s="18">
        <v>-0.9697098221040974</v>
      </c>
      <c r="CG252" s="18">
        <v>0</v>
      </c>
      <c r="CH252" s="18">
        <v>0</v>
      </c>
      <c r="CI252" s="18">
        <v>0</v>
      </c>
      <c r="CJ252" s="18">
        <v>3.5654905796500556</v>
      </c>
      <c r="CK252" s="18">
        <v>2.7187352885935772</v>
      </c>
      <c r="CL252" s="18">
        <v>0</v>
      </c>
      <c r="CM252" s="18">
        <v>0</v>
      </c>
      <c r="CN252" s="18">
        <v>0.83305833230564785</v>
      </c>
      <c r="CO252" s="18">
        <v>0</v>
      </c>
      <c r="CP252" s="18">
        <v>5.5923448637873749E-3</v>
      </c>
      <c r="CQ252" s="18">
        <v>8.104613887043189E-3</v>
      </c>
      <c r="CR252" s="18">
        <v>-1.1918372736212623</v>
      </c>
      <c r="CS252" s="18">
        <v>0</v>
      </c>
      <c r="CT252" s="18">
        <v>0</v>
      </c>
      <c r="CU252" s="18">
        <v>0</v>
      </c>
      <c r="CV252" s="18">
        <v>0.64458846651074198</v>
      </c>
      <c r="CW252" s="18">
        <v>0.56759165089700991</v>
      </c>
      <c r="CX252" s="18">
        <v>0</v>
      </c>
      <c r="CY252" s="18">
        <v>0</v>
      </c>
      <c r="CZ252" s="18">
        <v>7.4437636214396447E-2</v>
      </c>
      <c r="DA252" s="18">
        <v>0</v>
      </c>
      <c r="DB252" s="18">
        <v>1.4738296996677739E-3</v>
      </c>
      <c r="DC252" s="18">
        <v>1.0853496996677742E-3</v>
      </c>
      <c r="DD252" s="18">
        <v>-0.38544084500553721</v>
      </c>
      <c r="DE252" s="18">
        <v>0</v>
      </c>
      <c r="DF252" s="18">
        <v>0</v>
      </c>
      <c r="DG252" s="18">
        <v>0</v>
      </c>
      <c r="DH252" s="18">
        <v>0</v>
      </c>
      <c r="DI252" s="18">
        <v>0</v>
      </c>
      <c r="DJ252" s="18">
        <v>0</v>
      </c>
      <c r="DK252" s="18">
        <v>0</v>
      </c>
      <c r="DL252" s="18">
        <v>0</v>
      </c>
      <c r="DM252" s="18">
        <v>0</v>
      </c>
      <c r="DN252" s="18">
        <v>0</v>
      </c>
      <c r="DO252" s="18">
        <v>0</v>
      </c>
      <c r="DP252" s="18">
        <v>0</v>
      </c>
      <c r="DQ252" s="18">
        <v>0</v>
      </c>
      <c r="DR252" s="18">
        <v>0</v>
      </c>
      <c r="DS252" s="18">
        <v>0</v>
      </c>
      <c r="DT252" s="18">
        <v>0</v>
      </c>
      <c r="DU252" s="18">
        <v>0</v>
      </c>
      <c r="DV252" s="18">
        <v>0</v>
      </c>
      <c r="DW252" s="18">
        <v>0</v>
      </c>
      <c r="DX252" s="18">
        <v>0</v>
      </c>
      <c r="DY252" s="18">
        <v>0</v>
      </c>
      <c r="DZ252" s="18">
        <v>0</v>
      </c>
      <c r="EA252" s="18">
        <v>0</v>
      </c>
      <c r="EB252" s="18">
        <v>0</v>
      </c>
      <c r="EC252" s="18">
        <v>0</v>
      </c>
      <c r="ED252" s="18">
        <v>0</v>
      </c>
      <c r="EE252" s="18">
        <v>0</v>
      </c>
    </row>
    <row r="253" spans="1:135" ht="20.149999999999999" customHeight="1" outlineLevel="5" x14ac:dyDescent="0.35">
      <c r="A253" s="17" t="s">
        <v>53</v>
      </c>
      <c r="B253" s="17" t="s">
        <v>369</v>
      </c>
      <c r="D253" s="18">
        <v>0.13440856146179403</v>
      </c>
      <c r="E253" s="18">
        <v>6.3338730897009962E-2</v>
      </c>
      <c r="F253" s="18">
        <v>0</v>
      </c>
      <c r="G253" s="18">
        <v>0</v>
      </c>
      <c r="H253" s="18">
        <v>6.7204280730897015E-2</v>
      </c>
      <c r="I253" s="18">
        <v>0</v>
      </c>
      <c r="J253" s="18">
        <v>3.3271455149501659E-3</v>
      </c>
      <c r="K253" s="18">
        <v>5.3840431893687705E-4</v>
      </c>
      <c r="L253" s="18">
        <v>-3.0816737541528236E-3</v>
      </c>
      <c r="M253" s="18">
        <v>0</v>
      </c>
      <c r="N253" s="18">
        <v>0</v>
      </c>
      <c r="O253" s="18">
        <v>0</v>
      </c>
      <c r="P253" s="18">
        <v>7.2966701262458473E-16</v>
      </c>
      <c r="Q253" s="18">
        <v>3.595114285714285E-16</v>
      </c>
      <c r="R253" s="18">
        <v>0</v>
      </c>
      <c r="S253" s="18">
        <v>0</v>
      </c>
      <c r="T253" s="18">
        <v>3.6483350631229232E-16</v>
      </c>
      <c r="U253" s="18">
        <v>0</v>
      </c>
      <c r="V253" s="18">
        <v>2.3310607973421924E-18</v>
      </c>
      <c r="W253" s="18">
        <v>2.9910169435215947E-18</v>
      </c>
      <c r="X253" s="18">
        <v>-7.1424498338870423E-17</v>
      </c>
      <c r="Y253" s="18">
        <v>0</v>
      </c>
      <c r="Z253" s="18">
        <v>0</v>
      </c>
      <c r="AA253" s="18">
        <v>0</v>
      </c>
      <c r="AB253" s="18">
        <v>3.0339504478405314E-5</v>
      </c>
      <c r="AC253" s="18">
        <v>1.4875983388704319E-5</v>
      </c>
      <c r="AD253" s="18">
        <v>0</v>
      </c>
      <c r="AE253" s="18">
        <v>0</v>
      </c>
      <c r="AF253" s="18">
        <v>1.5169752239202657E-5</v>
      </c>
      <c r="AG253" s="18">
        <v>0</v>
      </c>
      <c r="AH253" s="18">
        <v>3.4421740863787377E-8</v>
      </c>
      <c r="AI253" s="18">
        <v>2.593471096345515E-7</v>
      </c>
      <c r="AJ253" s="18">
        <v>-2.6505906976744184E-7</v>
      </c>
      <c r="AK253" s="18">
        <v>0</v>
      </c>
      <c r="AL253" s="18">
        <v>0</v>
      </c>
      <c r="AM253" s="18">
        <v>0</v>
      </c>
      <c r="AN253" s="18">
        <v>5.1420931096345514E-4</v>
      </c>
      <c r="AO253" s="18">
        <v>2.5331282392026578E-4</v>
      </c>
      <c r="AP253" s="18">
        <v>0</v>
      </c>
      <c r="AQ253" s="18">
        <v>0</v>
      </c>
      <c r="AR253" s="18">
        <v>2.5710465548172762E-4</v>
      </c>
      <c r="AS253" s="18">
        <v>0</v>
      </c>
      <c r="AT253" s="18">
        <v>3.7151860465116282E-7</v>
      </c>
      <c r="AU253" s="18">
        <v>3.4203129568106309E-6</v>
      </c>
      <c r="AV253" s="18">
        <v>-2.6032285714285719E-6</v>
      </c>
      <c r="AW253" s="18">
        <v>0</v>
      </c>
      <c r="AX253" s="18">
        <v>0</v>
      </c>
      <c r="AY253" s="18">
        <v>0</v>
      </c>
      <c r="AZ253" s="18">
        <v>1.0010370506312292E-4</v>
      </c>
      <c r="BA253" s="18">
        <v>4.9584308970099673E-5</v>
      </c>
      <c r="BB253" s="18">
        <v>0</v>
      </c>
      <c r="BC253" s="18">
        <v>0</v>
      </c>
      <c r="BD253" s="18">
        <v>5.0051852531561458E-5</v>
      </c>
      <c r="BE253" s="18">
        <v>0</v>
      </c>
      <c r="BF253" s="18">
        <v>8.272080398671096E-8</v>
      </c>
      <c r="BG253" s="18">
        <v>3.8482275747508302E-7</v>
      </c>
      <c r="BH253" s="18">
        <v>-4.9336863787375415E-7</v>
      </c>
      <c r="BI253" s="18">
        <v>0</v>
      </c>
      <c r="BJ253" s="18">
        <v>0</v>
      </c>
      <c r="BK253" s="18">
        <v>0</v>
      </c>
      <c r="BL253" s="18">
        <v>5.9401961362126241E-8</v>
      </c>
      <c r="BM253" s="18">
        <v>2.9622159468438538E-8</v>
      </c>
      <c r="BN253" s="18">
        <v>0</v>
      </c>
      <c r="BO253" s="18">
        <v>0</v>
      </c>
      <c r="BP253" s="18">
        <v>2.9700980681063121E-8</v>
      </c>
      <c r="BQ253" s="18">
        <v>0</v>
      </c>
      <c r="BR253" s="18">
        <v>2.4247435215946843E-11</v>
      </c>
      <c r="BS253" s="18">
        <v>5.4573777408637867E-11</v>
      </c>
      <c r="BT253" s="18">
        <v>-7.6652750830564781E-10</v>
      </c>
      <c r="BU253" s="18">
        <v>0</v>
      </c>
      <c r="BV253" s="18">
        <v>0</v>
      </c>
      <c r="BW253" s="18">
        <v>0</v>
      </c>
      <c r="BX253" s="18">
        <v>1.5404730877076414</v>
      </c>
      <c r="BY253" s="18">
        <v>0.7611751495016611</v>
      </c>
      <c r="BZ253" s="18">
        <v>0</v>
      </c>
      <c r="CA253" s="18">
        <v>0</v>
      </c>
      <c r="CB253" s="18">
        <v>0.77023654385382057</v>
      </c>
      <c r="CC253" s="18">
        <v>0</v>
      </c>
      <c r="CD253" s="18">
        <v>1.4251285714285715E-3</v>
      </c>
      <c r="CE253" s="18">
        <v>7.6362657807308972E-3</v>
      </c>
      <c r="CF253" s="18">
        <v>-4.1144312292358799E-2</v>
      </c>
      <c r="CG253" s="18">
        <v>0</v>
      </c>
      <c r="CH253" s="18">
        <v>0</v>
      </c>
      <c r="CI253" s="18">
        <v>0</v>
      </c>
      <c r="CJ253" s="18">
        <v>1.5834810777408639</v>
      </c>
      <c r="CK253" s="18">
        <v>0.78230611295681063</v>
      </c>
      <c r="CL253" s="18">
        <v>0</v>
      </c>
      <c r="CM253" s="18">
        <v>0</v>
      </c>
      <c r="CN253" s="18">
        <v>0.79174053887043194</v>
      </c>
      <c r="CO253" s="18">
        <v>0</v>
      </c>
      <c r="CP253" s="18">
        <v>1.5756568106312294E-3</v>
      </c>
      <c r="CQ253" s="18">
        <v>7.858769102990033E-3</v>
      </c>
      <c r="CR253" s="18">
        <v>-4.508392026578073E-2</v>
      </c>
      <c r="CS253" s="18">
        <v>0</v>
      </c>
      <c r="CT253" s="18">
        <v>0</v>
      </c>
      <c r="CU253" s="18">
        <v>0</v>
      </c>
      <c r="CV253" s="18">
        <v>0.14082036717607974</v>
      </c>
      <c r="CW253" s="18">
        <v>6.8961119601328905E-2</v>
      </c>
      <c r="CX253" s="18">
        <v>0</v>
      </c>
      <c r="CY253" s="18">
        <v>0</v>
      </c>
      <c r="CZ253" s="18">
        <v>7.0410183588039868E-2</v>
      </c>
      <c r="DA253" s="18">
        <v>0</v>
      </c>
      <c r="DB253" s="18">
        <v>4.175947176079734E-4</v>
      </c>
      <c r="DC253" s="18">
        <v>1.03146926910299E-3</v>
      </c>
      <c r="DD253" s="18">
        <v>-1.2916792026578075E-2</v>
      </c>
      <c r="DE253" s="18">
        <v>0</v>
      </c>
      <c r="DF253" s="18">
        <v>0</v>
      </c>
      <c r="DG253" s="18">
        <v>0</v>
      </c>
      <c r="DH253" s="18">
        <v>0</v>
      </c>
      <c r="DI253" s="18">
        <v>0</v>
      </c>
      <c r="DJ253" s="18">
        <v>0</v>
      </c>
      <c r="DK253" s="18">
        <v>0</v>
      </c>
      <c r="DL253" s="18">
        <v>0</v>
      </c>
      <c r="DM253" s="18">
        <v>0</v>
      </c>
      <c r="DN253" s="18">
        <v>0</v>
      </c>
      <c r="DO253" s="18">
        <v>0</v>
      </c>
      <c r="DP253" s="18">
        <v>0</v>
      </c>
      <c r="DQ253" s="18">
        <v>0</v>
      </c>
      <c r="DR253" s="18">
        <v>0</v>
      </c>
      <c r="DS253" s="18">
        <v>0</v>
      </c>
      <c r="DT253" s="18">
        <v>0</v>
      </c>
      <c r="DU253" s="18">
        <v>0</v>
      </c>
      <c r="DV253" s="18">
        <v>0</v>
      </c>
      <c r="DW253" s="18">
        <v>0</v>
      </c>
      <c r="DX253" s="18">
        <v>0</v>
      </c>
      <c r="DY253" s="18">
        <v>0</v>
      </c>
      <c r="DZ253" s="18">
        <v>0</v>
      </c>
      <c r="EA253" s="18">
        <v>0</v>
      </c>
      <c r="EB253" s="18">
        <v>0</v>
      </c>
      <c r="EC253" s="18">
        <v>0</v>
      </c>
      <c r="ED253" s="18">
        <v>0</v>
      </c>
      <c r="EE253" s="18">
        <v>0</v>
      </c>
    </row>
    <row r="254" spans="1:135" ht="20.149999999999999" customHeight="1" outlineLevel="6" x14ac:dyDescent="0.35">
      <c r="A254" s="17" t="s">
        <v>54</v>
      </c>
      <c r="B254" s="17" t="s">
        <v>118</v>
      </c>
      <c r="C254">
        <v>1</v>
      </c>
      <c r="D254" s="18">
        <v>0.13440856146179403</v>
      </c>
      <c r="E254" s="18">
        <v>6.3338730897009962E-2</v>
      </c>
      <c r="F254" s="18">
        <v>0</v>
      </c>
      <c r="G254" s="18">
        <v>0</v>
      </c>
      <c r="H254" s="18">
        <v>6.7204280730897015E-2</v>
      </c>
      <c r="I254" s="18">
        <v>0</v>
      </c>
      <c r="J254" s="18">
        <v>3.3271455149501659E-3</v>
      </c>
      <c r="K254" s="18">
        <v>5.3840431893687705E-4</v>
      </c>
      <c r="L254" s="18">
        <v>-3.0816737541528236E-3</v>
      </c>
      <c r="M254" s="18">
        <v>0</v>
      </c>
      <c r="N254" s="18">
        <v>0</v>
      </c>
      <c r="O254" s="18">
        <v>0</v>
      </c>
      <c r="P254" s="18">
        <v>7.2966701262458473E-16</v>
      </c>
      <c r="Q254" s="18">
        <v>3.595114285714285E-16</v>
      </c>
      <c r="R254" s="18">
        <v>0</v>
      </c>
      <c r="S254" s="18">
        <v>0</v>
      </c>
      <c r="T254" s="18">
        <v>3.6483350631229232E-16</v>
      </c>
      <c r="U254" s="18">
        <v>0</v>
      </c>
      <c r="V254" s="18">
        <v>2.3310607973421924E-18</v>
      </c>
      <c r="W254" s="18">
        <v>2.9910169435215947E-18</v>
      </c>
      <c r="X254" s="18">
        <v>-7.1424498338870423E-17</v>
      </c>
      <c r="Y254" s="18">
        <v>0</v>
      </c>
      <c r="Z254" s="18">
        <v>0</v>
      </c>
      <c r="AA254" s="18">
        <v>0</v>
      </c>
      <c r="AB254" s="18">
        <v>3.0339504478405314E-5</v>
      </c>
      <c r="AC254" s="18">
        <v>1.4875983388704319E-5</v>
      </c>
      <c r="AD254" s="18">
        <v>0</v>
      </c>
      <c r="AE254" s="18">
        <v>0</v>
      </c>
      <c r="AF254" s="18">
        <v>1.5169752239202657E-5</v>
      </c>
      <c r="AG254" s="18">
        <v>0</v>
      </c>
      <c r="AH254" s="18">
        <v>3.4421740863787377E-8</v>
      </c>
      <c r="AI254" s="18">
        <v>2.593471096345515E-7</v>
      </c>
      <c r="AJ254" s="18">
        <v>-2.6505906976744184E-7</v>
      </c>
      <c r="AK254" s="18">
        <v>0</v>
      </c>
      <c r="AL254" s="18">
        <v>0</v>
      </c>
      <c r="AM254" s="18">
        <v>0</v>
      </c>
      <c r="AN254" s="18">
        <v>5.1420931096345514E-4</v>
      </c>
      <c r="AO254" s="18">
        <v>2.5331282392026578E-4</v>
      </c>
      <c r="AP254" s="18">
        <v>0</v>
      </c>
      <c r="AQ254" s="18">
        <v>0</v>
      </c>
      <c r="AR254" s="18">
        <v>2.5710465548172762E-4</v>
      </c>
      <c r="AS254" s="18">
        <v>0</v>
      </c>
      <c r="AT254" s="18">
        <v>3.7151860465116282E-7</v>
      </c>
      <c r="AU254" s="18">
        <v>3.4203129568106309E-6</v>
      </c>
      <c r="AV254" s="18">
        <v>-2.6032285714285719E-6</v>
      </c>
      <c r="AW254" s="18">
        <v>0</v>
      </c>
      <c r="AX254" s="18">
        <v>0</v>
      </c>
      <c r="AY254" s="18">
        <v>0</v>
      </c>
      <c r="AZ254" s="18">
        <v>1.0010370506312292E-4</v>
      </c>
      <c r="BA254" s="18">
        <v>4.9584308970099673E-5</v>
      </c>
      <c r="BB254" s="18">
        <v>0</v>
      </c>
      <c r="BC254" s="18">
        <v>0</v>
      </c>
      <c r="BD254" s="18">
        <v>5.0051852531561458E-5</v>
      </c>
      <c r="BE254" s="18">
        <v>0</v>
      </c>
      <c r="BF254" s="18">
        <v>8.272080398671096E-8</v>
      </c>
      <c r="BG254" s="18">
        <v>3.8482275747508302E-7</v>
      </c>
      <c r="BH254" s="18">
        <v>-4.9336863787375415E-7</v>
      </c>
      <c r="BI254" s="18">
        <v>0</v>
      </c>
      <c r="BJ254" s="18">
        <v>0</v>
      </c>
      <c r="BK254" s="18">
        <v>0</v>
      </c>
      <c r="BL254" s="18">
        <v>5.9401961362126241E-8</v>
      </c>
      <c r="BM254" s="18">
        <v>2.9622159468438538E-8</v>
      </c>
      <c r="BN254" s="18">
        <v>0</v>
      </c>
      <c r="BO254" s="18">
        <v>0</v>
      </c>
      <c r="BP254" s="18">
        <v>2.9700980681063121E-8</v>
      </c>
      <c r="BQ254" s="18">
        <v>0</v>
      </c>
      <c r="BR254" s="18">
        <v>2.4247435215946843E-11</v>
      </c>
      <c r="BS254" s="18">
        <v>5.4573777408637867E-11</v>
      </c>
      <c r="BT254" s="18">
        <v>-7.6652750830564781E-10</v>
      </c>
      <c r="BU254" s="18">
        <v>0</v>
      </c>
      <c r="BV254" s="18">
        <v>0</v>
      </c>
      <c r="BW254" s="18">
        <v>0</v>
      </c>
      <c r="BX254" s="18">
        <v>1.5404730877076414</v>
      </c>
      <c r="BY254" s="18">
        <v>0.7611751495016611</v>
      </c>
      <c r="BZ254" s="18">
        <v>0</v>
      </c>
      <c r="CA254" s="18">
        <v>0</v>
      </c>
      <c r="CB254" s="18">
        <v>0.77023654385382057</v>
      </c>
      <c r="CC254" s="18">
        <v>0</v>
      </c>
      <c r="CD254" s="18">
        <v>1.4251285714285715E-3</v>
      </c>
      <c r="CE254" s="18">
        <v>7.6362657807308972E-3</v>
      </c>
      <c r="CF254" s="18">
        <v>-4.1144312292358799E-2</v>
      </c>
      <c r="CG254" s="18">
        <v>0</v>
      </c>
      <c r="CH254" s="18">
        <v>0</v>
      </c>
      <c r="CI254" s="18">
        <v>0</v>
      </c>
      <c r="CJ254" s="18">
        <v>1.5834810777408639</v>
      </c>
      <c r="CK254" s="18">
        <v>0.78230611295681063</v>
      </c>
      <c r="CL254" s="18">
        <v>0</v>
      </c>
      <c r="CM254" s="18">
        <v>0</v>
      </c>
      <c r="CN254" s="18">
        <v>0.79174053887043194</v>
      </c>
      <c r="CO254" s="18">
        <v>0</v>
      </c>
      <c r="CP254" s="18">
        <v>1.5756568106312294E-3</v>
      </c>
      <c r="CQ254" s="18">
        <v>7.858769102990033E-3</v>
      </c>
      <c r="CR254" s="18">
        <v>-4.508392026578073E-2</v>
      </c>
      <c r="CS254" s="18">
        <v>0</v>
      </c>
      <c r="CT254" s="18">
        <v>0</v>
      </c>
      <c r="CU254" s="18">
        <v>0</v>
      </c>
      <c r="CV254" s="18">
        <v>0.14082036717607974</v>
      </c>
      <c r="CW254" s="18">
        <v>6.8961119601328905E-2</v>
      </c>
      <c r="CX254" s="18">
        <v>0</v>
      </c>
      <c r="CY254" s="18">
        <v>0</v>
      </c>
      <c r="CZ254" s="18">
        <v>7.0410183588039868E-2</v>
      </c>
      <c r="DA254" s="18">
        <v>0</v>
      </c>
      <c r="DB254" s="18">
        <v>4.175947176079734E-4</v>
      </c>
      <c r="DC254" s="18">
        <v>1.03146926910299E-3</v>
      </c>
      <c r="DD254" s="18">
        <v>-1.2916792026578075E-2</v>
      </c>
      <c r="DE254" s="18">
        <v>0</v>
      </c>
      <c r="DF254" s="18">
        <v>0</v>
      </c>
      <c r="DG254" s="18">
        <v>0</v>
      </c>
      <c r="DH254" s="18">
        <v>0</v>
      </c>
      <c r="DI254" s="18">
        <v>0</v>
      </c>
      <c r="DJ254" s="18">
        <v>0</v>
      </c>
      <c r="DK254" s="18">
        <v>0</v>
      </c>
      <c r="DL254" s="18">
        <v>0</v>
      </c>
      <c r="DM254" s="18">
        <v>0</v>
      </c>
      <c r="DN254" s="18">
        <v>0</v>
      </c>
      <c r="DO254" s="18">
        <v>0</v>
      </c>
      <c r="DP254" s="18">
        <v>0</v>
      </c>
      <c r="DQ254" s="18">
        <v>0</v>
      </c>
      <c r="DR254" s="18">
        <v>0</v>
      </c>
      <c r="DS254" s="18">
        <v>0</v>
      </c>
      <c r="DT254" s="18">
        <v>0</v>
      </c>
      <c r="DU254" s="18">
        <v>0</v>
      </c>
      <c r="DV254" s="18">
        <v>0</v>
      </c>
      <c r="DW254" s="18">
        <v>0</v>
      </c>
      <c r="DX254" s="18">
        <v>0</v>
      </c>
      <c r="DY254" s="18">
        <v>0</v>
      </c>
      <c r="DZ254" s="18">
        <v>0</v>
      </c>
      <c r="EA254" s="18">
        <v>0</v>
      </c>
      <c r="EB254" s="18">
        <v>0</v>
      </c>
      <c r="EC254" s="18">
        <v>0</v>
      </c>
      <c r="ED254" s="18">
        <v>0</v>
      </c>
      <c r="EE254" s="18">
        <v>0</v>
      </c>
    </row>
    <row r="255" spans="1:135" ht="20.149999999999999" customHeight="1" outlineLevel="5" x14ac:dyDescent="0.35">
      <c r="A255" s="17" t="s">
        <v>53</v>
      </c>
      <c r="B255" s="17" t="s">
        <v>370</v>
      </c>
      <c r="D255" s="18">
        <v>0.1438966067596899</v>
      </c>
      <c r="E255" s="18">
        <v>0.12936871082170542</v>
      </c>
      <c r="F255" s="18">
        <v>0</v>
      </c>
      <c r="G255" s="18">
        <v>0</v>
      </c>
      <c r="H255" s="18">
        <v>3.9639863034330002E-3</v>
      </c>
      <c r="I255" s="18">
        <v>0</v>
      </c>
      <c r="J255" s="18">
        <v>9.2534662945736434E-3</v>
      </c>
      <c r="K255" s="18">
        <v>1.3104433399778513E-3</v>
      </c>
      <c r="L255" s="18">
        <v>-8.5593170533776297E-2</v>
      </c>
      <c r="M255" s="18">
        <v>0</v>
      </c>
      <c r="N255" s="18">
        <v>0</v>
      </c>
      <c r="O255" s="18">
        <v>0</v>
      </c>
      <c r="P255" s="18">
        <v>2.1668388114285716E-15</v>
      </c>
      <c r="Q255" s="18">
        <v>2.1388927018383171E-15</v>
      </c>
      <c r="R255" s="18">
        <v>0</v>
      </c>
      <c r="S255" s="18">
        <v>0</v>
      </c>
      <c r="T255" s="18">
        <v>2.1745152779623476E-17</v>
      </c>
      <c r="U255" s="18">
        <v>0</v>
      </c>
      <c r="V255" s="18">
        <v>5.8984411074197127E-18</v>
      </c>
      <c r="W255" s="18">
        <v>3.025157032115171E-19</v>
      </c>
      <c r="X255" s="18">
        <v>3.3815220160354379E-14</v>
      </c>
      <c r="Y255" s="18">
        <v>0</v>
      </c>
      <c r="Z255" s="18">
        <v>0</v>
      </c>
      <c r="AA255" s="18">
        <v>0</v>
      </c>
      <c r="AB255" s="18">
        <v>2.4953044151849386E-5</v>
      </c>
      <c r="AC255" s="18">
        <v>2.4580927043189364E-5</v>
      </c>
      <c r="AD255" s="18">
        <v>0</v>
      </c>
      <c r="AE255" s="18">
        <v>0</v>
      </c>
      <c r="AF255" s="18">
        <v>2.7353127282392027E-7</v>
      </c>
      <c r="AG255" s="18">
        <v>0</v>
      </c>
      <c r="AH255" s="18">
        <v>9.041424442967884E-8</v>
      </c>
      <c r="AI255" s="18">
        <v>8.1715914064230334E-9</v>
      </c>
      <c r="AJ255" s="18">
        <v>-1.5685103340863786E-5</v>
      </c>
      <c r="AK255" s="18">
        <v>0</v>
      </c>
      <c r="AL255" s="18">
        <v>0</v>
      </c>
      <c r="AM255" s="18">
        <v>0</v>
      </c>
      <c r="AN255" s="18">
        <v>3.4796518151937987E-4</v>
      </c>
      <c r="AO255" s="18">
        <v>3.448138141838317E-4</v>
      </c>
      <c r="AP255" s="18">
        <v>0</v>
      </c>
      <c r="AQ255" s="18">
        <v>0</v>
      </c>
      <c r="AR255" s="18">
        <v>2.0466708837209303E-6</v>
      </c>
      <c r="AS255" s="18">
        <v>0</v>
      </c>
      <c r="AT255" s="18">
        <v>9.9622647884828338E-7</v>
      </c>
      <c r="AU255" s="18">
        <v>1.08469972978959E-7</v>
      </c>
      <c r="AV255" s="18">
        <v>-2.607347494839424E-4</v>
      </c>
      <c r="AW255" s="18">
        <v>0</v>
      </c>
      <c r="AX255" s="18">
        <v>0</v>
      </c>
      <c r="AY255" s="18">
        <v>0</v>
      </c>
      <c r="AZ255" s="18">
        <v>3.1605228399557032E-5</v>
      </c>
      <c r="BA255" s="18">
        <v>3.1054512407530453E-5</v>
      </c>
      <c r="BB255" s="18">
        <v>0</v>
      </c>
      <c r="BC255" s="18">
        <v>0</v>
      </c>
      <c r="BD255" s="18">
        <v>3.0362103565891472E-7</v>
      </c>
      <c r="BE255" s="18">
        <v>0</v>
      </c>
      <c r="BF255" s="18">
        <v>2.2236819136212623E-7</v>
      </c>
      <c r="BG255" s="18">
        <v>2.4726765005537096E-8</v>
      </c>
      <c r="BH255" s="18">
        <v>-1.7465918327353264E-5</v>
      </c>
      <c r="BI255" s="18">
        <v>0</v>
      </c>
      <c r="BJ255" s="18">
        <v>0</v>
      </c>
      <c r="BK255" s="18">
        <v>0</v>
      </c>
      <c r="BL255" s="18">
        <v>2.0841198891765226E-7</v>
      </c>
      <c r="BM255" s="18">
        <v>2.0804744196677741E-7</v>
      </c>
      <c r="BN255" s="18">
        <v>0</v>
      </c>
      <c r="BO255" s="18">
        <v>0</v>
      </c>
      <c r="BP255" s="18">
        <v>2.9982773988925804E-10</v>
      </c>
      <c r="BQ255" s="18">
        <v>0</v>
      </c>
      <c r="BR255" s="18">
        <v>6.1447222679955702E-11</v>
      </c>
      <c r="BS255" s="18">
        <v>3.2719883056478397E-12</v>
      </c>
      <c r="BT255" s="18">
        <v>-9.7778051827242542E-9</v>
      </c>
      <c r="BU255" s="18">
        <v>0</v>
      </c>
      <c r="BV255" s="18">
        <v>0</v>
      </c>
      <c r="BW255" s="18">
        <v>0</v>
      </c>
      <c r="BX255" s="18">
        <v>1.7023816215069767</v>
      </c>
      <c r="BY255" s="18">
        <v>1.6588122347729788</v>
      </c>
      <c r="BZ255" s="18">
        <v>0</v>
      </c>
      <c r="CA255" s="18">
        <v>0</v>
      </c>
      <c r="CB255" s="18">
        <v>3.9707327076854926E-2</v>
      </c>
      <c r="CC255" s="18">
        <v>0</v>
      </c>
      <c r="CD255" s="18">
        <v>3.6357731295681059E-3</v>
      </c>
      <c r="CE255" s="18">
        <v>2.2628652757475078E-4</v>
      </c>
      <c r="CF255" s="18">
        <v>-0.92856550981173869</v>
      </c>
      <c r="CG255" s="18">
        <v>0</v>
      </c>
      <c r="CH255" s="18">
        <v>0</v>
      </c>
      <c r="CI255" s="18">
        <v>0</v>
      </c>
      <c r="CJ255" s="18">
        <v>1.9820095019091921</v>
      </c>
      <c r="CK255" s="18">
        <v>1.9364291756367666</v>
      </c>
      <c r="CL255" s="18">
        <v>0</v>
      </c>
      <c r="CM255" s="18">
        <v>0</v>
      </c>
      <c r="CN255" s="18">
        <v>4.1317793435215938E-2</v>
      </c>
      <c r="CO255" s="18">
        <v>0</v>
      </c>
      <c r="CP255" s="18">
        <v>4.0166880531561462E-3</v>
      </c>
      <c r="CQ255" s="18">
        <v>2.4584478405315606E-4</v>
      </c>
      <c r="CR255" s="18">
        <v>-1.1467533533554817</v>
      </c>
      <c r="CS255" s="18">
        <v>0</v>
      </c>
      <c r="CT255" s="18">
        <v>0</v>
      </c>
      <c r="CU255" s="18">
        <v>0</v>
      </c>
      <c r="CV255" s="18">
        <v>0.50376809933466216</v>
      </c>
      <c r="CW255" s="18">
        <v>0.49863053129568102</v>
      </c>
      <c r="CX255" s="18">
        <v>0</v>
      </c>
      <c r="CY255" s="18">
        <v>0</v>
      </c>
      <c r="CZ255" s="18">
        <v>4.0274526263565889E-3</v>
      </c>
      <c r="DA255" s="18">
        <v>0</v>
      </c>
      <c r="DB255" s="18">
        <v>1.0562349820598005E-3</v>
      </c>
      <c r="DC255" s="18">
        <v>5.3880430564784041E-5</v>
      </c>
      <c r="DD255" s="18">
        <v>-0.37252405297895913</v>
      </c>
      <c r="DE255" s="18">
        <v>0</v>
      </c>
      <c r="DF255" s="18">
        <v>0</v>
      </c>
      <c r="DG255" s="18">
        <v>0</v>
      </c>
      <c r="DH255" s="18">
        <v>0</v>
      </c>
      <c r="DI255" s="18">
        <v>0</v>
      </c>
      <c r="DJ255" s="18">
        <v>0</v>
      </c>
      <c r="DK255" s="18">
        <v>0</v>
      </c>
      <c r="DL255" s="18">
        <v>0</v>
      </c>
      <c r="DM255" s="18">
        <v>0</v>
      </c>
      <c r="DN255" s="18">
        <v>0</v>
      </c>
      <c r="DO255" s="18">
        <v>0</v>
      </c>
      <c r="DP255" s="18">
        <v>0</v>
      </c>
      <c r="DQ255" s="18">
        <v>0</v>
      </c>
      <c r="DR255" s="18">
        <v>0</v>
      </c>
      <c r="DS255" s="18">
        <v>0</v>
      </c>
      <c r="DT255" s="18">
        <v>0</v>
      </c>
      <c r="DU255" s="18">
        <v>0</v>
      </c>
      <c r="DV255" s="18">
        <v>0</v>
      </c>
      <c r="DW255" s="18">
        <v>0</v>
      </c>
      <c r="DX255" s="18">
        <v>0</v>
      </c>
      <c r="DY255" s="18">
        <v>0</v>
      </c>
      <c r="DZ255" s="18">
        <v>0</v>
      </c>
      <c r="EA255" s="18">
        <v>0</v>
      </c>
      <c r="EB255" s="18">
        <v>0</v>
      </c>
      <c r="EC255" s="18">
        <v>0</v>
      </c>
      <c r="ED255" s="18">
        <v>0</v>
      </c>
      <c r="EE255" s="18">
        <v>0</v>
      </c>
    </row>
    <row r="256" spans="1:135" ht="20.149999999999999" customHeight="1" outlineLevel="6" x14ac:dyDescent="0.35">
      <c r="A256" s="17" t="s">
        <v>54</v>
      </c>
      <c r="B256" s="17" t="s">
        <v>371</v>
      </c>
      <c r="C256">
        <v>0</v>
      </c>
      <c r="D256" s="18">
        <v>0.13596863415282393</v>
      </c>
      <c r="E256" s="18">
        <v>0.12802637253599114</v>
      </c>
      <c r="F256" s="18">
        <v>0</v>
      </c>
      <c r="G256" s="18">
        <v>0</v>
      </c>
      <c r="H256" s="18">
        <v>0</v>
      </c>
      <c r="I256" s="18">
        <v>0</v>
      </c>
      <c r="J256" s="18">
        <v>7.9422616168327784E-3</v>
      </c>
      <c r="K256" s="18">
        <v>0</v>
      </c>
      <c r="L256" s="18">
        <v>-8.2759271760797351E-2</v>
      </c>
      <c r="M256" s="18">
        <v>0</v>
      </c>
      <c r="N256" s="18">
        <v>0</v>
      </c>
      <c r="O256" s="18">
        <v>0</v>
      </c>
      <c r="P256" s="18">
        <v>2.1233485058693247E-15</v>
      </c>
      <c r="Q256" s="18">
        <v>2.117784008859358E-15</v>
      </c>
      <c r="R256" s="18">
        <v>0</v>
      </c>
      <c r="S256" s="18">
        <v>0</v>
      </c>
      <c r="T256" s="18">
        <v>0</v>
      </c>
      <c r="U256" s="18">
        <v>0</v>
      </c>
      <c r="V256" s="18">
        <v>5.5644970099667782E-18</v>
      </c>
      <c r="W256" s="18">
        <v>0</v>
      </c>
      <c r="X256" s="18">
        <v>3.3881155260243638E-14</v>
      </c>
      <c r="Y256" s="18">
        <v>0</v>
      </c>
      <c r="Z256" s="18">
        <v>0</v>
      </c>
      <c r="AA256" s="18">
        <v>0</v>
      </c>
      <c r="AB256" s="18">
        <v>2.4405981606201549E-5</v>
      </c>
      <c r="AC256" s="18">
        <v>2.43238130675526E-5</v>
      </c>
      <c r="AD256" s="18">
        <v>0</v>
      </c>
      <c r="AE256" s="18">
        <v>0</v>
      </c>
      <c r="AF256" s="18">
        <v>0</v>
      </c>
      <c r="AG256" s="18">
        <v>0</v>
      </c>
      <c r="AH256" s="18">
        <v>8.2168538648947957E-8</v>
      </c>
      <c r="AI256" s="18">
        <v>0</v>
      </c>
      <c r="AJ256" s="18">
        <v>-1.5441229678848284E-5</v>
      </c>
      <c r="AK256" s="18">
        <v>0</v>
      </c>
      <c r="AL256" s="18">
        <v>0</v>
      </c>
      <c r="AM256" s="18">
        <v>0</v>
      </c>
      <c r="AN256" s="18">
        <v>3.43871839751938E-4</v>
      </c>
      <c r="AO256" s="18">
        <v>3.4298498338870435E-4</v>
      </c>
      <c r="AP256" s="18">
        <v>0</v>
      </c>
      <c r="AQ256" s="18">
        <v>0</v>
      </c>
      <c r="AR256" s="18">
        <v>0</v>
      </c>
      <c r="AS256" s="18">
        <v>0</v>
      </c>
      <c r="AT256" s="18">
        <v>8.868563632336655E-7</v>
      </c>
      <c r="AU256" s="18">
        <v>0</v>
      </c>
      <c r="AV256" s="18">
        <v>-2.5833722259136209E-4</v>
      </c>
      <c r="AW256" s="18">
        <v>0</v>
      </c>
      <c r="AX256" s="18">
        <v>0</v>
      </c>
      <c r="AY256" s="18">
        <v>0</v>
      </c>
      <c r="AZ256" s="18">
        <v>3.0997986328239205E-5</v>
      </c>
      <c r="BA256" s="18">
        <v>3.0800522702104097E-5</v>
      </c>
      <c r="BB256" s="18">
        <v>0</v>
      </c>
      <c r="BC256" s="18">
        <v>0</v>
      </c>
      <c r="BD256" s="18">
        <v>0</v>
      </c>
      <c r="BE256" s="18">
        <v>0</v>
      </c>
      <c r="BF256" s="18">
        <v>1.9746362613510519E-7</v>
      </c>
      <c r="BG256" s="18">
        <v>0</v>
      </c>
      <c r="BH256" s="18">
        <v>-1.7011419180509412E-5</v>
      </c>
      <c r="BI256" s="18">
        <v>0</v>
      </c>
      <c r="BJ256" s="18">
        <v>0</v>
      </c>
      <c r="BK256" s="18">
        <v>0</v>
      </c>
      <c r="BL256" s="18">
        <v>2.0781233343787376E-7</v>
      </c>
      <c r="BM256" s="18">
        <v>2.0775445227021041E-7</v>
      </c>
      <c r="BN256" s="18">
        <v>0</v>
      </c>
      <c r="BO256" s="18">
        <v>0</v>
      </c>
      <c r="BP256" s="18">
        <v>0</v>
      </c>
      <c r="BQ256" s="18">
        <v>0</v>
      </c>
      <c r="BR256" s="18">
        <v>5.7881167663344412E-11</v>
      </c>
      <c r="BS256" s="18">
        <v>0</v>
      </c>
      <c r="BT256" s="18">
        <v>-9.0708287929125137E-9</v>
      </c>
      <c r="BU256" s="18">
        <v>0</v>
      </c>
      <c r="BV256" s="18">
        <v>0</v>
      </c>
      <c r="BW256" s="18">
        <v>0</v>
      </c>
      <c r="BX256" s="18">
        <v>1.6229669673532665</v>
      </c>
      <c r="BY256" s="18">
        <v>1.619565040974529</v>
      </c>
      <c r="BZ256" s="18">
        <v>0</v>
      </c>
      <c r="CA256" s="18">
        <v>0</v>
      </c>
      <c r="CB256" s="18">
        <v>0</v>
      </c>
      <c r="CC256" s="18">
        <v>0</v>
      </c>
      <c r="CD256" s="18">
        <v>3.4019263787375413E-3</v>
      </c>
      <c r="CE256" s="18">
        <v>0</v>
      </c>
      <c r="CF256" s="18">
        <v>-0.89076518272425242</v>
      </c>
      <c r="CG256" s="18">
        <v>0</v>
      </c>
      <c r="CH256" s="18">
        <v>0</v>
      </c>
      <c r="CI256" s="18">
        <v>0</v>
      </c>
      <c r="CJ256" s="18">
        <v>1.8993739150387596</v>
      </c>
      <c r="CK256" s="18">
        <v>1.8956126511627907</v>
      </c>
      <c r="CL256" s="18">
        <v>0</v>
      </c>
      <c r="CM256" s="18">
        <v>0</v>
      </c>
      <c r="CN256" s="18">
        <v>0</v>
      </c>
      <c r="CO256" s="18">
        <v>0</v>
      </c>
      <c r="CP256" s="18">
        <v>3.7612638759689926E-3</v>
      </c>
      <c r="CQ256" s="18">
        <v>0</v>
      </c>
      <c r="CR256" s="18">
        <v>-1.105316199335548</v>
      </c>
      <c r="CS256" s="18">
        <v>0</v>
      </c>
      <c r="CT256" s="18">
        <v>0</v>
      </c>
      <c r="CU256" s="18">
        <v>0</v>
      </c>
      <c r="CV256" s="18">
        <v>0.49571319408194903</v>
      </c>
      <c r="CW256" s="18">
        <v>0.49471634994462899</v>
      </c>
      <c r="CX256" s="18">
        <v>0</v>
      </c>
      <c r="CY256" s="18">
        <v>0</v>
      </c>
      <c r="CZ256" s="18">
        <v>0</v>
      </c>
      <c r="DA256" s="18">
        <v>0</v>
      </c>
      <c r="DB256" s="18">
        <v>9.9684413732004421E-4</v>
      </c>
      <c r="DC256" s="18">
        <v>0</v>
      </c>
      <c r="DD256" s="18">
        <v>-0.36060020376522706</v>
      </c>
      <c r="DE256" s="18">
        <v>0</v>
      </c>
      <c r="DF256" s="18">
        <v>0</v>
      </c>
      <c r="DG256" s="18">
        <v>0</v>
      </c>
      <c r="DH256" s="18">
        <v>0</v>
      </c>
      <c r="DI256" s="18">
        <v>0</v>
      </c>
      <c r="DJ256" s="18">
        <v>0</v>
      </c>
      <c r="DK256" s="18">
        <v>0</v>
      </c>
      <c r="DL256" s="18">
        <v>0</v>
      </c>
      <c r="DM256" s="18">
        <v>0</v>
      </c>
      <c r="DN256" s="18">
        <v>0</v>
      </c>
      <c r="DO256" s="18">
        <v>0</v>
      </c>
      <c r="DP256" s="18">
        <v>0</v>
      </c>
      <c r="DQ256" s="18">
        <v>0</v>
      </c>
      <c r="DR256" s="18">
        <v>0</v>
      </c>
      <c r="DS256" s="18">
        <v>0</v>
      </c>
      <c r="DT256" s="18">
        <v>0</v>
      </c>
      <c r="DU256" s="18">
        <v>0</v>
      </c>
      <c r="DV256" s="18">
        <v>0</v>
      </c>
      <c r="DW256" s="18">
        <v>0</v>
      </c>
      <c r="DX256" s="18">
        <v>0</v>
      </c>
      <c r="DY256" s="18">
        <v>0</v>
      </c>
      <c r="DZ256" s="18">
        <v>0</v>
      </c>
      <c r="EA256" s="18">
        <v>0</v>
      </c>
      <c r="EB256" s="18">
        <v>0</v>
      </c>
      <c r="EC256" s="18">
        <v>0</v>
      </c>
      <c r="ED256" s="18">
        <v>0</v>
      </c>
      <c r="EE256" s="18">
        <v>0</v>
      </c>
    </row>
    <row r="257" spans="1:135" ht="20.149999999999999" customHeight="1" outlineLevel="6" x14ac:dyDescent="0.35">
      <c r="A257" s="17" t="s">
        <v>54</v>
      </c>
      <c r="B257" s="17" t="s">
        <v>372</v>
      </c>
      <c r="C257">
        <v>1</v>
      </c>
      <c r="D257" s="18">
        <v>7.9279726068660003E-3</v>
      </c>
      <c r="E257" s="18">
        <v>1.3423382857142856E-3</v>
      </c>
      <c r="F257" s="18">
        <v>0</v>
      </c>
      <c r="G257" s="18">
        <v>0</v>
      </c>
      <c r="H257" s="18">
        <v>3.9639863034330002E-3</v>
      </c>
      <c r="I257" s="18">
        <v>0</v>
      </c>
      <c r="J257" s="18">
        <v>1.3112046777408637E-3</v>
      </c>
      <c r="K257" s="18">
        <v>1.3104433399778513E-3</v>
      </c>
      <c r="L257" s="18">
        <v>-2.8338987729789582E-3</v>
      </c>
      <c r="M257" s="18">
        <v>0</v>
      </c>
      <c r="N257" s="18">
        <v>0</v>
      </c>
      <c r="O257" s="18">
        <v>0</v>
      </c>
      <c r="P257" s="18">
        <v>4.3490305559246951E-17</v>
      </c>
      <c r="Q257" s="18">
        <v>2.1108692978959022E-17</v>
      </c>
      <c r="R257" s="18">
        <v>0</v>
      </c>
      <c r="S257" s="18">
        <v>0</v>
      </c>
      <c r="T257" s="18">
        <v>2.1745152779623476E-17</v>
      </c>
      <c r="U257" s="18">
        <v>0</v>
      </c>
      <c r="V257" s="18">
        <v>3.3394409745293462E-19</v>
      </c>
      <c r="W257" s="18">
        <v>3.025157032115171E-19</v>
      </c>
      <c r="X257" s="18">
        <v>-6.5935099889258017E-17</v>
      </c>
      <c r="Y257" s="18">
        <v>0</v>
      </c>
      <c r="Z257" s="18">
        <v>0</v>
      </c>
      <c r="AA257" s="18">
        <v>0</v>
      </c>
      <c r="AB257" s="18">
        <v>5.4706254564784065E-7</v>
      </c>
      <c r="AC257" s="18">
        <v>2.5711397563676636E-7</v>
      </c>
      <c r="AD257" s="18">
        <v>0</v>
      </c>
      <c r="AE257" s="18">
        <v>0</v>
      </c>
      <c r="AF257" s="18">
        <v>2.7353127282392027E-7</v>
      </c>
      <c r="AG257" s="18">
        <v>0</v>
      </c>
      <c r="AH257" s="18">
        <v>8.2457057807308958E-9</v>
      </c>
      <c r="AI257" s="18">
        <v>8.1715914064230334E-9</v>
      </c>
      <c r="AJ257" s="18">
        <v>-2.4387366201550385E-7</v>
      </c>
      <c r="AK257" s="18">
        <v>0</v>
      </c>
      <c r="AL257" s="18">
        <v>0</v>
      </c>
      <c r="AM257" s="18">
        <v>0</v>
      </c>
      <c r="AN257" s="18">
        <v>4.0933417674418605E-6</v>
      </c>
      <c r="AO257" s="18">
        <v>1.8288307951273533E-6</v>
      </c>
      <c r="AP257" s="18">
        <v>0</v>
      </c>
      <c r="AQ257" s="18">
        <v>0</v>
      </c>
      <c r="AR257" s="18">
        <v>2.0466708837209303E-6</v>
      </c>
      <c r="AS257" s="18">
        <v>0</v>
      </c>
      <c r="AT257" s="18">
        <v>1.0937011561461792E-7</v>
      </c>
      <c r="AU257" s="18">
        <v>1.08469972978959E-7</v>
      </c>
      <c r="AV257" s="18">
        <v>-2.3975268925802875E-6</v>
      </c>
      <c r="AW257" s="18">
        <v>0</v>
      </c>
      <c r="AX257" s="18">
        <v>0</v>
      </c>
      <c r="AY257" s="18">
        <v>0</v>
      </c>
      <c r="AZ257" s="18">
        <v>6.0724207131782944E-7</v>
      </c>
      <c r="BA257" s="18">
        <v>2.5398970542635658E-7</v>
      </c>
      <c r="BB257" s="18">
        <v>0</v>
      </c>
      <c r="BC257" s="18">
        <v>0</v>
      </c>
      <c r="BD257" s="18">
        <v>3.0362103565891472E-7</v>
      </c>
      <c r="BE257" s="18">
        <v>0</v>
      </c>
      <c r="BF257" s="18">
        <v>2.4904565227021037E-8</v>
      </c>
      <c r="BG257" s="18">
        <v>2.4726765005537096E-8</v>
      </c>
      <c r="BH257" s="18">
        <v>-4.5449914684385374E-7</v>
      </c>
      <c r="BI257" s="18">
        <v>0</v>
      </c>
      <c r="BJ257" s="18">
        <v>0</v>
      </c>
      <c r="BK257" s="18">
        <v>0</v>
      </c>
      <c r="BL257" s="18">
        <v>5.9965547977851598E-10</v>
      </c>
      <c r="BM257" s="18">
        <v>2.9298969656699893E-10</v>
      </c>
      <c r="BN257" s="18">
        <v>0</v>
      </c>
      <c r="BO257" s="18">
        <v>0</v>
      </c>
      <c r="BP257" s="18">
        <v>2.9982773988925804E-10</v>
      </c>
      <c r="BQ257" s="18">
        <v>0</v>
      </c>
      <c r="BR257" s="18">
        <v>3.566055016611295E-12</v>
      </c>
      <c r="BS257" s="18">
        <v>3.2719883056478397E-12</v>
      </c>
      <c r="BT257" s="18">
        <v>-7.0697638981173857E-10</v>
      </c>
      <c r="BU257" s="18">
        <v>0</v>
      </c>
      <c r="BV257" s="18">
        <v>0</v>
      </c>
      <c r="BW257" s="18">
        <v>0</v>
      </c>
      <c r="BX257" s="18">
        <v>7.9414654153709852E-2</v>
      </c>
      <c r="BY257" s="18">
        <v>3.9247193798449612E-2</v>
      </c>
      <c r="BZ257" s="18">
        <v>0</v>
      </c>
      <c r="CA257" s="18">
        <v>0</v>
      </c>
      <c r="CB257" s="18">
        <v>3.9707327076854926E-2</v>
      </c>
      <c r="CC257" s="18">
        <v>0</v>
      </c>
      <c r="CD257" s="18">
        <v>2.3384675083056475E-4</v>
      </c>
      <c r="CE257" s="18">
        <v>2.2628652757475078E-4</v>
      </c>
      <c r="CF257" s="18">
        <v>-3.7800327087486152E-2</v>
      </c>
      <c r="CG257" s="18">
        <v>0</v>
      </c>
      <c r="CH257" s="18">
        <v>0</v>
      </c>
      <c r="CI257" s="18">
        <v>0</v>
      </c>
      <c r="CJ257" s="18">
        <v>8.2635586870431876E-2</v>
      </c>
      <c r="CK257" s="18">
        <v>4.0816524473975629E-2</v>
      </c>
      <c r="CL257" s="18">
        <v>0</v>
      </c>
      <c r="CM257" s="18">
        <v>0</v>
      </c>
      <c r="CN257" s="18">
        <v>4.1317793435215938E-2</v>
      </c>
      <c r="CO257" s="18">
        <v>0</v>
      </c>
      <c r="CP257" s="18">
        <v>2.5542417718715392E-4</v>
      </c>
      <c r="CQ257" s="18">
        <v>2.4584478405315606E-4</v>
      </c>
      <c r="CR257" s="18">
        <v>-4.1437154019933552E-2</v>
      </c>
      <c r="CS257" s="18">
        <v>0</v>
      </c>
      <c r="CT257" s="18">
        <v>0</v>
      </c>
      <c r="CU257" s="18">
        <v>0</v>
      </c>
      <c r="CV257" s="18">
        <v>8.0549052527131779E-3</v>
      </c>
      <c r="CW257" s="18">
        <v>3.9141813510520486E-3</v>
      </c>
      <c r="CX257" s="18">
        <v>0</v>
      </c>
      <c r="CY257" s="18">
        <v>0</v>
      </c>
      <c r="CZ257" s="18">
        <v>4.0274526263565889E-3</v>
      </c>
      <c r="DA257" s="18">
        <v>0</v>
      </c>
      <c r="DB257" s="18">
        <v>5.9390844739756361E-5</v>
      </c>
      <c r="DC257" s="18">
        <v>5.3880430564784041E-5</v>
      </c>
      <c r="DD257" s="18">
        <v>-1.1923849213732003E-2</v>
      </c>
      <c r="DE257" s="18">
        <v>0</v>
      </c>
      <c r="DF257" s="18">
        <v>0</v>
      </c>
      <c r="DG257" s="18">
        <v>0</v>
      </c>
      <c r="DH257" s="18">
        <v>0</v>
      </c>
      <c r="DI257" s="18">
        <v>0</v>
      </c>
      <c r="DJ257" s="18">
        <v>0</v>
      </c>
      <c r="DK257" s="18">
        <v>0</v>
      </c>
      <c r="DL257" s="18">
        <v>0</v>
      </c>
      <c r="DM257" s="18">
        <v>0</v>
      </c>
      <c r="DN257" s="18">
        <v>0</v>
      </c>
      <c r="DO257" s="18">
        <v>0</v>
      </c>
      <c r="DP257" s="18">
        <v>0</v>
      </c>
      <c r="DQ257" s="18">
        <v>0</v>
      </c>
      <c r="DR257" s="18">
        <v>0</v>
      </c>
      <c r="DS257" s="18">
        <v>0</v>
      </c>
      <c r="DT257" s="18">
        <v>0</v>
      </c>
      <c r="DU257" s="18">
        <v>0</v>
      </c>
      <c r="DV257" s="18">
        <v>0</v>
      </c>
      <c r="DW257" s="18">
        <v>0</v>
      </c>
      <c r="DX257" s="18">
        <v>0</v>
      </c>
      <c r="DY257" s="18">
        <v>0</v>
      </c>
      <c r="DZ257" s="18">
        <v>0</v>
      </c>
      <c r="EA257" s="18">
        <v>0</v>
      </c>
      <c r="EB257" s="18">
        <v>0</v>
      </c>
      <c r="EC257" s="18">
        <v>0</v>
      </c>
      <c r="ED257" s="18">
        <v>0</v>
      </c>
      <c r="EE257" s="18">
        <v>0</v>
      </c>
    </row>
    <row r="258" spans="1:135" ht="20.149999999999999" customHeight="1" outlineLevel="3" x14ac:dyDescent="0.35">
      <c r="A258" s="17" t="s">
        <v>51</v>
      </c>
      <c r="B258" s="17" t="s">
        <v>121</v>
      </c>
      <c r="D258" s="18">
        <v>0.90410478587569831</v>
      </c>
      <c r="E258" s="18">
        <v>0.51364672756584306</v>
      </c>
      <c r="F258" s="18">
        <v>0</v>
      </c>
      <c r="G258" s="18">
        <v>0</v>
      </c>
      <c r="H258" s="18">
        <v>0.29857542950830562</v>
      </c>
      <c r="I258" s="18">
        <v>0</v>
      </c>
      <c r="J258" s="18">
        <v>7.2294110657917202E-2</v>
      </c>
      <c r="K258" s="18">
        <v>1.9588518143632341E-2</v>
      </c>
      <c r="L258" s="18">
        <v>-0.19783974130295687</v>
      </c>
      <c r="M258" s="18">
        <v>0</v>
      </c>
      <c r="N258" s="18">
        <v>0</v>
      </c>
      <c r="O258" s="18">
        <v>0</v>
      </c>
      <c r="P258" s="18">
        <v>1.4478288874972005E-11</v>
      </c>
      <c r="Q258" s="18">
        <v>5.8935881935601383E-12</v>
      </c>
      <c r="R258" s="18">
        <v>0</v>
      </c>
      <c r="S258" s="18">
        <v>0</v>
      </c>
      <c r="T258" s="18">
        <v>7.2344490834895905E-12</v>
      </c>
      <c r="U258" s="18">
        <v>0</v>
      </c>
      <c r="V258" s="18">
        <v>1.3501825686476708E-12</v>
      </c>
      <c r="W258" s="18">
        <v>6.9029274603765217E-17</v>
      </c>
      <c r="X258" s="18">
        <v>-3.7159364202157809E-11</v>
      </c>
      <c r="Y258" s="18">
        <v>0</v>
      </c>
      <c r="Z258" s="18">
        <v>0</v>
      </c>
      <c r="AA258" s="18">
        <v>0</v>
      </c>
      <c r="AB258" s="18">
        <v>1.9963293831242948E-4</v>
      </c>
      <c r="AC258" s="18">
        <v>1.3859585626766955E-4</v>
      </c>
      <c r="AD258" s="18">
        <v>0</v>
      </c>
      <c r="AE258" s="18">
        <v>0</v>
      </c>
      <c r="AF258" s="18">
        <v>5.9221381069842749E-5</v>
      </c>
      <c r="AG258" s="18">
        <v>0</v>
      </c>
      <c r="AH258" s="18">
        <v>7.5796251048969901E-7</v>
      </c>
      <c r="AI258" s="18">
        <v>1.0577384644274639E-6</v>
      </c>
      <c r="AJ258" s="18">
        <v>-3.194972166514938E-5</v>
      </c>
      <c r="AK258" s="18">
        <v>0</v>
      </c>
      <c r="AL258" s="18">
        <v>0</v>
      </c>
      <c r="AM258" s="18">
        <v>0</v>
      </c>
      <c r="AN258" s="18">
        <v>2.7586396515326766E-3</v>
      </c>
      <c r="AO258" s="18">
        <v>1.768246511108921E-3</v>
      </c>
      <c r="AP258" s="18">
        <v>0</v>
      </c>
      <c r="AQ258" s="18">
        <v>0</v>
      </c>
      <c r="AR258" s="18">
        <v>9.6444961432292362E-4</v>
      </c>
      <c r="AS258" s="18">
        <v>0</v>
      </c>
      <c r="AT258" s="18">
        <v>1.1989749643689295E-5</v>
      </c>
      <c r="AU258" s="18">
        <v>1.3953776457142859E-5</v>
      </c>
      <c r="AV258" s="18">
        <v>-4.7964218645101252E-4</v>
      </c>
      <c r="AW258" s="18">
        <v>0</v>
      </c>
      <c r="AX258" s="18">
        <v>0</v>
      </c>
      <c r="AY258" s="18">
        <v>0</v>
      </c>
      <c r="AZ258" s="18">
        <v>4.5326833472547016E-4</v>
      </c>
      <c r="BA258" s="18">
        <v>2.6237330535225844E-4</v>
      </c>
      <c r="BB258" s="18">
        <v>0</v>
      </c>
      <c r="BC258" s="18">
        <v>0</v>
      </c>
      <c r="BD258" s="18">
        <v>1.8616427280334881E-4</v>
      </c>
      <c r="BE258" s="18">
        <v>0</v>
      </c>
      <c r="BF258" s="18">
        <v>2.9855925974044743E-6</v>
      </c>
      <c r="BG258" s="18">
        <v>1.7451639724584718E-6</v>
      </c>
      <c r="BH258" s="18">
        <v>-3.7538089741077327E-5</v>
      </c>
      <c r="BI258" s="18">
        <v>0</v>
      </c>
      <c r="BJ258" s="18">
        <v>0</v>
      </c>
      <c r="BK258" s="18">
        <v>0</v>
      </c>
      <c r="BL258" s="18">
        <v>8.5343906587620617E-6</v>
      </c>
      <c r="BM258" s="18">
        <v>8.3986094344814583E-6</v>
      </c>
      <c r="BN258" s="18">
        <v>0</v>
      </c>
      <c r="BO258" s="18">
        <v>0</v>
      </c>
      <c r="BP258" s="18">
        <v>1.3506707492431894E-7</v>
      </c>
      <c r="BQ258" s="18">
        <v>0</v>
      </c>
      <c r="BR258" s="18">
        <v>4.7025370485058861E-10</v>
      </c>
      <c r="BS258" s="18">
        <v>2.4389565143410848E-10</v>
      </c>
      <c r="BT258" s="18">
        <v>-2.2691746625222001E-7</v>
      </c>
      <c r="BU258" s="18">
        <v>0</v>
      </c>
      <c r="BV258" s="18">
        <v>0</v>
      </c>
      <c r="BW258" s="18">
        <v>0</v>
      </c>
      <c r="BX258" s="18">
        <v>10.179481840509201</v>
      </c>
      <c r="BY258" s="18">
        <v>6.7735976494555512</v>
      </c>
      <c r="BZ258" s="18">
        <v>0</v>
      </c>
      <c r="CA258" s="18">
        <v>0</v>
      </c>
      <c r="CB258" s="18">
        <v>3.3621385203833887</v>
      </c>
      <c r="CC258" s="18">
        <v>0</v>
      </c>
      <c r="CD258" s="18">
        <v>1.2781237050218395E-2</v>
      </c>
      <c r="CE258" s="18">
        <v>3.0964433620044297E-2</v>
      </c>
      <c r="CF258" s="18">
        <v>-2.2700535209233572</v>
      </c>
      <c r="CG258" s="18">
        <v>0</v>
      </c>
      <c r="CH258" s="18">
        <v>0</v>
      </c>
      <c r="CI258" s="18">
        <v>0</v>
      </c>
      <c r="CJ258" s="18">
        <v>10.962922145518458</v>
      </c>
      <c r="CK258" s="18">
        <v>7.4521845788399936</v>
      </c>
      <c r="CL258" s="18">
        <v>0</v>
      </c>
      <c r="CM258" s="18">
        <v>0</v>
      </c>
      <c r="CN258" s="18">
        <v>3.464643315734663</v>
      </c>
      <c r="CO258" s="18">
        <v>0</v>
      </c>
      <c r="CP258" s="18">
        <v>1.4052930234610187E-2</v>
      </c>
      <c r="CQ258" s="18">
        <v>3.2041320709191579E-2</v>
      </c>
      <c r="CR258" s="18">
        <v>-2.6903235325121169</v>
      </c>
      <c r="CS258" s="18">
        <v>0</v>
      </c>
      <c r="CT258" s="18">
        <v>0</v>
      </c>
      <c r="CU258" s="18">
        <v>0</v>
      </c>
      <c r="CV258" s="18">
        <v>2.3527333122089686</v>
      </c>
      <c r="CW258" s="18">
        <v>2.0215589854436518</v>
      </c>
      <c r="CX258" s="18">
        <v>0</v>
      </c>
      <c r="CY258" s="18">
        <v>0</v>
      </c>
      <c r="CZ258" s="18">
        <v>0.3235746039277077</v>
      </c>
      <c r="DA258" s="18">
        <v>0</v>
      </c>
      <c r="DB258" s="18">
        <v>3.1061913596469801E-3</v>
      </c>
      <c r="DC258" s="18">
        <v>4.493531477962347E-3</v>
      </c>
      <c r="DD258" s="18">
        <v>-0.81860694858226568</v>
      </c>
      <c r="DE258" s="18">
        <v>0</v>
      </c>
      <c r="DF258" s="18">
        <v>0</v>
      </c>
      <c r="DG258" s="18">
        <v>0</v>
      </c>
      <c r="DH258" s="18">
        <v>0</v>
      </c>
      <c r="DI258" s="18">
        <v>0</v>
      </c>
      <c r="DJ258" s="18">
        <v>0</v>
      </c>
      <c r="DK258" s="18">
        <v>0</v>
      </c>
      <c r="DL258" s="18">
        <v>0</v>
      </c>
      <c r="DM258" s="18">
        <v>0</v>
      </c>
      <c r="DN258" s="18">
        <v>0</v>
      </c>
      <c r="DO258" s="18">
        <v>0</v>
      </c>
      <c r="DP258" s="18">
        <v>0</v>
      </c>
      <c r="DQ258" s="18">
        <v>0</v>
      </c>
      <c r="DR258" s="18">
        <v>0</v>
      </c>
      <c r="DS258" s="18">
        <v>0</v>
      </c>
      <c r="DT258" s="18">
        <v>0</v>
      </c>
      <c r="DU258" s="18">
        <v>0</v>
      </c>
      <c r="DV258" s="18">
        <v>0</v>
      </c>
      <c r="DW258" s="18">
        <v>0</v>
      </c>
      <c r="DX258" s="18">
        <v>0</v>
      </c>
      <c r="DY258" s="18">
        <v>0</v>
      </c>
      <c r="DZ258" s="18">
        <v>0</v>
      </c>
      <c r="EA258" s="18">
        <v>0</v>
      </c>
      <c r="EB258" s="18">
        <v>0</v>
      </c>
      <c r="EC258" s="18">
        <v>0</v>
      </c>
      <c r="ED258" s="18">
        <v>0</v>
      </c>
      <c r="EE258" s="18">
        <v>0</v>
      </c>
    </row>
    <row r="259" spans="1:135" ht="20.149999999999999" customHeight="1" outlineLevel="4" x14ac:dyDescent="0.35">
      <c r="A259" s="17" t="s">
        <v>48</v>
      </c>
      <c r="B259" s="17" t="s">
        <v>373</v>
      </c>
      <c r="D259" s="18">
        <v>0.90410478587569831</v>
      </c>
      <c r="E259" s="18">
        <v>0.51364672756584306</v>
      </c>
      <c r="F259" s="18">
        <v>0</v>
      </c>
      <c r="G259" s="18">
        <v>0</v>
      </c>
      <c r="H259" s="18">
        <v>0.29857542950830562</v>
      </c>
      <c r="I259" s="18">
        <v>0</v>
      </c>
      <c r="J259" s="18">
        <v>7.2294110657917202E-2</v>
      </c>
      <c r="K259" s="18">
        <v>1.9588518143632341E-2</v>
      </c>
      <c r="L259" s="18">
        <v>-0.19783974130295687</v>
      </c>
      <c r="M259" s="18">
        <v>0</v>
      </c>
      <c r="N259" s="18">
        <v>0</v>
      </c>
      <c r="O259" s="18">
        <v>0</v>
      </c>
      <c r="P259" s="18">
        <v>1.4478288874972005E-11</v>
      </c>
      <c r="Q259" s="18">
        <v>5.8935881935601383E-12</v>
      </c>
      <c r="R259" s="18">
        <v>0</v>
      </c>
      <c r="S259" s="18">
        <v>0</v>
      </c>
      <c r="T259" s="18">
        <v>7.2344490834895905E-12</v>
      </c>
      <c r="U259" s="18">
        <v>0</v>
      </c>
      <c r="V259" s="18">
        <v>1.3501825686476708E-12</v>
      </c>
      <c r="W259" s="18">
        <v>6.9029274603765217E-17</v>
      </c>
      <c r="X259" s="18">
        <v>-3.7159364202157809E-11</v>
      </c>
      <c r="Y259" s="18">
        <v>0</v>
      </c>
      <c r="Z259" s="18">
        <v>0</v>
      </c>
      <c r="AA259" s="18">
        <v>0</v>
      </c>
      <c r="AB259" s="18">
        <v>1.9963293831242948E-4</v>
      </c>
      <c r="AC259" s="18">
        <v>1.3859585626766955E-4</v>
      </c>
      <c r="AD259" s="18">
        <v>0</v>
      </c>
      <c r="AE259" s="18">
        <v>0</v>
      </c>
      <c r="AF259" s="18">
        <v>5.9221381069842749E-5</v>
      </c>
      <c r="AG259" s="18">
        <v>0</v>
      </c>
      <c r="AH259" s="18">
        <v>7.5796251048969901E-7</v>
      </c>
      <c r="AI259" s="18">
        <v>1.0577384644274639E-6</v>
      </c>
      <c r="AJ259" s="18">
        <v>-3.194972166514938E-5</v>
      </c>
      <c r="AK259" s="18">
        <v>0</v>
      </c>
      <c r="AL259" s="18">
        <v>0</v>
      </c>
      <c r="AM259" s="18">
        <v>0</v>
      </c>
      <c r="AN259" s="18">
        <v>2.7586396515326766E-3</v>
      </c>
      <c r="AO259" s="18">
        <v>1.768246511108921E-3</v>
      </c>
      <c r="AP259" s="18">
        <v>0</v>
      </c>
      <c r="AQ259" s="18">
        <v>0</v>
      </c>
      <c r="AR259" s="18">
        <v>9.6444961432292362E-4</v>
      </c>
      <c r="AS259" s="18">
        <v>0</v>
      </c>
      <c r="AT259" s="18">
        <v>1.1989749643689295E-5</v>
      </c>
      <c r="AU259" s="18">
        <v>1.3953776457142859E-5</v>
      </c>
      <c r="AV259" s="18">
        <v>-4.7964218645101257E-4</v>
      </c>
      <c r="AW259" s="18">
        <v>0</v>
      </c>
      <c r="AX259" s="18">
        <v>0</v>
      </c>
      <c r="AY259" s="18">
        <v>0</v>
      </c>
      <c r="AZ259" s="18">
        <v>4.5326833472547016E-4</v>
      </c>
      <c r="BA259" s="18">
        <v>2.6237330535225844E-4</v>
      </c>
      <c r="BB259" s="18">
        <v>0</v>
      </c>
      <c r="BC259" s="18">
        <v>0</v>
      </c>
      <c r="BD259" s="18">
        <v>1.8616427280334881E-4</v>
      </c>
      <c r="BE259" s="18">
        <v>0</v>
      </c>
      <c r="BF259" s="18">
        <v>2.9855925974044743E-6</v>
      </c>
      <c r="BG259" s="18">
        <v>1.7451639724584718E-6</v>
      </c>
      <c r="BH259" s="18">
        <v>-3.7538089741077327E-5</v>
      </c>
      <c r="BI259" s="18">
        <v>0</v>
      </c>
      <c r="BJ259" s="18">
        <v>0</v>
      </c>
      <c r="BK259" s="18">
        <v>0</v>
      </c>
      <c r="BL259" s="18">
        <v>8.5343906587620617E-6</v>
      </c>
      <c r="BM259" s="18">
        <v>8.3986094344814583E-6</v>
      </c>
      <c r="BN259" s="18">
        <v>0</v>
      </c>
      <c r="BO259" s="18">
        <v>0</v>
      </c>
      <c r="BP259" s="18">
        <v>1.3506707492431894E-7</v>
      </c>
      <c r="BQ259" s="18">
        <v>0</v>
      </c>
      <c r="BR259" s="18">
        <v>4.7025370485058861E-10</v>
      </c>
      <c r="BS259" s="18">
        <v>2.4389565143410848E-10</v>
      </c>
      <c r="BT259" s="18">
        <v>-2.2691746625222001E-7</v>
      </c>
      <c r="BU259" s="18">
        <v>0</v>
      </c>
      <c r="BV259" s="18">
        <v>0</v>
      </c>
      <c r="BW259" s="18">
        <v>0</v>
      </c>
      <c r="BX259" s="18">
        <v>10.179481840509201</v>
      </c>
      <c r="BY259" s="18">
        <v>6.7735976494555512</v>
      </c>
      <c r="BZ259" s="18">
        <v>0</v>
      </c>
      <c r="CA259" s="18">
        <v>0</v>
      </c>
      <c r="CB259" s="18">
        <v>3.3621385203833887</v>
      </c>
      <c r="CC259" s="18">
        <v>0</v>
      </c>
      <c r="CD259" s="18">
        <v>1.2781237050218395E-2</v>
      </c>
      <c r="CE259" s="18">
        <v>3.0964433620044297E-2</v>
      </c>
      <c r="CF259" s="18">
        <v>-2.2700535209233572</v>
      </c>
      <c r="CG259" s="18">
        <v>0</v>
      </c>
      <c r="CH259" s="18">
        <v>0</v>
      </c>
      <c r="CI259" s="18">
        <v>0</v>
      </c>
      <c r="CJ259" s="18">
        <v>10.962922145518458</v>
      </c>
      <c r="CK259" s="18">
        <v>7.4521845788399936</v>
      </c>
      <c r="CL259" s="18">
        <v>0</v>
      </c>
      <c r="CM259" s="18">
        <v>0</v>
      </c>
      <c r="CN259" s="18">
        <v>3.464643315734663</v>
      </c>
      <c r="CO259" s="18">
        <v>0</v>
      </c>
      <c r="CP259" s="18">
        <v>1.4052930234610187E-2</v>
      </c>
      <c r="CQ259" s="18">
        <v>3.2041320709191579E-2</v>
      </c>
      <c r="CR259" s="18">
        <v>-2.6903235325121173</v>
      </c>
      <c r="CS259" s="18">
        <v>0</v>
      </c>
      <c r="CT259" s="18">
        <v>0</v>
      </c>
      <c r="CU259" s="18">
        <v>0</v>
      </c>
      <c r="CV259" s="18">
        <v>2.3527333122089686</v>
      </c>
      <c r="CW259" s="18">
        <v>2.0215589854436518</v>
      </c>
      <c r="CX259" s="18">
        <v>0</v>
      </c>
      <c r="CY259" s="18">
        <v>0</v>
      </c>
      <c r="CZ259" s="18">
        <v>0.3235746039277077</v>
      </c>
      <c r="DA259" s="18">
        <v>0</v>
      </c>
      <c r="DB259" s="18">
        <v>3.1061913596469801E-3</v>
      </c>
      <c r="DC259" s="18">
        <v>4.493531477962347E-3</v>
      </c>
      <c r="DD259" s="18">
        <v>-0.81860694858226579</v>
      </c>
      <c r="DE259" s="18">
        <v>0</v>
      </c>
      <c r="DF259" s="18">
        <v>0</v>
      </c>
      <c r="DG259" s="18">
        <v>0</v>
      </c>
      <c r="DH259" s="18">
        <v>0</v>
      </c>
      <c r="DI259" s="18">
        <v>0</v>
      </c>
      <c r="DJ259" s="18">
        <v>0</v>
      </c>
      <c r="DK259" s="18">
        <v>0</v>
      </c>
      <c r="DL259" s="18">
        <v>0</v>
      </c>
      <c r="DM259" s="18">
        <v>0</v>
      </c>
      <c r="DN259" s="18">
        <v>0</v>
      </c>
      <c r="DO259" s="18">
        <v>0</v>
      </c>
      <c r="DP259" s="18">
        <v>0</v>
      </c>
      <c r="DQ259" s="18">
        <v>0</v>
      </c>
      <c r="DR259" s="18">
        <v>0</v>
      </c>
      <c r="DS259" s="18">
        <v>0</v>
      </c>
      <c r="DT259" s="18">
        <v>0</v>
      </c>
      <c r="DU259" s="18">
        <v>0</v>
      </c>
      <c r="DV259" s="18">
        <v>0</v>
      </c>
      <c r="DW259" s="18">
        <v>0</v>
      </c>
      <c r="DX259" s="18">
        <v>0</v>
      </c>
      <c r="DY259" s="18">
        <v>0</v>
      </c>
      <c r="DZ259" s="18">
        <v>0</v>
      </c>
      <c r="EA259" s="18">
        <v>0</v>
      </c>
      <c r="EB259" s="18">
        <v>0</v>
      </c>
      <c r="EC259" s="18">
        <v>0</v>
      </c>
      <c r="ED259" s="18">
        <v>0</v>
      </c>
      <c r="EE259" s="18">
        <v>0</v>
      </c>
    </row>
    <row r="260" spans="1:135" ht="20.149999999999999" customHeight="1" outlineLevel="5" x14ac:dyDescent="0.35">
      <c r="A260" s="17" t="s">
        <v>53</v>
      </c>
      <c r="B260" s="17" t="s">
        <v>374</v>
      </c>
      <c r="D260" s="18">
        <v>0.14940262131812004</v>
      </c>
      <c r="E260" s="18">
        <v>8.3373352955350727E-2</v>
      </c>
      <c r="F260" s="18">
        <v>0</v>
      </c>
      <c r="G260" s="18">
        <v>0</v>
      </c>
      <c r="H260" s="18">
        <v>5.1533938204872634E-2</v>
      </c>
      <c r="I260" s="18">
        <v>0</v>
      </c>
      <c r="J260" s="18">
        <v>1.140296244795205E-2</v>
      </c>
      <c r="K260" s="18">
        <v>3.0923677099446291E-3</v>
      </c>
      <c r="L260" s="18">
        <v>-2.9710512123613732E-2</v>
      </c>
      <c r="M260" s="18">
        <v>0</v>
      </c>
      <c r="N260" s="18">
        <v>0</v>
      </c>
      <c r="O260" s="18">
        <v>0</v>
      </c>
      <c r="P260" s="18">
        <v>1.9967910589872545E-15</v>
      </c>
      <c r="Q260" s="18">
        <v>1.7112404444117544E-15</v>
      </c>
      <c r="R260" s="18">
        <v>0</v>
      </c>
      <c r="S260" s="18">
        <v>0</v>
      </c>
      <c r="T260" s="18">
        <v>2.8023628628394244E-16</v>
      </c>
      <c r="U260" s="18">
        <v>0</v>
      </c>
      <c r="V260" s="18">
        <v>2.7458580372940836E-18</v>
      </c>
      <c r="W260" s="18">
        <v>2.5684702542635657E-18</v>
      </c>
      <c r="X260" s="18">
        <v>7.7762230462450262E-15</v>
      </c>
      <c r="Y260" s="18">
        <v>0</v>
      </c>
      <c r="Z260" s="18">
        <v>0</v>
      </c>
      <c r="AA260" s="18">
        <v>0</v>
      </c>
      <c r="AB260" s="18">
        <v>3.3033233744220594E-5</v>
      </c>
      <c r="AC260" s="18">
        <v>2.2398806362111782E-5</v>
      </c>
      <c r="AD260" s="18">
        <v>0</v>
      </c>
      <c r="AE260" s="18">
        <v>0</v>
      </c>
      <c r="AF260" s="18">
        <v>1.033167216750166E-5</v>
      </c>
      <c r="AG260" s="18">
        <v>0</v>
      </c>
      <c r="AH260" s="18">
        <v>1.1784945340892624E-7</v>
      </c>
      <c r="AI260" s="18">
        <v>1.8490576119822811E-7</v>
      </c>
      <c r="AJ260" s="18">
        <v>-4.7369334292802497E-6</v>
      </c>
      <c r="AK260" s="18">
        <v>0</v>
      </c>
      <c r="AL260" s="18">
        <v>0</v>
      </c>
      <c r="AM260" s="18">
        <v>0</v>
      </c>
      <c r="AN260" s="18">
        <v>4.6411354150113256E-4</v>
      </c>
      <c r="AO260" s="18">
        <v>2.9016696269571152E-4</v>
      </c>
      <c r="AP260" s="18">
        <v>0</v>
      </c>
      <c r="AQ260" s="18">
        <v>0</v>
      </c>
      <c r="AR260" s="18">
        <v>1.6968450638848282E-4</v>
      </c>
      <c r="AS260" s="18">
        <v>0</v>
      </c>
      <c r="AT260" s="18">
        <v>1.8222061606591623E-6</v>
      </c>
      <c r="AU260" s="18">
        <v>2.4398662562790695E-6</v>
      </c>
      <c r="AV260" s="18">
        <v>-7.0745001081342889E-5</v>
      </c>
      <c r="AW260" s="18">
        <v>0</v>
      </c>
      <c r="AX260" s="18">
        <v>0</v>
      </c>
      <c r="AY260" s="18">
        <v>0</v>
      </c>
      <c r="AZ260" s="18">
        <v>7.7945582051927584E-5</v>
      </c>
      <c r="BA260" s="18">
        <v>4.4352330729959314E-5</v>
      </c>
      <c r="BB260" s="18">
        <v>0</v>
      </c>
      <c r="BC260" s="18">
        <v>0</v>
      </c>
      <c r="BD260" s="18">
        <v>3.2834792952194897E-5</v>
      </c>
      <c r="BE260" s="18">
        <v>0</v>
      </c>
      <c r="BF260" s="18">
        <v>4.5772423722851489E-7</v>
      </c>
      <c r="BG260" s="18">
        <v>3.0073413254485048E-7</v>
      </c>
      <c r="BH260" s="18">
        <v>-5.5820557016094237E-6</v>
      </c>
      <c r="BI260" s="18">
        <v>0</v>
      </c>
      <c r="BJ260" s="18">
        <v>0</v>
      </c>
      <c r="BK260" s="18">
        <v>0</v>
      </c>
      <c r="BL260" s="18">
        <v>1.3263522405058605E-6</v>
      </c>
      <c r="BM260" s="18">
        <v>1.3065456070065025E-6</v>
      </c>
      <c r="BN260" s="18">
        <v>0</v>
      </c>
      <c r="BO260" s="18">
        <v>0</v>
      </c>
      <c r="BP260" s="18">
        <v>1.9734866739191582E-8</v>
      </c>
      <c r="BQ260" s="18">
        <v>0</v>
      </c>
      <c r="BR260" s="18">
        <v>2.9609389094943524E-11</v>
      </c>
      <c r="BS260" s="18">
        <v>4.2157371071539311E-11</v>
      </c>
      <c r="BT260" s="18">
        <v>-4.4169231796603181E-9</v>
      </c>
      <c r="BU260" s="18">
        <v>0</v>
      </c>
      <c r="BV260" s="18">
        <v>0</v>
      </c>
      <c r="BW260" s="18">
        <v>0</v>
      </c>
      <c r="BX260" s="18">
        <v>1.6793110807780423</v>
      </c>
      <c r="BY260" s="18">
        <v>1.0932699025342565</v>
      </c>
      <c r="BZ260" s="18">
        <v>0</v>
      </c>
      <c r="CA260" s="18">
        <v>0</v>
      </c>
      <c r="CB260" s="18">
        <v>0.57864997111328909</v>
      </c>
      <c r="CC260" s="18">
        <v>0</v>
      </c>
      <c r="CD260" s="18">
        <v>1.9771731439409343E-3</v>
      </c>
      <c r="CE260" s="18">
        <v>5.414033986555925E-3</v>
      </c>
      <c r="CF260" s="18">
        <v>-0.34173697502164041</v>
      </c>
      <c r="CG260" s="18">
        <v>0</v>
      </c>
      <c r="CH260" s="18">
        <v>0</v>
      </c>
      <c r="CI260" s="18">
        <v>0</v>
      </c>
      <c r="CJ260" s="18">
        <v>1.8000769779101051</v>
      </c>
      <c r="CK260" s="18">
        <v>1.1964674868990228</v>
      </c>
      <c r="CL260" s="18">
        <v>0</v>
      </c>
      <c r="CM260" s="18">
        <v>0</v>
      </c>
      <c r="CN260" s="18">
        <v>0.59585607159712073</v>
      </c>
      <c r="CO260" s="18">
        <v>0</v>
      </c>
      <c r="CP260" s="18">
        <v>2.1544847618685165E-3</v>
      </c>
      <c r="CQ260" s="18">
        <v>5.5989346520930227E-3</v>
      </c>
      <c r="CR260" s="18">
        <v>-0.40375836120355091</v>
      </c>
      <c r="CS260" s="18">
        <v>0</v>
      </c>
      <c r="CT260" s="18">
        <v>0</v>
      </c>
      <c r="CU260" s="18">
        <v>0</v>
      </c>
      <c r="CV260" s="18">
        <v>0.3667337986007112</v>
      </c>
      <c r="CW260" s="18">
        <v>0.31173487902932601</v>
      </c>
      <c r="CX260" s="18">
        <v>0</v>
      </c>
      <c r="CY260" s="18">
        <v>0</v>
      </c>
      <c r="CZ260" s="18">
        <v>5.3729235364075305E-2</v>
      </c>
      <c r="DA260" s="18">
        <v>0</v>
      </c>
      <c r="DB260" s="18">
        <v>4.8956226046605337E-4</v>
      </c>
      <c r="DC260" s="18">
        <v>7.801219468438538E-4</v>
      </c>
      <c r="DD260" s="18">
        <v>-0.1229191564751696</v>
      </c>
      <c r="DE260" s="18">
        <v>0</v>
      </c>
      <c r="DF260" s="18">
        <v>0</v>
      </c>
      <c r="DG260" s="18">
        <v>0</v>
      </c>
      <c r="DH260" s="18">
        <v>0</v>
      </c>
      <c r="DI260" s="18">
        <v>0</v>
      </c>
      <c r="DJ260" s="18">
        <v>0</v>
      </c>
      <c r="DK260" s="18">
        <v>0</v>
      </c>
      <c r="DL260" s="18">
        <v>0</v>
      </c>
      <c r="DM260" s="18">
        <v>0</v>
      </c>
      <c r="DN260" s="18">
        <v>0</v>
      </c>
      <c r="DO260" s="18">
        <v>0</v>
      </c>
      <c r="DP260" s="18">
        <v>0</v>
      </c>
      <c r="DQ260" s="18">
        <v>0</v>
      </c>
      <c r="DR260" s="18">
        <v>0</v>
      </c>
      <c r="DS260" s="18">
        <v>0</v>
      </c>
      <c r="DT260" s="18">
        <v>0</v>
      </c>
      <c r="DU260" s="18">
        <v>0</v>
      </c>
      <c r="DV260" s="18">
        <v>0</v>
      </c>
      <c r="DW260" s="18">
        <v>0</v>
      </c>
      <c r="DX260" s="18">
        <v>0</v>
      </c>
      <c r="DY260" s="18">
        <v>0</v>
      </c>
      <c r="DZ260" s="18">
        <v>0</v>
      </c>
      <c r="EA260" s="18">
        <v>0</v>
      </c>
      <c r="EB260" s="18">
        <v>0</v>
      </c>
      <c r="EC260" s="18">
        <v>0</v>
      </c>
      <c r="ED260" s="18">
        <v>0</v>
      </c>
      <c r="EE260" s="18">
        <v>0</v>
      </c>
    </row>
    <row r="261" spans="1:135" ht="20.149999999999999" customHeight="1" outlineLevel="6" x14ac:dyDescent="0.35">
      <c r="A261" s="17" t="s">
        <v>54</v>
      </c>
      <c r="B261" s="17" t="s">
        <v>375</v>
      </c>
      <c r="C261">
        <v>0</v>
      </c>
      <c r="D261" s="18">
        <v>1.009003951052655E-2</v>
      </c>
      <c r="E261" s="18">
        <v>1.0088087717746927E-2</v>
      </c>
      <c r="F261" s="18">
        <v>0</v>
      </c>
      <c r="G261" s="18">
        <v>0</v>
      </c>
      <c r="H261" s="18">
        <v>0</v>
      </c>
      <c r="I261" s="18">
        <v>0</v>
      </c>
      <c r="J261" s="18">
        <v>0</v>
      </c>
      <c r="K261" s="18">
        <v>1.9517927796234771E-6</v>
      </c>
      <c r="L261" s="18">
        <v>-1.1245980066445181E-3</v>
      </c>
      <c r="M261" s="18">
        <v>0</v>
      </c>
      <c r="N261" s="18">
        <v>0</v>
      </c>
      <c r="O261" s="18">
        <v>0</v>
      </c>
      <c r="P261" s="18">
        <v>4.9176687314696669E-17</v>
      </c>
      <c r="Q261" s="18">
        <v>4.9165841954785265E-17</v>
      </c>
      <c r="R261" s="18">
        <v>0</v>
      </c>
      <c r="S261" s="18">
        <v>0</v>
      </c>
      <c r="T261" s="18">
        <v>0</v>
      </c>
      <c r="U261" s="18">
        <v>0</v>
      </c>
      <c r="V261" s="18">
        <v>0</v>
      </c>
      <c r="W261" s="18">
        <v>1.0845359911406421E-20</v>
      </c>
      <c r="X261" s="18">
        <v>6.9081222591362116E-18</v>
      </c>
      <c r="Y261" s="18">
        <v>0</v>
      </c>
      <c r="Z261" s="18">
        <v>0</v>
      </c>
      <c r="AA261" s="18">
        <v>0</v>
      </c>
      <c r="AB261" s="18">
        <v>2.4229968400310581E-6</v>
      </c>
      <c r="AC261" s="18">
        <v>2.4220436988660524E-6</v>
      </c>
      <c r="AD261" s="18">
        <v>0</v>
      </c>
      <c r="AE261" s="18">
        <v>0</v>
      </c>
      <c r="AF261" s="18">
        <v>0</v>
      </c>
      <c r="AG261" s="18">
        <v>0</v>
      </c>
      <c r="AH261" s="18">
        <v>0</v>
      </c>
      <c r="AI261" s="18">
        <v>9.5314116500553694E-10</v>
      </c>
      <c r="AJ261" s="18">
        <v>-3.3879015725359909E-7</v>
      </c>
      <c r="AK261" s="18">
        <v>0</v>
      </c>
      <c r="AL261" s="18">
        <v>0</v>
      </c>
      <c r="AM261" s="18">
        <v>0</v>
      </c>
      <c r="AN261" s="18">
        <v>2.3591756833133997E-5</v>
      </c>
      <c r="AO261" s="18">
        <v>2.3579357696566999E-5</v>
      </c>
      <c r="AP261" s="18">
        <v>0</v>
      </c>
      <c r="AQ261" s="18">
        <v>0</v>
      </c>
      <c r="AR261" s="18">
        <v>0</v>
      </c>
      <c r="AS261" s="18">
        <v>0</v>
      </c>
      <c r="AT261" s="18">
        <v>0</v>
      </c>
      <c r="AU261" s="18">
        <v>1.2399136566998893E-8</v>
      </c>
      <c r="AV261" s="18">
        <v>-2.5940784584717608E-6</v>
      </c>
      <c r="AW261" s="18">
        <v>0</v>
      </c>
      <c r="AX261" s="18">
        <v>0</v>
      </c>
      <c r="AY261" s="18">
        <v>0</v>
      </c>
      <c r="AZ261" s="18">
        <v>2.1232782733395818E-6</v>
      </c>
      <c r="BA261" s="18">
        <v>2.1218832366972785E-6</v>
      </c>
      <c r="BB261" s="18">
        <v>0</v>
      </c>
      <c r="BC261" s="18">
        <v>0</v>
      </c>
      <c r="BD261" s="18">
        <v>0</v>
      </c>
      <c r="BE261" s="18">
        <v>0</v>
      </c>
      <c r="BF261" s="18">
        <v>0</v>
      </c>
      <c r="BG261" s="18">
        <v>1.3950366423034328E-9</v>
      </c>
      <c r="BH261" s="18">
        <v>-2.1548385204872646E-7</v>
      </c>
      <c r="BI261" s="18">
        <v>0</v>
      </c>
      <c r="BJ261" s="18">
        <v>0</v>
      </c>
      <c r="BK261" s="18">
        <v>0</v>
      </c>
      <c r="BL261" s="18">
        <v>1.1355004694289189E-6</v>
      </c>
      <c r="BM261" s="18">
        <v>1.1355002715915263E-6</v>
      </c>
      <c r="BN261" s="18">
        <v>0</v>
      </c>
      <c r="BO261" s="18">
        <v>0</v>
      </c>
      <c r="BP261" s="18">
        <v>0</v>
      </c>
      <c r="BQ261" s="18">
        <v>0</v>
      </c>
      <c r="BR261" s="18">
        <v>0</v>
      </c>
      <c r="BS261" s="18">
        <v>1.9783739269102992E-13</v>
      </c>
      <c r="BT261" s="18">
        <v>2.6767120885935768E-11</v>
      </c>
      <c r="BU261" s="18">
        <v>0</v>
      </c>
      <c r="BV261" s="18">
        <v>0</v>
      </c>
      <c r="BW261" s="18">
        <v>0</v>
      </c>
      <c r="BX261" s="18">
        <v>9.9115996691437808E-2</v>
      </c>
      <c r="BY261" s="18">
        <v>9.9088314153497614E-2</v>
      </c>
      <c r="BZ261" s="18">
        <v>0</v>
      </c>
      <c r="CA261" s="18">
        <v>0</v>
      </c>
      <c r="CB261" s="18">
        <v>0</v>
      </c>
      <c r="CC261" s="18">
        <v>0</v>
      </c>
      <c r="CD261" s="18">
        <v>0</v>
      </c>
      <c r="CE261" s="18">
        <v>2.768253794019933E-5</v>
      </c>
      <c r="CF261" s="18">
        <v>-8.8955130011074187E-3</v>
      </c>
      <c r="CG261" s="18">
        <v>0</v>
      </c>
      <c r="CH261" s="18">
        <v>0</v>
      </c>
      <c r="CI261" s="18">
        <v>0</v>
      </c>
      <c r="CJ261" s="18">
        <v>0.10903699394435076</v>
      </c>
      <c r="CK261" s="18">
        <v>0.10900850481495984</v>
      </c>
      <c r="CL261" s="18">
        <v>0</v>
      </c>
      <c r="CM261" s="18">
        <v>0</v>
      </c>
      <c r="CN261" s="18">
        <v>0</v>
      </c>
      <c r="CO261" s="18">
        <v>0</v>
      </c>
      <c r="CP261" s="18">
        <v>0</v>
      </c>
      <c r="CQ261" s="18">
        <v>2.8489129390919157E-5</v>
      </c>
      <c r="CR261" s="18">
        <v>-8.5046221926910297E-3</v>
      </c>
      <c r="CS261" s="18">
        <v>0</v>
      </c>
      <c r="CT261" s="18">
        <v>0</v>
      </c>
      <c r="CU261" s="18">
        <v>0</v>
      </c>
      <c r="CV261" s="18">
        <v>1.8798177696088658E-2</v>
      </c>
      <c r="CW261" s="18">
        <v>1.8794438479255878E-2</v>
      </c>
      <c r="CX261" s="18">
        <v>0</v>
      </c>
      <c r="CY261" s="18">
        <v>0</v>
      </c>
      <c r="CZ261" s="18">
        <v>0</v>
      </c>
      <c r="DA261" s="18">
        <v>0</v>
      </c>
      <c r="DB261" s="18">
        <v>0</v>
      </c>
      <c r="DC261" s="18">
        <v>3.7392168327796233E-6</v>
      </c>
      <c r="DD261" s="18">
        <v>9.7039930897009966E-4</v>
      </c>
      <c r="DE261" s="18">
        <v>0</v>
      </c>
      <c r="DF261" s="18">
        <v>0</v>
      </c>
      <c r="DG261" s="18">
        <v>0</v>
      </c>
      <c r="DH261" s="18">
        <v>0</v>
      </c>
      <c r="DI261" s="18">
        <v>0</v>
      </c>
      <c r="DJ261" s="18">
        <v>0</v>
      </c>
      <c r="DK261" s="18">
        <v>0</v>
      </c>
      <c r="DL261" s="18">
        <v>0</v>
      </c>
      <c r="DM261" s="18">
        <v>0</v>
      </c>
      <c r="DN261" s="18">
        <v>0</v>
      </c>
      <c r="DO261" s="18">
        <v>0</v>
      </c>
      <c r="DP261" s="18">
        <v>0</v>
      </c>
      <c r="DQ261" s="18">
        <v>0</v>
      </c>
      <c r="DR261" s="18">
        <v>0</v>
      </c>
      <c r="DS261" s="18">
        <v>0</v>
      </c>
      <c r="DT261" s="18">
        <v>0</v>
      </c>
      <c r="DU261" s="18">
        <v>0</v>
      </c>
      <c r="DV261" s="18">
        <v>0</v>
      </c>
      <c r="DW261" s="18">
        <v>0</v>
      </c>
      <c r="DX261" s="18">
        <v>0</v>
      </c>
      <c r="DY261" s="18">
        <v>0</v>
      </c>
      <c r="DZ261" s="18">
        <v>0</v>
      </c>
      <c r="EA261" s="18">
        <v>0</v>
      </c>
      <c r="EB261" s="18">
        <v>0</v>
      </c>
      <c r="EC261" s="18">
        <v>0</v>
      </c>
      <c r="ED261" s="18">
        <v>0</v>
      </c>
      <c r="EE261" s="18">
        <v>0</v>
      </c>
    </row>
    <row r="262" spans="1:135" ht="20.149999999999999" customHeight="1" outlineLevel="6" x14ac:dyDescent="0.35">
      <c r="A262" s="17" t="s">
        <v>54</v>
      </c>
      <c r="B262" s="17" t="s">
        <v>372</v>
      </c>
      <c r="C262">
        <v>1</v>
      </c>
      <c r="D262" s="18">
        <v>1.6601083860465118E-2</v>
      </c>
      <c r="E262" s="18">
        <v>2.8108410000000006E-3</v>
      </c>
      <c r="F262" s="18">
        <v>0</v>
      </c>
      <c r="G262" s="18">
        <v>0</v>
      </c>
      <c r="H262" s="18">
        <v>8.3005419302325592E-3</v>
      </c>
      <c r="I262" s="18">
        <v>0</v>
      </c>
      <c r="J262" s="18">
        <v>2.7456475813953489E-3</v>
      </c>
      <c r="K262" s="18">
        <v>2.7440533488372098E-3</v>
      </c>
      <c r="L262" s="18">
        <v>-5.9341515813953498E-3</v>
      </c>
      <c r="M262" s="18">
        <v>0</v>
      </c>
      <c r="N262" s="18">
        <v>0</v>
      </c>
      <c r="O262" s="18">
        <v>0</v>
      </c>
      <c r="P262" s="18">
        <v>9.1068201860465124E-17</v>
      </c>
      <c r="Q262" s="18">
        <v>4.4201361395348846E-17</v>
      </c>
      <c r="R262" s="18">
        <v>0</v>
      </c>
      <c r="S262" s="18">
        <v>0</v>
      </c>
      <c r="T262" s="18">
        <v>4.5534100930232562E-17</v>
      </c>
      <c r="U262" s="18">
        <v>0</v>
      </c>
      <c r="V262" s="18">
        <v>6.9927511627906981E-19</v>
      </c>
      <c r="W262" s="18">
        <v>6.3346441860465121E-19</v>
      </c>
      <c r="X262" s="18">
        <v>-1.3806734418604654E-16</v>
      </c>
      <c r="Y262" s="18">
        <v>0</v>
      </c>
      <c r="Z262" s="18">
        <v>0</v>
      </c>
      <c r="AA262" s="18">
        <v>0</v>
      </c>
      <c r="AB262" s="18">
        <v>1.1455427065116282E-6</v>
      </c>
      <c r="AC262" s="18">
        <v>5.3839372093023264E-7</v>
      </c>
      <c r="AD262" s="18">
        <v>0</v>
      </c>
      <c r="AE262" s="18">
        <v>0</v>
      </c>
      <c r="AF262" s="18">
        <v>5.7277135325581401E-7</v>
      </c>
      <c r="AG262" s="18">
        <v>0</v>
      </c>
      <c r="AH262" s="18">
        <v>1.7266413488372095E-8</v>
      </c>
      <c r="AI262" s="18">
        <v>1.7111218837209304E-8</v>
      </c>
      <c r="AJ262" s="18">
        <v>-5.106686558139535E-7</v>
      </c>
      <c r="AK262" s="18">
        <v>0</v>
      </c>
      <c r="AL262" s="18">
        <v>0</v>
      </c>
      <c r="AM262" s="18">
        <v>0</v>
      </c>
      <c r="AN262" s="18">
        <v>8.5714107906976733E-6</v>
      </c>
      <c r="AO262" s="18">
        <v>3.8295507441860463E-6</v>
      </c>
      <c r="AP262" s="18">
        <v>0</v>
      </c>
      <c r="AQ262" s="18">
        <v>0</v>
      </c>
      <c r="AR262" s="18">
        <v>4.2857053953488366E-6</v>
      </c>
      <c r="AS262" s="18">
        <v>0</v>
      </c>
      <c r="AT262" s="18">
        <v>2.2901976976744187E-7</v>
      </c>
      <c r="AU262" s="18">
        <v>2.2713488139534881E-7</v>
      </c>
      <c r="AV262" s="18">
        <v>-5.0203938604651172E-6</v>
      </c>
      <c r="AW262" s="18">
        <v>0</v>
      </c>
      <c r="AX262" s="18">
        <v>0</v>
      </c>
      <c r="AY262" s="18">
        <v>0</v>
      </c>
      <c r="AZ262" s="18">
        <v>1.2715579441860467E-6</v>
      </c>
      <c r="BA262" s="18">
        <v>5.3185153488372101E-7</v>
      </c>
      <c r="BB262" s="18">
        <v>0</v>
      </c>
      <c r="BC262" s="18">
        <v>0</v>
      </c>
      <c r="BD262" s="18">
        <v>6.3577897209302335E-7</v>
      </c>
      <c r="BE262" s="18">
        <v>0</v>
      </c>
      <c r="BF262" s="18">
        <v>5.2149874418604649E-8</v>
      </c>
      <c r="BG262" s="18">
        <v>5.1777562790697681E-8</v>
      </c>
      <c r="BH262" s="18">
        <v>-9.5171600930232573E-7</v>
      </c>
      <c r="BI262" s="18">
        <v>0</v>
      </c>
      <c r="BJ262" s="18">
        <v>0</v>
      </c>
      <c r="BK262" s="18">
        <v>0</v>
      </c>
      <c r="BL262" s="18">
        <v>1.2556717083720933E-9</v>
      </c>
      <c r="BM262" s="18">
        <v>6.1351706976744194E-10</v>
      </c>
      <c r="BN262" s="18">
        <v>0</v>
      </c>
      <c r="BO262" s="18">
        <v>0</v>
      </c>
      <c r="BP262" s="18">
        <v>6.2783585418604664E-10</v>
      </c>
      <c r="BQ262" s="18">
        <v>0</v>
      </c>
      <c r="BR262" s="18">
        <v>7.4672783720930235E-12</v>
      </c>
      <c r="BS262" s="18">
        <v>6.8515060465116286E-12</v>
      </c>
      <c r="BT262" s="18">
        <v>-1.4804004651162791E-9</v>
      </c>
      <c r="BU262" s="18">
        <v>0</v>
      </c>
      <c r="BV262" s="18">
        <v>0</v>
      </c>
      <c r="BW262" s="18">
        <v>0</v>
      </c>
      <c r="BX262" s="18">
        <v>0.16629337646976744</v>
      </c>
      <c r="BY262" s="18">
        <v>8.2183174418604649E-2</v>
      </c>
      <c r="BZ262" s="18">
        <v>0</v>
      </c>
      <c r="CA262" s="18">
        <v>0</v>
      </c>
      <c r="CB262" s="18">
        <v>8.314668823488372E-2</v>
      </c>
      <c r="CC262" s="18">
        <v>0</v>
      </c>
      <c r="CD262" s="18">
        <v>4.8967241860465118E-4</v>
      </c>
      <c r="CE262" s="18">
        <v>4.7384139767441864E-4</v>
      </c>
      <c r="CF262" s="18">
        <v>-7.9153452093023269E-2</v>
      </c>
      <c r="CG262" s="18">
        <v>0</v>
      </c>
      <c r="CH262" s="18">
        <v>0</v>
      </c>
      <c r="CI262" s="18">
        <v>0</v>
      </c>
      <c r="CJ262" s="18">
        <v>0.17303797269767443</v>
      </c>
      <c r="CK262" s="18">
        <v>8.5469334883720924E-2</v>
      </c>
      <c r="CL262" s="18">
        <v>0</v>
      </c>
      <c r="CM262" s="18">
        <v>0</v>
      </c>
      <c r="CN262" s="18">
        <v>8.6518986348837215E-2</v>
      </c>
      <c r="CO262" s="18">
        <v>0</v>
      </c>
      <c r="CP262" s="18">
        <v>5.3485530232558144E-4</v>
      </c>
      <c r="CQ262" s="18">
        <v>5.1479616279069768E-4</v>
      </c>
      <c r="CR262" s="18">
        <v>-8.6768926046511638E-2</v>
      </c>
      <c r="CS262" s="18">
        <v>0</v>
      </c>
      <c r="CT262" s="18">
        <v>0</v>
      </c>
      <c r="CU262" s="18">
        <v>0</v>
      </c>
      <c r="CV262" s="18">
        <v>1.6866879367441863E-2</v>
      </c>
      <c r="CW262" s="18">
        <v>8.1962509302325598E-3</v>
      </c>
      <c r="CX262" s="18">
        <v>0</v>
      </c>
      <c r="CY262" s="18">
        <v>0</v>
      </c>
      <c r="CZ262" s="18">
        <v>8.4334396837209315E-3</v>
      </c>
      <c r="DA262" s="18">
        <v>0</v>
      </c>
      <c r="DB262" s="18">
        <v>1.2436374883720931E-4</v>
      </c>
      <c r="DC262" s="18">
        <v>1.128250046511628E-4</v>
      </c>
      <c r="DD262" s="18">
        <v>-2.4968403720930236E-2</v>
      </c>
      <c r="DE262" s="18">
        <v>0</v>
      </c>
      <c r="DF262" s="18">
        <v>0</v>
      </c>
      <c r="DG262" s="18">
        <v>0</v>
      </c>
      <c r="DH262" s="18">
        <v>0</v>
      </c>
      <c r="DI262" s="18">
        <v>0</v>
      </c>
      <c r="DJ262" s="18">
        <v>0</v>
      </c>
      <c r="DK262" s="18">
        <v>0</v>
      </c>
      <c r="DL262" s="18">
        <v>0</v>
      </c>
      <c r="DM262" s="18">
        <v>0</v>
      </c>
      <c r="DN262" s="18">
        <v>0</v>
      </c>
      <c r="DO262" s="18">
        <v>0</v>
      </c>
      <c r="DP262" s="18">
        <v>0</v>
      </c>
      <c r="DQ262" s="18">
        <v>0</v>
      </c>
      <c r="DR262" s="18">
        <v>0</v>
      </c>
      <c r="DS262" s="18">
        <v>0</v>
      </c>
      <c r="DT262" s="18">
        <v>0</v>
      </c>
      <c r="DU262" s="18">
        <v>0</v>
      </c>
      <c r="DV262" s="18">
        <v>0</v>
      </c>
      <c r="DW262" s="18">
        <v>0</v>
      </c>
      <c r="DX262" s="18">
        <v>0</v>
      </c>
      <c r="DY262" s="18">
        <v>0</v>
      </c>
      <c r="DZ262" s="18">
        <v>0</v>
      </c>
      <c r="EA262" s="18">
        <v>0</v>
      </c>
      <c r="EB262" s="18">
        <v>0</v>
      </c>
      <c r="EC262" s="18">
        <v>0</v>
      </c>
      <c r="ED262" s="18">
        <v>0</v>
      </c>
      <c r="EE262" s="18">
        <v>0</v>
      </c>
    </row>
    <row r="263" spans="1:135" ht="20.149999999999999" customHeight="1" outlineLevel="6" x14ac:dyDescent="0.35">
      <c r="A263" s="17" t="s">
        <v>54</v>
      </c>
      <c r="B263" s="17" t="s">
        <v>118</v>
      </c>
      <c r="C263">
        <v>1</v>
      </c>
      <c r="D263" s="18">
        <v>8.646679254928015E-2</v>
      </c>
      <c r="E263" s="18">
        <v>4.0746637306755255E-2</v>
      </c>
      <c r="F263" s="18">
        <v>0</v>
      </c>
      <c r="G263" s="18">
        <v>0</v>
      </c>
      <c r="H263" s="18">
        <v>4.3233396274640082E-2</v>
      </c>
      <c r="I263" s="18">
        <v>0</v>
      </c>
      <c r="J263" s="18">
        <v>2.1403963995570321E-3</v>
      </c>
      <c r="K263" s="18">
        <v>3.4636256832779619E-4</v>
      </c>
      <c r="L263" s="18">
        <v>-1.9824811924695459E-3</v>
      </c>
      <c r="M263" s="18">
        <v>0</v>
      </c>
      <c r="N263" s="18">
        <v>0</v>
      </c>
      <c r="O263" s="18">
        <v>0</v>
      </c>
      <c r="P263" s="18">
        <v>4.6940437070741959E-16</v>
      </c>
      <c r="Q263" s="18">
        <v>2.3127842285714284E-16</v>
      </c>
      <c r="R263" s="18">
        <v>0</v>
      </c>
      <c r="S263" s="18">
        <v>0</v>
      </c>
      <c r="T263" s="18">
        <v>2.3470218535370985E-16</v>
      </c>
      <c r="U263" s="18">
        <v>0</v>
      </c>
      <c r="V263" s="18">
        <v>1.4996020208194904E-18</v>
      </c>
      <c r="W263" s="18">
        <v>1.9241604757475082E-18</v>
      </c>
      <c r="X263" s="18">
        <v>-4.5948317678848283E-17</v>
      </c>
      <c r="Y263" s="18">
        <v>0</v>
      </c>
      <c r="Z263" s="18">
        <v>0</v>
      </c>
      <c r="AA263" s="18">
        <v>0</v>
      </c>
      <c r="AB263" s="18">
        <v>1.9517801628491692E-5</v>
      </c>
      <c r="AC263" s="18">
        <v>9.5699154551495008E-6</v>
      </c>
      <c r="AD263" s="18">
        <v>0</v>
      </c>
      <c r="AE263" s="18">
        <v>0</v>
      </c>
      <c r="AF263" s="18">
        <v>9.7589008142458459E-6</v>
      </c>
      <c r="AG263" s="18">
        <v>0</v>
      </c>
      <c r="AH263" s="18">
        <v>2.214395790033222E-8</v>
      </c>
      <c r="AI263" s="18">
        <v>1.6684140119601327E-7</v>
      </c>
      <c r="AJ263" s="18">
        <v>-1.7051598015503876E-7</v>
      </c>
      <c r="AK263" s="18">
        <v>0</v>
      </c>
      <c r="AL263" s="18">
        <v>0</v>
      </c>
      <c r="AM263" s="18">
        <v>0</v>
      </c>
      <c r="AN263" s="18">
        <v>3.3079760198626799E-4</v>
      </c>
      <c r="AO263" s="18">
        <v>1.6295946595791804E-4</v>
      </c>
      <c r="AP263" s="18">
        <v>0</v>
      </c>
      <c r="AQ263" s="18">
        <v>0</v>
      </c>
      <c r="AR263" s="18">
        <v>1.6539880099313397E-4</v>
      </c>
      <c r="AS263" s="18">
        <v>0</v>
      </c>
      <c r="AT263" s="18">
        <v>2.3900279689922478E-7</v>
      </c>
      <c r="AU263" s="18">
        <v>2.2003322383167219E-6</v>
      </c>
      <c r="AV263" s="18">
        <v>-1.6746911238095237E-6</v>
      </c>
      <c r="AW263" s="18">
        <v>0</v>
      </c>
      <c r="AX263" s="18">
        <v>0</v>
      </c>
      <c r="AY263" s="18">
        <v>0</v>
      </c>
      <c r="AZ263" s="18">
        <v>6.4398027960203762E-5</v>
      </c>
      <c r="BA263" s="18">
        <v>3.1898237067552599E-5</v>
      </c>
      <c r="BB263" s="18">
        <v>0</v>
      </c>
      <c r="BC263" s="18">
        <v>0</v>
      </c>
      <c r="BD263" s="18">
        <v>3.2199013980101881E-5</v>
      </c>
      <c r="BE263" s="18">
        <v>0</v>
      </c>
      <c r="BF263" s="18">
        <v>5.3215379437430772E-8</v>
      </c>
      <c r="BG263" s="18">
        <v>2.4756153311184935E-7</v>
      </c>
      <c r="BH263" s="18">
        <v>-3.1739052332225914E-7</v>
      </c>
      <c r="BI263" s="18">
        <v>0</v>
      </c>
      <c r="BJ263" s="18">
        <v>0</v>
      </c>
      <c r="BK263" s="18">
        <v>0</v>
      </c>
      <c r="BL263" s="18">
        <v>3.8214061770011067E-8</v>
      </c>
      <c r="BM263" s="18">
        <v>1.9056324163898115E-8</v>
      </c>
      <c r="BN263" s="18">
        <v>0</v>
      </c>
      <c r="BO263" s="18">
        <v>0</v>
      </c>
      <c r="BP263" s="18">
        <v>1.9107030885005537E-8</v>
      </c>
      <c r="BQ263" s="18">
        <v>0</v>
      </c>
      <c r="BR263" s="18">
        <v>1.5598693475083057E-11</v>
      </c>
      <c r="BS263" s="18">
        <v>3.5108027632336649E-11</v>
      </c>
      <c r="BT263" s="18">
        <v>-4.931172116057586E-10</v>
      </c>
      <c r="BU263" s="18">
        <v>0</v>
      </c>
      <c r="BV263" s="18">
        <v>0</v>
      </c>
      <c r="BW263" s="18">
        <v>0</v>
      </c>
      <c r="BX263" s="18">
        <v>0.99100656575681068</v>
      </c>
      <c r="BY263" s="18">
        <v>0.48967396890365444</v>
      </c>
      <c r="BZ263" s="18">
        <v>0</v>
      </c>
      <c r="CA263" s="18">
        <v>0</v>
      </c>
      <c r="CB263" s="18">
        <v>0.49550328287840534</v>
      </c>
      <c r="CC263" s="18">
        <v>0</v>
      </c>
      <c r="CD263" s="18">
        <v>9.1680392380952367E-4</v>
      </c>
      <c r="CE263" s="18">
        <v>4.9125100509413069E-3</v>
      </c>
      <c r="CF263" s="18">
        <v>-2.6468676376522698E-2</v>
      </c>
      <c r="CG263" s="18">
        <v>0</v>
      </c>
      <c r="CH263" s="18">
        <v>0</v>
      </c>
      <c r="CI263" s="18">
        <v>0</v>
      </c>
      <c r="CJ263" s="18">
        <v>1.0186741704965669</v>
      </c>
      <c r="CK263" s="18">
        <v>0.50326779517164999</v>
      </c>
      <c r="CL263" s="18">
        <v>0</v>
      </c>
      <c r="CM263" s="18">
        <v>0</v>
      </c>
      <c r="CN263" s="18">
        <v>0.50933708524828347</v>
      </c>
      <c r="CO263" s="18">
        <v>0</v>
      </c>
      <c r="CP263" s="18">
        <v>1.0136407167220375E-3</v>
      </c>
      <c r="CQ263" s="18">
        <v>5.055649359911406E-3</v>
      </c>
      <c r="CR263" s="18">
        <v>-2.9003077918050939E-2</v>
      </c>
      <c r="CS263" s="18">
        <v>0</v>
      </c>
      <c r="CT263" s="18">
        <v>0</v>
      </c>
      <c r="CU263" s="18">
        <v>0</v>
      </c>
      <c r="CV263" s="18">
        <v>9.0591591360708726E-2</v>
      </c>
      <c r="CW263" s="18">
        <v>4.4363593789590247E-2</v>
      </c>
      <c r="CX263" s="18">
        <v>0</v>
      </c>
      <c r="CY263" s="18">
        <v>0</v>
      </c>
      <c r="CZ263" s="18">
        <v>4.529579568035437E-2</v>
      </c>
      <c r="DA263" s="18">
        <v>0</v>
      </c>
      <c r="DB263" s="18">
        <v>2.6864416540420819E-4</v>
      </c>
      <c r="DC263" s="18">
        <v>6.6355772535991141E-4</v>
      </c>
      <c r="DD263" s="18">
        <v>-8.3095419251384278E-3</v>
      </c>
      <c r="DE263" s="18">
        <v>0</v>
      </c>
      <c r="DF263" s="18">
        <v>0</v>
      </c>
      <c r="DG263" s="18">
        <v>0</v>
      </c>
      <c r="DH263" s="18">
        <v>0</v>
      </c>
      <c r="DI263" s="18">
        <v>0</v>
      </c>
      <c r="DJ263" s="18">
        <v>0</v>
      </c>
      <c r="DK263" s="18">
        <v>0</v>
      </c>
      <c r="DL263" s="18">
        <v>0</v>
      </c>
      <c r="DM263" s="18">
        <v>0</v>
      </c>
      <c r="DN263" s="18">
        <v>0</v>
      </c>
      <c r="DO263" s="18">
        <v>0</v>
      </c>
      <c r="DP263" s="18">
        <v>0</v>
      </c>
      <c r="DQ263" s="18">
        <v>0</v>
      </c>
      <c r="DR263" s="18">
        <v>0</v>
      </c>
      <c r="DS263" s="18">
        <v>0</v>
      </c>
      <c r="DT263" s="18">
        <v>0</v>
      </c>
      <c r="DU263" s="18">
        <v>0</v>
      </c>
      <c r="DV263" s="18">
        <v>0</v>
      </c>
      <c r="DW263" s="18">
        <v>0</v>
      </c>
      <c r="DX263" s="18">
        <v>0</v>
      </c>
      <c r="DY263" s="18">
        <v>0</v>
      </c>
      <c r="DZ263" s="18">
        <v>0</v>
      </c>
      <c r="EA263" s="18">
        <v>0</v>
      </c>
      <c r="EB263" s="18">
        <v>0</v>
      </c>
      <c r="EC263" s="18">
        <v>0</v>
      </c>
      <c r="ED263" s="18">
        <v>0</v>
      </c>
      <c r="EE263" s="18">
        <v>0</v>
      </c>
    </row>
    <row r="264" spans="1:135" ht="20.149999999999999" customHeight="1" outlineLevel="6" x14ac:dyDescent="0.35">
      <c r="A264" s="17" t="s">
        <v>54</v>
      </c>
      <c r="B264" s="17" t="s">
        <v>122</v>
      </c>
      <c r="C264">
        <v>0</v>
      </c>
      <c r="D264" s="18">
        <v>4.9732421869177522E-3</v>
      </c>
      <c r="E264" s="18">
        <v>-5.0148855263917533E-4</v>
      </c>
      <c r="F264" s="18">
        <v>0</v>
      </c>
      <c r="G264" s="18">
        <v>0</v>
      </c>
      <c r="H264" s="18">
        <v>0</v>
      </c>
      <c r="I264" s="18">
        <v>0</v>
      </c>
      <c r="J264" s="18">
        <v>5.4747307395569276E-3</v>
      </c>
      <c r="K264" s="18">
        <v>0</v>
      </c>
      <c r="L264" s="18">
        <v>-2.1999118682852837E-3</v>
      </c>
      <c r="M264" s="18">
        <v>0</v>
      </c>
      <c r="N264" s="18">
        <v>0</v>
      </c>
      <c r="O264" s="18">
        <v>0</v>
      </c>
      <c r="P264" s="18">
        <v>1.7103917410632279E-16</v>
      </c>
      <c r="Q264" s="18">
        <v>1.7084266137624454E-16</v>
      </c>
      <c r="R264" s="18">
        <v>0</v>
      </c>
      <c r="S264" s="18">
        <v>0</v>
      </c>
      <c r="T264" s="18">
        <v>0</v>
      </c>
      <c r="U264" s="18">
        <v>0</v>
      </c>
      <c r="V264" s="18">
        <v>1.9651273007825414E-19</v>
      </c>
      <c r="W264" s="18">
        <v>0</v>
      </c>
      <c r="X264" s="18">
        <v>1.813138469451486E-16</v>
      </c>
      <c r="Y264" s="18">
        <v>0</v>
      </c>
      <c r="Z264" s="18">
        <v>0</v>
      </c>
      <c r="AA264" s="18">
        <v>0</v>
      </c>
      <c r="AB264" s="18">
        <v>4.0004668857909129E-6</v>
      </c>
      <c r="AC264" s="18">
        <v>4.0000037368854737E-6</v>
      </c>
      <c r="AD264" s="18">
        <v>0</v>
      </c>
      <c r="AE264" s="18">
        <v>0</v>
      </c>
      <c r="AF264" s="18">
        <v>0</v>
      </c>
      <c r="AG264" s="18">
        <v>0</v>
      </c>
      <c r="AH264" s="18">
        <v>4.6314890543895283E-10</v>
      </c>
      <c r="AI264" s="18">
        <v>0</v>
      </c>
      <c r="AJ264" s="18">
        <v>-2.2126329822130553E-7</v>
      </c>
      <c r="AK264" s="18">
        <v>0</v>
      </c>
      <c r="AL264" s="18">
        <v>0</v>
      </c>
      <c r="AM264" s="18">
        <v>0</v>
      </c>
      <c r="AN264" s="18">
        <v>1.2339070125175167E-5</v>
      </c>
      <c r="AO264" s="18">
        <v>1.2333445439897551E-5</v>
      </c>
      <c r="AP264" s="18">
        <v>0</v>
      </c>
      <c r="AQ264" s="18">
        <v>0</v>
      </c>
      <c r="AR264" s="18">
        <v>0</v>
      </c>
      <c r="AS264" s="18">
        <v>0</v>
      </c>
      <c r="AT264" s="18">
        <v>5.6246852776159513E-9</v>
      </c>
      <c r="AU264" s="18">
        <v>0</v>
      </c>
      <c r="AV264" s="18">
        <v>-2.6750956527215754E-6</v>
      </c>
      <c r="AW264" s="18">
        <v>0</v>
      </c>
      <c r="AX264" s="18">
        <v>0</v>
      </c>
      <c r="AY264" s="18">
        <v>0</v>
      </c>
      <c r="AZ264" s="18">
        <v>2.0698651316842753E-6</v>
      </c>
      <c r="BA264" s="18">
        <v>2.0687542000598322E-6</v>
      </c>
      <c r="BB264" s="18">
        <v>0</v>
      </c>
      <c r="BC264" s="18">
        <v>0</v>
      </c>
      <c r="BD264" s="18">
        <v>0</v>
      </c>
      <c r="BE264" s="18">
        <v>0</v>
      </c>
      <c r="BF264" s="18">
        <v>1.1109316244430098E-9</v>
      </c>
      <c r="BG264" s="18">
        <v>0</v>
      </c>
      <c r="BH264" s="18">
        <v>-2.7581490660410532E-7</v>
      </c>
      <c r="BI264" s="18">
        <v>0</v>
      </c>
      <c r="BJ264" s="18">
        <v>0</v>
      </c>
      <c r="BK264" s="18">
        <v>0</v>
      </c>
      <c r="BL264" s="18">
        <v>2.4388674028876891E-8</v>
      </c>
      <c r="BM264" s="18">
        <v>2.4386836506012085E-8</v>
      </c>
      <c r="BN264" s="18">
        <v>0</v>
      </c>
      <c r="BO264" s="18">
        <v>0</v>
      </c>
      <c r="BP264" s="18">
        <v>0</v>
      </c>
      <c r="BQ264" s="18">
        <v>0</v>
      </c>
      <c r="BR264" s="18">
        <v>1.8375228648055718E-12</v>
      </c>
      <c r="BS264" s="18">
        <v>0</v>
      </c>
      <c r="BT264" s="18">
        <v>-5.0614708423212782E-10</v>
      </c>
      <c r="BU264" s="18">
        <v>0</v>
      </c>
      <c r="BV264" s="18">
        <v>0</v>
      </c>
      <c r="BW264" s="18">
        <v>0</v>
      </c>
      <c r="BX264" s="18">
        <v>6.1343203610923047E-2</v>
      </c>
      <c r="BY264" s="18">
        <v>6.1295968677341987E-2</v>
      </c>
      <c r="BZ264" s="18">
        <v>0</v>
      </c>
      <c r="CA264" s="18">
        <v>0</v>
      </c>
      <c r="CB264" s="18">
        <v>0</v>
      </c>
      <c r="CC264" s="18">
        <v>0</v>
      </c>
      <c r="CD264" s="18">
        <v>4.7234933581059446E-5</v>
      </c>
      <c r="CE264" s="18">
        <v>0</v>
      </c>
      <c r="CF264" s="18">
        <v>-2.9829520345556939E-2</v>
      </c>
      <c r="CG264" s="18">
        <v>0</v>
      </c>
      <c r="CH264" s="18">
        <v>0</v>
      </c>
      <c r="CI264" s="18">
        <v>0</v>
      </c>
      <c r="CJ264" s="18">
        <v>7.209961554082496E-2</v>
      </c>
      <c r="CK264" s="18">
        <v>7.20397495446983E-2</v>
      </c>
      <c r="CL264" s="18">
        <v>0</v>
      </c>
      <c r="CM264" s="18">
        <v>0</v>
      </c>
      <c r="CN264" s="18">
        <v>0</v>
      </c>
      <c r="CO264" s="18">
        <v>0</v>
      </c>
      <c r="CP264" s="18">
        <v>5.9865996126655225E-5</v>
      </c>
      <c r="CQ264" s="18">
        <v>0</v>
      </c>
      <c r="CR264" s="18">
        <v>-3.3515930993581161E-2</v>
      </c>
      <c r="CS264" s="18">
        <v>0</v>
      </c>
      <c r="CT264" s="18">
        <v>0</v>
      </c>
      <c r="CU264" s="18">
        <v>0</v>
      </c>
      <c r="CV264" s="18">
        <v>0.12398880300294438</v>
      </c>
      <c r="CW264" s="18">
        <v>0.12395437136873928</v>
      </c>
      <c r="CX264" s="18">
        <v>0</v>
      </c>
      <c r="CY264" s="18">
        <v>0</v>
      </c>
      <c r="CZ264" s="18">
        <v>0</v>
      </c>
      <c r="DA264" s="18">
        <v>0</v>
      </c>
      <c r="DB264" s="18">
        <v>3.4431634205098326E-5</v>
      </c>
      <c r="DC264" s="18">
        <v>0</v>
      </c>
      <c r="DD264" s="18">
        <v>-9.8846445707567714E-3</v>
      </c>
      <c r="DE264" s="18">
        <v>0</v>
      </c>
      <c r="DF264" s="18">
        <v>0</v>
      </c>
      <c r="DG264" s="18">
        <v>0</v>
      </c>
      <c r="DH264" s="18">
        <v>0</v>
      </c>
      <c r="DI264" s="18">
        <v>0</v>
      </c>
      <c r="DJ264" s="18">
        <v>0</v>
      </c>
      <c r="DK264" s="18">
        <v>0</v>
      </c>
      <c r="DL264" s="18">
        <v>0</v>
      </c>
      <c r="DM264" s="18">
        <v>0</v>
      </c>
      <c r="DN264" s="18">
        <v>0</v>
      </c>
      <c r="DO264" s="18">
        <v>0</v>
      </c>
      <c r="DP264" s="18">
        <v>0</v>
      </c>
      <c r="DQ264" s="18">
        <v>0</v>
      </c>
      <c r="DR264" s="18">
        <v>0</v>
      </c>
      <c r="DS264" s="18">
        <v>0</v>
      </c>
      <c r="DT264" s="18">
        <v>0</v>
      </c>
      <c r="DU264" s="18">
        <v>0</v>
      </c>
      <c r="DV264" s="18">
        <v>0</v>
      </c>
      <c r="DW264" s="18">
        <v>0</v>
      </c>
      <c r="DX264" s="18">
        <v>0</v>
      </c>
      <c r="DY264" s="18">
        <v>0</v>
      </c>
      <c r="DZ264" s="18">
        <v>0</v>
      </c>
      <c r="EA264" s="18">
        <v>0</v>
      </c>
      <c r="EB264" s="18">
        <v>0</v>
      </c>
      <c r="EC264" s="18">
        <v>0</v>
      </c>
      <c r="ED264" s="18">
        <v>0</v>
      </c>
      <c r="EE264" s="18">
        <v>0</v>
      </c>
    </row>
    <row r="265" spans="1:135" ht="20.149999999999999" customHeight="1" outlineLevel="6" x14ac:dyDescent="0.35">
      <c r="A265" s="17" t="s">
        <v>54</v>
      </c>
      <c r="B265" s="17" t="s">
        <v>119</v>
      </c>
      <c r="C265">
        <v>0</v>
      </c>
      <c r="D265" s="18">
        <v>3.127146321093046E-2</v>
      </c>
      <c r="E265" s="18">
        <v>3.0229275483487719E-2</v>
      </c>
      <c r="F265" s="18">
        <v>0</v>
      </c>
      <c r="G265" s="18">
        <v>0</v>
      </c>
      <c r="H265" s="18">
        <v>0</v>
      </c>
      <c r="I265" s="18">
        <v>0</v>
      </c>
      <c r="J265" s="18">
        <v>1.0421877274427408E-3</v>
      </c>
      <c r="K265" s="18">
        <v>0</v>
      </c>
      <c r="L265" s="18">
        <v>-1.8469369474819038E-2</v>
      </c>
      <c r="M265" s="18">
        <v>0</v>
      </c>
      <c r="N265" s="18">
        <v>0</v>
      </c>
      <c r="O265" s="18">
        <v>0</v>
      </c>
      <c r="P265" s="18">
        <v>1.21610262499835E-15</v>
      </c>
      <c r="Q265" s="18">
        <v>1.2157521568282328E-15</v>
      </c>
      <c r="R265" s="18">
        <v>0</v>
      </c>
      <c r="S265" s="18">
        <v>0</v>
      </c>
      <c r="T265" s="18">
        <v>0</v>
      </c>
      <c r="U265" s="18">
        <v>0</v>
      </c>
      <c r="V265" s="18">
        <v>3.5046817011726922E-19</v>
      </c>
      <c r="W265" s="18">
        <v>0</v>
      </c>
      <c r="X265" s="18">
        <v>7.7720167389056364E-15</v>
      </c>
      <c r="Y265" s="18">
        <v>0</v>
      </c>
      <c r="Z265" s="18">
        <v>0</v>
      </c>
      <c r="AA265" s="18">
        <v>0</v>
      </c>
      <c r="AB265" s="18">
        <v>5.9464256833953057E-6</v>
      </c>
      <c r="AC265" s="18">
        <v>5.8684497502805228E-6</v>
      </c>
      <c r="AD265" s="18">
        <v>0</v>
      </c>
      <c r="AE265" s="18">
        <v>0</v>
      </c>
      <c r="AF265" s="18">
        <v>0</v>
      </c>
      <c r="AG265" s="18">
        <v>0</v>
      </c>
      <c r="AH265" s="18">
        <v>7.7975933114782961E-8</v>
      </c>
      <c r="AI265" s="18">
        <v>0</v>
      </c>
      <c r="AJ265" s="18">
        <v>-3.495695337836352E-6</v>
      </c>
      <c r="AK265" s="18">
        <v>0</v>
      </c>
      <c r="AL265" s="18">
        <v>0</v>
      </c>
      <c r="AM265" s="18">
        <v>0</v>
      </c>
      <c r="AN265" s="18">
        <v>8.8813701765857764E-5</v>
      </c>
      <c r="AO265" s="18">
        <v>8.746514285714288E-5</v>
      </c>
      <c r="AP265" s="18">
        <v>0</v>
      </c>
      <c r="AQ265" s="18">
        <v>0</v>
      </c>
      <c r="AR265" s="18">
        <v>0</v>
      </c>
      <c r="AS265" s="18">
        <v>0</v>
      </c>
      <c r="AT265" s="18">
        <v>1.3485589087148798E-6</v>
      </c>
      <c r="AU265" s="18">
        <v>0</v>
      </c>
      <c r="AV265" s="18">
        <v>-5.8780741985874912E-5</v>
      </c>
      <c r="AW265" s="18">
        <v>0</v>
      </c>
      <c r="AX265" s="18">
        <v>0</v>
      </c>
      <c r="AY265" s="18">
        <v>0</v>
      </c>
      <c r="AZ265" s="18">
        <v>8.0828527425139186E-6</v>
      </c>
      <c r="BA265" s="18">
        <v>7.7316046907658818E-6</v>
      </c>
      <c r="BB265" s="18">
        <v>0</v>
      </c>
      <c r="BC265" s="18">
        <v>0</v>
      </c>
      <c r="BD265" s="18">
        <v>0</v>
      </c>
      <c r="BE265" s="18">
        <v>0</v>
      </c>
      <c r="BF265" s="18">
        <v>3.5124805174803639E-7</v>
      </c>
      <c r="BG265" s="18">
        <v>0</v>
      </c>
      <c r="BH265" s="18">
        <v>-3.8216504103320069E-6</v>
      </c>
      <c r="BI265" s="18">
        <v>0</v>
      </c>
      <c r="BJ265" s="18">
        <v>0</v>
      </c>
      <c r="BK265" s="18">
        <v>0</v>
      </c>
      <c r="BL265" s="18">
        <v>1.2699336356968167E-7</v>
      </c>
      <c r="BM265" s="18">
        <v>1.2698865767529871E-7</v>
      </c>
      <c r="BN265" s="18">
        <v>0</v>
      </c>
      <c r="BO265" s="18">
        <v>0</v>
      </c>
      <c r="BP265" s="18">
        <v>0</v>
      </c>
      <c r="BQ265" s="18">
        <v>0</v>
      </c>
      <c r="BR265" s="18">
        <v>4.7058943829618718E-12</v>
      </c>
      <c r="BS265" s="18">
        <v>0</v>
      </c>
      <c r="BT265" s="18">
        <v>-1.9640255395920886E-9</v>
      </c>
      <c r="BU265" s="18">
        <v>0</v>
      </c>
      <c r="BV265" s="18">
        <v>0</v>
      </c>
      <c r="BW265" s="18">
        <v>0</v>
      </c>
      <c r="BX265" s="18">
        <v>0.36155193824910348</v>
      </c>
      <c r="BY265" s="18">
        <v>0.36102847638115776</v>
      </c>
      <c r="BZ265" s="18">
        <v>0</v>
      </c>
      <c r="CA265" s="18">
        <v>0</v>
      </c>
      <c r="CB265" s="18">
        <v>0</v>
      </c>
      <c r="CC265" s="18">
        <v>0</v>
      </c>
      <c r="CD265" s="18">
        <v>5.2346186794569993E-4</v>
      </c>
      <c r="CE265" s="18">
        <v>0</v>
      </c>
      <c r="CF265" s="18">
        <v>-0.19738981320543006</v>
      </c>
      <c r="CG265" s="18">
        <v>0</v>
      </c>
      <c r="CH265" s="18">
        <v>0</v>
      </c>
      <c r="CI265" s="18">
        <v>0</v>
      </c>
      <c r="CJ265" s="18">
        <v>0.4272282252306881</v>
      </c>
      <c r="CK265" s="18">
        <v>0.42668210248399385</v>
      </c>
      <c r="CL265" s="18">
        <v>0</v>
      </c>
      <c r="CM265" s="18">
        <v>0</v>
      </c>
      <c r="CN265" s="18">
        <v>0</v>
      </c>
      <c r="CO265" s="18">
        <v>0</v>
      </c>
      <c r="CP265" s="18">
        <v>5.4612274669424226E-4</v>
      </c>
      <c r="CQ265" s="18">
        <v>0</v>
      </c>
      <c r="CR265" s="18">
        <v>-0.24596580405271612</v>
      </c>
      <c r="CS265" s="18">
        <v>0</v>
      </c>
      <c r="CT265" s="18">
        <v>0</v>
      </c>
      <c r="CU265" s="18">
        <v>0</v>
      </c>
      <c r="CV265" s="18">
        <v>0.11648834717352757</v>
      </c>
      <c r="CW265" s="18">
        <v>0.11642622446150803</v>
      </c>
      <c r="CX265" s="18">
        <v>0</v>
      </c>
      <c r="CY265" s="18">
        <v>0</v>
      </c>
      <c r="CZ265" s="18">
        <v>0</v>
      </c>
      <c r="DA265" s="18">
        <v>0</v>
      </c>
      <c r="DB265" s="18">
        <v>6.212271201953754E-5</v>
      </c>
      <c r="DC265" s="18">
        <v>0</v>
      </c>
      <c r="DD265" s="18">
        <v>-8.0726965567314277E-2</v>
      </c>
      <c r="DE265" s="18">
        <v>0</v>
      </c>
      <c r="DF265" s="18">
        <v>0</v>
      </c>
      <c r="DG265" s="18">
        <v>0</v>
      </c>
      <c r="DH265" s="18">
        <v>0</v>
      </c>
      <c r="DI265" s="18">
        <v>0</v>
      </c>
      <c r="DJ265" s="18">
        <v>0</v>
      </c>
      <c r="DK265" s="18">
        <v>0</v>
      </c>
      <c r="DL265" s="18">
        <v>0</v>
      </c>
      <c r="DM265" s="18">
        <v>0</v>
      </c>
      <c r="DN265" s="18">
        <v>0</v>
      </c>
      <c r="DO265" s="18">
        <v>0</v>
      </c>
      <c r="DP265" s="18">
        <v>0</v>
      </c>
      <c r="DQ265" s="18">
        <v>0</v>
      </c>
      <c r="DR265" s="18">
        <v>0</v>
      </c>
      <c r="DS265" s="18">
        <v>0</v>
      </c>
      <c r="DT265" s="18">
        <v>0</v>
      </c>
      <c r="DU265" s="18">
        <v>0</v>
      </c>
      <c r="DV265" s="18">
        <v>0</v>
      </c>
      <c r="DW265" s="18">
        <v>0</v>
      </c>
      <c r="DX265" s="18">
        <v>0</v>
      </c>
      <c r="DY265" s="18">
        <v>0</v>
      </c>
      <c r="DZ265" s="18">
        <v>0</v>
      </c>
      <c r="EA265" s="18">
        <v>0</v>
      </c>
      <c r="EB265" s="18">
        <v>0</v>
      </c>
      <c r="EC265" s="18">
        <v>0</v>
      </c>
      <c r="ED265" s="18">
        <v>0</v>
      </c>
      <c r="EE265" s="18">
        <v>0</v>
      </c>
    </row>
    <row r="266" spans="1:135" ht="20.149999999999999" customHeight="1" outlineLevel="5" x14ac:dyDescent="0.35">
      <c r="A266" s="17" t="s">
        <v>53</v>
      </c>
      <c r="B266" s="17" t="s">
        <v>376</v>
      </c>
      <c r="D266" s="18">
        <v>0.18871910061236213</v>
      </c>
      <c r="E266" s="18">
        <v>0.10531370899623248</v>
      </c>
      <c r="F266" s="18">
        <v>0</v>
      </c>
      <c r="G266" s="18">
        <v>0</v>
      </c>
      <c r="H266" s="18">
        <v>6.5095500890365449E-2</v>
      </c>
      <c r="I266" s="18">
        <v>0</v>
      </c>
      <c r="J266" s="18">
        <v>1.4403742039518377E-2</v>
      </c>
      <c r="K266" s="18">
        <v>3.9061486862458483E-3</v>
      </c>
      <c r="L266" s="18">
        <v>-3.7529067945617355E-2</v>
      </c>
      <c r="M266" s="18">
        <v>0</v>
      </c>
      <c r="N266" s="18">
        <v>0</v>
      </c>
      <c r="O266" s="18">
        <v>0</v>
      </c>
      <c r="P266" s="18">
        <v>2.5222623902996895E-15</v>
      </c>
      <c r="Q266" s="18">
        <v>2.1615668771516894E-15</v>
      </c>
      <c r="R266" s="18">
        <v>0</v>
      </c>
      <c r="S266" s="18">
        <v>0</v>
      </c>
      <c r="T266" s="18">
        <v>3.5398267741129569E-16</v>
      </c>
      <c r="U266" s="18">
        <v>0</v>
      </c>
      <c r="V266" s="18">
        <v>3.4684522576346315E-18</v>
      </c>
      <c r="W266" s="18">
        <v>3.244383479069767E-18</v>
      </c>
      <c r="X266" s="18">
        <v>9.8225975320989794E-15</v>
      </c>
      <c r="Y266" s="18">
        <v>0</v>
      </c>
      <c r="Z266" s="18">
        <v>0</v>
      </c>
      <c r="AA266" s="18">
        <v>0</v>
      </c>
      <c r="AB266" s="18">
        <v>4.1726189992699701E-5</v>
      </c>
      <c r="AC266" s="18">
        <v>2.8293229088983306E-5</v>
      </c>
      <c r="AD266" s="18">
        <v>0</v>
      </c>
      <c r="AE266" s="18">
        <v>0</v>
      </c>
      <c r="AF266" s="18">
        <v>1.3050533264212622E-5</v>
      </c>
      <c r="AG266" s="18">
        <v>0</v>
      </c>
      <c r="AH266" s="18">
        <v>1.4886246746390682E-7</v>
      </c>
      <c r="AI266" s="18">
        <v>2.3356517203986704E-7</v>
      </c>
      <c r="AJ266" s="18">
        <v>-5.983494858038209E-6</v>
      </c>
      <c r="AK266" s="18">
        <v>0</v>
      </c>
      <c r="AL266" s="18">
        <v>0</v>
      </c>
      <c r="AM266" s="18">
        <v>0</v>
      </c>
      <c r="AN266" s="18">
        <v>5.8624868400143062E-4</v>
      </c>
      <c r="AO266" s="18">
        <v>3.6652668972089871E-4</v>
      </c>
      <c r="AP266" s="18">
        <v>0</v>
      </c>
      <c r="AQ266" s="18">
        <v>0</v>
      </c>
      <c r="AR266" s="18">
        <v>2.1433832385913624E-4</v>
      </c>
      <c r="AS266" s="18">
        <v>0</v>
      </c>
      <c r="AT266" s="18">
        <v>2.301734097674731E-6</v>
      </c>
      <c r="AU266" s="18">
        <v>3.0819363237209295E-6</v>
      </c>
      <c r="AV266" s="18">
        <v>-8.9362106629064684E-5</v>
      </c>
      <c r="AW266" s="18">
        <v>0</v>
      </c>
      <c r="AX266" s="18">
        <v>0</v>
      </c>
      <c r="AY266" s="18">
        <v>0</v>
      </c>
      <c r="AZ266" s="18">
        <v>9.8457577328750625E-5</v>
      </c>
      <c r="BA266" s="18">
        <v>5.602399671152755E-5</v>
      </c>
      <c r="BB266" s="18">
        <v>0</v>
      </c>
      <c r="BC266" s="18">
        <v>0</v>
      </c>
      <c r="BD266" s="18">
        <v>4.1475527939614611E-5</v>
      </c>
      <c r="BE266" s="18">
        <v>0</v>
      </c>
      <c r="BF266" s="18">
        <v>5.7817798386759774E-7</v>
      </c>
      <c r="BG266" s="18">
        <v>3.7987469374086372E-7</v>
      </c>
      <c r="BH266" s="18">
        <v>-7.0510177283487453E-6</v>
      </c>
      <c r="BI266" s="18">
        <v>0</v>
      </c>
      <c r="BJ266" s="18">
        <v>0</v>
      </c>
      <c r="BK266" s="18">
        <v>0</v>
      </c>
      <c r="BL266" s="18">
        <v>1.6753923037968765E-6</v>
      </c>
      <c r="BM266" s="18">
        <v>1.6503733983240034E-6</v>
      </c>
      <c r="BN266" s="18">
        <v>0</v>
      </c>
      <c r="BO266" s="18">
        <v>0</v>
      </c>
      <c r="BP266" s="18">
        <v>2.4928252723189366E-8</v>
      </c>
      <c r="BQ266" s="18">
        <v>0</v>
      </c>
      <c r="BR266" s="18">
        <v>3.7401333593612869E-11</v>
      </c>
      <c r="BS266" s="18">
        <v>5.325141609036543E-11</v>
      </c>
      <c r="BT266" s="18">
        <v>-5.5792713848340855E-9</v>
      </c>
      <c r="BU266" s="18">
        <v>0</v>
      </c>
      <c r="BV266" s="18">
        <v>0</v>
      </c>
      <c r="BW266" s="18">
        <v>0</v>
      </c>
      <c r="BX266" s="18">
        <v>2.1212350494038428</v>
      </c>
      <c r="BY266" s="18">
        <v>1.3809725084643241</v>
      </c>
      <c r="BZ266" s="18">
        <v>0</v>
      </c>
      <c r="CA266" s="18">
        <v>0</v>
      </c>
      <c r="CB266" s="18">
        <v>0.73092627930099674</v>
      </c>
      <c r="CC266" s="18">
        <v>0</v>
      </c>
      <c r="CD266" s="18">
        <v>2.4974818660306536E-3</v>
      </c>
      <c r="CE266" s="18">
        <v>6.8387797724916927E-3</v>
      </c>
      <c r="CF266" s="18">
        <v>-0.43166775792207207</v>
      </c>
      <c r="CG266" s="18">
        <v>0</v>
      </c>
      <c r="CH266" s="18">
        <v>0</v>
      </c>
      <c r="CI266" s="18">
        <v>0</v>
      </c>
      <c r="CJ266" s="18">
        <v>2.2737814457811854</v>
      </c>
      <c r="CK266" s="18">
        <v>1.5113273518724497</v>
      </c>
      <c r="CL266" s="18">
        <v>0</v>
      </c>
      <c r="CM266" s="18">
        <v>0</v>
      </c>
      <c r="CN266" s="18">
        <v>0.75266030096478398</v>
      </c>
      <c r="CO266" s="18">
        <v>0</v>
      </c>
      <c r="CP266" s="18">
        <v>2.7214544360444413E-3</v>
      </c>
      <c r="CQ266" s="18">
        <v>7.0723385079069744E-3</v>
      </c>
      <c r="CR266" s="18">
        <v>-0.5100105615202748</v>
      </c>
      <c r="CS266" s="18">
        <v>0</v>
      </c>
      <c r="CT266" s="18">
        <v>0</v>
      </c>
      <c r="CU266" s="18">
        <v>0</v>
      </c>
      <c r="CV266" s="18">
        <v>0.46324269296931941</v>
      </c>
      <c r="CW266" s="18">
        <v>0.39377037351072758</v>
      </c>
      <c r="CX266" s="18">
        <v>0</v>
      </c>
      <c r="CY266" s="18">
        <v>0</v>
      </c>
      <c r="CZ266" s="18">
        <v>6.7868507828305641E-2</v>
      </c>
      <c r="DA266" s="18">
        <v>0</v>
      </c>
      <c r="DB266" s="18">
        <v>6.1839443427290938E-4</v>
      </c>
      <c r="DC266" s="18">
        <v>9.8541719601328887E-4</v>
      </c>
      <c r="DD266" s="18">
        <v>-0.15526630291600368</v>
      </c>
      <c r="DE266" s="18">
        <v>0</v>
      </c>
      <c r="DF266" s="18">
        <v>0</v>
      </c>
      <c r="DG266" s="18">
        <v>0</v>
      </c>
      <c r="DH266" s="18">
        <v>0</v>
      </c>
      <c r="DI266" s="18">
        <v>0</v>
      </c>
      <c r="DJ266" s="18">
        <v>0</v>
      </c>
      <c r="DK266" s="18">
        <v>0</v>
      </c>
      <c r="DL266" s="18">
        <v>0</v>
      </c>
      <c r="DM266" s="18">
        <v>0</v>
      </c>
      <c r="DN266" s="18">
        <v>0</v>
      </c>
      <c r="DO266" s="18">
        <v>0</v>
      </c>
      <c r="DP266" s="18">
        <v>0</v>
      </c>
      <c r="DQ266" s="18">
        <v>0</v>
      </c>
      <c r="DR266" s="18">
        <v>0</v>
      </c>
      <c r="DS266" s="18">
        <v>0</v>
      </c>
      <c r="DT266" s="18">
        <v>0</v>
      </c>
      <c r="DU266" s="18">
        <v>0</v>
      </c>
      <c r="DV266" s="18">
        <v>0</v>
      </c>
      <c r="DW266" s="18">
        <v>0</v>
      </c>
      <c r="DX266" s="18">
        <v>0</v>
      </c>
      <c r="DY266" s="18">
        <v>0</v>
      </c>
      <c r="DZ266" s="18">
        <v>0</v>
      </c>
      <c r="EA266" s="18">
        <v>0</v>
      </c>
      <c r="EB266" s="18">
        <v>0</v>
      </c>
      <c r="EC266" s="18">
        <v>0</v>
      </c>
      <c r="ED266" s="18">
        <v>0</v>
      </c>
      <c r="EE266" s="18">
        <v>0</v>
      </c>
    </row>
    <row r="267" spans="1:135" ht="20.149999999999999" customHeight="1" outlineLevel="6" x14ac:dyDescent="0.35">
      <c r="A267" s="17" t="s">
        <v>54</v>
      </c>
      <c r="B267" s="17" t="s">
        <v>375</v>
      </c>
      <c r="C267">
        <v>0</v>
      </c>
      <c r="D267" s="18">
        <v>1.2745313065928273E-2</v>
      </c>
      <c r="E267" s="18">
        <v>1.2742847643469802E-2</v>
      </c>
      <c r="F267" s="18">
        <v>0</v>
      </c>
      <c r="G267" s="18">
        <v>0</v>
      </c>
      <c r="H267" s="18">
        <v>0</v>
      </c>
      <c r="I267" s="18">
        <v>0</v>
      </c>
      <c r="J267" s="18">
        <v>0</v>
      </c>
      <c r="K267" s="18">
        <v>2.4654224584717606E-6</v>
      </c>
      <c r="L267" s="18">
        <v>-1.4205448504983388E-3</v>
      </c>
      <c r="M267" s="18">
        <v>0</v>
      </c>
      <c r="N267" s="18">
        <v>0</v>
      </c>
      <c r="O267" s="18">
        <v>0</v>
      </c>
      <c r="P267" s="18">
        <v>6.2117920818564222E-17</v>
      </c>
      <c r="Q267" s="18">
        <v>6.2104221416570869E-17</v>
      </c>
      <c r="R267" s="18">
        <v>0</v>
      </c>
      <c r="S267" s="18">
        <v>0</v>
      </c>
      <c r="T267" s="18">
        <v>0</v>
      </c>
      <c r="U267" s="18">
        <v>0</v>
      </c>
      <c r="V267" s="18">
        <v>0</v>
      </c>
      <c r="W267" s="18">
        <v>1.3699401993355481E-20</v>
      </c>
      <c r="X267" s="18">
        <v>8.7260491694352156E-18</v>
      </c>
      <c r="Y267" s="18">
        <v>0</v>
      </c>
      <c r="Z267" s="18">
        <v>0</v>
      </c>
      <c r="AA267" s="18">
        <v>0</v>
      </c>
      <c r="AB267" s="18">
        <v>3.0606275874076522E-6</v>
      </c>
      <c r="AC267" s="18">
        <v>3.0594236196202768E-6</v>
      </c>
      <c r="AD267" s="18">
        <v>0</v>
      </c>
      <c r="AE267" s="18">
        <v>0</v>
      </c>
      <c r="AF267" s="18">
        <v>0</v>
      </c>
      <c r="AG267" s="18">
        <v>0</v>
      </c>
      <c r="AH267" s="18">
        <v>0</v>
      </c>
      <c r="AI267" s="18">
        <v>1.2039677873754151E-9</v>
      </c>
      <c r="AJ267" s="18">
        <v>-4.2794546179401992E-7</v>
      </c>
      <c r="AK267" s="18">
        <v>0</v>
      </c>
      <c r="AL267" s="18">
        <v>0</v>
      </c>
      <c r="AM267" s="18">
        <v>0</v>
      </c>
      <c r="AN267" s="18">
        <v>2.9800113894485049E-5</v>
      </c>
      <c r="AO267" s="18">
        <v>2.9784451827242526E-5</v>
      </c>
      <c r="AP267" s="18">
        <v>0</v>
      </c>
      <c r="AQ267" s="18">
        <v>0</v>
      </c>
      <c r="AR267" s="18">
        <v>0</v>
      </c>
      <c r="AS267" s="18">
        <v>0</v>
      </c>
      <c r="AT267" s="18">
        <v>0</v>
      </c>
      <c r="AU267" s="18">
        <v>1.5662067242524915E-8</v>
      </c>
      <c r="AV267" s="18">
        <v>-3.2767306843853816E-6</v>
      </c>
      <c r="AW267" s="18">
        <v>0</v>
      </c>
      <c r="AX267" s="18">
        <v>0</v>
      </c>
      <c r="AY267" s="18">
        <v>0</v>
      </c>
      <c r="AZ267" s="18">
        <v>2.6820357136921036E-6</v>
      </c>
      <c r="BA267" s="18">
        <v>2.6802735621439308E-6</v>
      </c>
      <c r="BB267" s="18">
        <v>0</v>
      </c>
      <c r="BC267" s="18">
        <v>0</v>
      </c>
      <c r="BD267" s="18">
        <v>0</v>
      </c>
      <c r="BE267" s="18">
        <v>0</v>
      </c>
      <c r="BF267" s="18">
        <v>0</v>
      </c>
      <c r="BG267" s="18">
        <v>1.7621515481727572E-9</v>
      </c>
      <c r="BH267" s="18">
        <v>-2.721901289036545E-7</v>
      </c>
      <c r="BI267" s="18">
        <v>0</v>
      </c>
      <c r="BJ267" s="18">
        <v>0</v>
      </c>
      <c r="BK267" s="18">
        <v>0</v>
      </c>
      <c r="BL267" s="18">
        <v>1.4343163824365291E-6</v>
      </c>
      <c r="BM267" s="18">
        <v>1.4343161325366647E-6</v>
      </c>
      <c r="BN267" s="18">
        <v>0</v>
      </c>
      <c r="BO267" s="18">
        <v>0</v>
      </c>
      <c r="BP267" s="18">
        <v>0</v>
      </c>
      <c r="BQ267" s="18">
        <v>0</v>
      </c>
      <c r="BR267" s="18">
        <v>0</v>
      </c>
      <c r="BS267" s="18">
        <v>2.4989986445182721E-13</v>
      </c>
      <c r="BT267" s="18">
        <v>3.3811100066445182E-11</v>
      </c>
      <c r="BU267" s="18">
        <v>0</v>
      </c>
      <c r="BV267" s="18">
        <v>0</v>
      </c>
      <c r="BW267" s="18">
        <v>0</v>
      </c>
      <c r="BX267" s="18">
        <v>0.12519915371550042</v>
      </c>
      <c r="BY267" s="18">
        <v>0.12516418629915491</v>
      </c>
      <c r="BZ267" s="18">
        <v>0</v>
      </c>
      <c r="CA267" s="18">
        <v>0</v>
      </c>
      <c r="CB267" s="18">
        <v>0</v>
      </c>
      <c r="CC267" s="18">
        <v>0</v>
      </c>
      <c r="CD267" s="18">
        <v>0</v>
      </c>
      <c r="CE267" s="18">
        <v>3.4967416345514948E-5</v>
      </c>
      <c r="CF267" s="18">
        <v>-1.1236437475083056E-2</v>
      </c>
      <c r="CG267" s="18">
        <v>0</v>
      </c>
      <c r="CH267" s="18">
        <v>0</v>
      </c>
      <c r="CI267" s="18">
        <v>0</v>
      </c>
      <c r="CJ267" s="18">
        <v>0.13773093971917991</v>
      </c>
      <c r="CK267" s="18">
        <v>0.13769495345047558</v>
      </c>
      <c r="CL267" s="18">
        <v>0</v>
      </c>
      <c r="CM267" s="18">
        <v>0</v>
      </c>
      <c r="CN267" s="18">
        <v>0</v>
      </c>
      <c r="CO267" s="18">
        <v>0</v>
      </c>
      <c r="CP267" s="18">
        <v>0</v>
      </c>
      <c r="CQ267" s="18">
        <v>3.5986268704318931E-5</v>
      </c>
      <c r="CR267" s="18">
        <v>-1.0742680664451826E-2</v>
      </c>
      <c r="CS267" s="18">
        <v>0</v>
      </c>
      <c r="CT267" s="18">
        <v>0</v>
      </c>
      <c r="CU267" s="18">
        <v>0</v>
      </c>
      <c r="CV267" s="18">
        <v>2.374506656348041E-2</v>
      </c>
      <c r="CW267" s="18">
        <v>2.3740343342217952E-2</v>
      </c>
      <c r="CX267" s="18">
        <v>0</v>
      </c>
      <c r="CY267" s="18">
        <v>0</v>
      </c>
      <c r="CZ267" s="18">
        <v>0</v>
      </c>
      <c r="DA267" s="18">
        <v>0</v>
      </c>
      <c r="DB267" s="18">
        <v>0</v>
      </c>
      <c r="DC267" s="18">
        <v>4.7232212624584712E-6</v>
      </c>
      <c r="DD267" s="18">
        <v>1.2257675481727576E-3</v>
      </c>
      <c r="DE267" s="18">
        <v>0</v>
      </c>
      <c r="DF267" s="18">
        <v>0</v>
      </c>
      <c r="DG267" s="18">
        <v>0</v>
      </c>
      <c r="DH267" s="18">
        <v>0</v>
      </c>
      <c r="DI267" s="18">
        <v>0</v>
      </c>
      <c r="DJ267" s="18">
        <v>0</v>
      </c>
      <c r="DK267" s="18">
        <v>0</v>
      </c>
      <c r="DL267" s="18">
        <v>0</v>
      </c>
      <c r="DM267" s="18">
        <v>0</v>
      </c>
      <c r="DN267" s="18">
        <v>0</v>
      </c>
      <c r="DO267" s="18">
        <v>0</v>
      </c>
      <c r="DP267" s="18">
        <v>0</v>
      </c>
      <c r="DQ267" s="18">
        <v>0</v>
      </c>
      <c r="DR267" s="18">
        <v>0</v>
      </c>
      <c r="DS267" s="18">
        <v>0</v>
      </c>
      <c r="DT267" s="18">
        <v>0</v>
      </c>
      <c r="DU267" s="18">
        <v>0</v>
      </c>
      <c r="DV267" s="18">
        <v>0</v>
      </c>
      <c r="DW267" s="18">
        <v>0</v>
      </c>
      <c r="DX267" s="18">
        <v>0</v>
      </c>
      <c r="DY267" s="18">
        <v>0</v>
      </c>
      <c r="DZ267" s="18">
        <v>0</v>
      </c>
      <c r="EA267" s="18">
        <v>0</v>
      </c>
      <c r="EB267" s="18">
        <v>0</v>
      </c>
      <c r="EC267" s="18">
        <v>0</v>
      </c>
      <c r="ED267" s="18">
        <v>0</v>
      </c>
      <c r="EE267" s="18">
        <v>0</v>
      </c>
    </row>
    <row r="268" spans="1:135" ht="20.149999999999999" customHeight="1" outlineLevel="6" x14ac:dyDescent="0.35">
      <c r="A268" s="17" t="s">
        <v>54</v>
      </c>
      <c r="B268" s="17" t="s">
        <v>372</v>
      </c>
      <c r="C268">
        <v>1</v>
      </c>
      <c r="D268" s="18">
        <v>2.0969790139534889E-2</v>
      </c>
      <c r="E268" s="18">
        <v>3.5505360000000008E-3</v>
      </c>
      <c r="F268" s="18">
        <v>0</v>
      </c>
      <c r="G268" s="18">
        <v>0</v>
      </c>
      <c r="H268" s="18">
        <v>1.0484895069767445E-2</v>
      </c>
      <c r="I268" s="18">
        <v>0</v>
      </c>
      <c r="J268" s="18">
        <v>3.4681864186046521E-3</v>
      </c>
      <c r="K268" s="18">
        <v>3.4661726511627917E-3</v>
      </c>
      <c r="L268" s="18">
        <v>-7.4957704186046515E-3</v>
      </c>
      <c r="M268" s="18">
        <v>0</v>
      </c>
      <c r="N268" s="18">
        <v>0</v>
      </c>
      <c r="O268" s="18">
        <v>0</v>
      </c>
      <c r="P268" s="18">
        <v>1.1503351813953491E-16</v>
      </c>
      <c r="Q268" s="18">
        <v>5.5833298604651168E-17</v>
      </c>
      <c r="R268" s="18">
        <v>0</v>
      </c>
      <c r="S268" s="18">
        <v>0</v>
      </c>
      <c r="T268" s="18">
        <v>5.7516759069767455E-17</v>
      </c>
      <c r="U268" s="18">
        <v>0</v>
      </c>
      <c r="V268" s="18">
        <v>8.8329488372093044E-19</v>
      </c>
      <c r="W268" s="18">
        <v>8.0016558139534899E-19</v>
      </c>
      <c r="X268" s="18">
        <v>-1.7440085581395351E-16</v>
      </c>
      <c r="Y268" s="18">
        <v>0</v>
      </c>
      <c r="Z268" s="18">
        <v>0</v>
      </c>
      <c r="AA268" s="18">
        <v>0</v>
      </c>
      <c r="AB268" s="18">
        <v>1.4470013134883724E-6</v>
      </c>
      <c r="AC268" s="18">
        <v>6.8007627906976755E-7</v>
      </c>
      <c r="AD268" s="18">
        <v>0</v>
      </c>
      <c r="AE268" s="18">
        <v>0</v>
      </c>
      <c r="AF268" s="18">
        <v>7.235006567441863E-7</v>
      </c>
      <c r="AG268" s="18">
        <v>0</v>
      </c>
      <c r="AH268" s="18">
        <v>2.1810206511627912E-8</v>
      </c>
      <c r="AI268" s="18">
        <v>2.1614171162790702E-8</v>
      </c>
      <c r="AJ268" s="18">
        <v>-6.4505514418604655E-7</v>
      </c>
      <c r="AK268" s="18">
        <v>0</v>
      </c>
      <c r="AL268" s="18">
        <v>0</v>
      </c>
      <c r="AM268" s="18">
        <v>0</v>
      </c>
      <c r="AN268" s="18">
        <v>1.0827045209302329E-5</v>
      </c>
      <c r="AO268" s="18">
        <v>4.8373272558139543E-6</v>
      </c>
      <c r="AP268" s="18">
        <v>0</v>
      </c>
      <c r="AQ268" s="18">
        <v>0</v>
      </c>
      <c r="AR268" s="18">
        <v>5.4135226046511635E-6</v>
      </c>
      <c r="AS268" s="18">
        <v>0</v>
      </c>
      <c r="AT268" s="18">
        <v>2.892881302325582E-7</v>
      </c>
      <c r="AU268" s="18">
        <v>2.8690721860465117E-7</v>
      </c>
      <c r="AV268" s="18">
        <v>-6.3415501395348853E-6</v>
      </c>
      <c r="AW268" s="18">
        <v>0</v>
      </c>
      <c r="AX268" s="18">
        <v>0</v>
      </c>
      <c r="AY268" s="18">
        <v>0</v>
      </c>
      <c r="AZ268" s="18">
        <v>1.6061784558139536E-6</v>
      </c>
      <c r="BA268" s="18">
        <v>6.7181246511627917E-7</v>
      </c>
      <c r="BB268" s="18">
        <v>0</v>
      </c>
      <c r="BC268" s="18">
        <v>0</v>
      </c>
      <c r="BD268" s="18">
        <v>8.0308922790697681E-7</v>
      </c>
      <c r="BE268" s="18">
        <v>0</v>
      </c>
      <c r="BF268" s="18">
        <v>6.5873525581395351E-8</v>
      </c>
      <c r="BG268" s="18">
        <v>6.5403237209302337E-8</v>
      </c>
      <c r="BH268" s="18">
        <v>-1.2021675906976746E-6</v>
      </c>
      <c r="BI268" s="18">
        <v>0</v>
      </c>
      <c r="BJ268" s="18">
        <v>0</v>
      </c>
      <c r="BK268" s="18">
        <v>0</v>
      </c>
      <c r="BL268" s="18">
        <v>1.586111631627907E-9</v>
      </c>
      <c r="BM268" s="18">
        <v>7.7496893023255827E-10</v>
      </c>
      <c r="BN268" s="18">
        <v>0</v>
      </c>
      <c r="BO268" s="18">
        <v>0</v>
      </c>
      <c r="BP268" s="18">
        <v>7.930558158139535E-10</v>
      </c>
      <c r="BQ268" s="18">
        <v>0</v>
      </c>
      <c r="BR268" s="18">
        <v>9.4323516279069772E-12</v>
      </c>
      <c r="BS268" s="18">
        <v>8.6545339534883731E-12</v>
      </c>
      <c r="BT268" s="18">
        <v>-1.8699795348837214E-9</v>
      </c>
      <c r="BU268" s="18">
        <v>0</v>
      </c>
      <c r="BV268" s="18">
        <v>0</v>
      </c>
      <c r="BW268" s="18">
        <v>0</v>
      </c>
      <c r="BX268" s="18">
        <v>0.21005479133023255</v>
      </c>
      <c r="BY268" s="18">
        <v>0.10381032558139536</v>
      </c>
      <c r="BZ268" s="18">
        <v>0</v>
      </c>
      <c r="CA268" s="18">
        <v>0</v>
      </c>
      <c r="CB268" s="18">
        <v>0.10502739566511628</v>
      </c>
      <c r="CC268" s="18">
        <v>0</v>
      </c>
      <c r="CD268" s="18">
        <v>6.1853358139534896E-4</v>
      </c>
      <c r="CE268" s="18">
        <v>5.9853650232558151E-4</v>
      </c>
      <c r="CF268" s="18">
        <v>-9.9983307906976765E-2</v>
      </c>
      <c r="CG268" s="18">
        <v>0</v>
      </c>
      <c r="CH268" s="18">
        <v>0</v>
      </c>
      <c r="CI268" s="18">
        <v>0</v>
      </c>
      <c r="CJ268" s="18">
        <v>0.21857428130232562</v>
      </c>
      <c r="CK268" s="18">
        <v>0.10796126511627908</v>
      </c>
      <c r="CL268" s="18">
        <v>0</v>
      </c>
      <c r="CM268" s="18">
        <v>0</v>
      </c>
      <c r="CN268" s="18">
        <v>0.10928714065116281</v>
      </c>
      <c r="CO268" s="18">
        <v>0</v>
      </c>
      <c r="CP268" s="18">
        <v>6.7560669767441871E-4</v>
      </c>
      <c r="CQ268" s="18">
        <v>6.5026883720930239E-4</v>
      </c>
      <c r="CR268" s="18">
        <v>-0.10960285395348839</v>
      </c>
      <c r="CS268" s="18">
        <v>0</v>
      </c>
      <c r="CT268" s="18">
        <v>0</v>
      </c>
      <c r="CU268" s="18">
        <v>0</v>
      </c>
      <c r="CV268" s="18">
        <v>2.130553183255814E-2</v>
      </c>
      <c r="CW268" s="18">
        <v>1.0353159069767442E-2</v>
      </c>
      <c r="CX268" s="18">
        <v>0</v>
      </c>
      <c r="CY268" s="18">
        <v>0</v>
      </c>
      <c r="CZ268" s="18">
        <v>1.065276591627907E-2</v>
      </c>
      <c r="DA268" s="18">
        <v>0</v>
      </c>
      <c r="DB268" s="18">
        <v>1.5709105116279071E-4</v>
      </c>
      <c r="DC268" s="18">
        <v>1.4251579534883723E-4</v>
      </c>
      <c r="DD268" s="18">
        <v>-3.1539036279069774E-2</v>
      </c>
      <c r="DE268" s="18">
        <v>0</v>
      </c>
      <c r="DF268" s="18">
        <v>0</v>
      </c>
      <c r="DG268" s="18">
        <v>0</v>
      </c>
      <c r="DH268" s="18">
        <v>0</v>
      </c>
      <c r="DI268" s="18">
        <v>0</v>
      </c>
      <c r="DJ268" s="18">
        <v>0</v>
      </c>
      <c r="DK268" s="18">
        <v>0</v>
      </c>
      <c r="DL268" s="18">
        <v>0</v>
      </c>
      <c r="DM268" s="18">
        <v>0</v>
      </c>
      <c r="DN268" s="18">
        <v>0</v>
      </c>
      <c r="DO268" s="18">
        <v>0</v>
      </c>
      <c r="DP268" s="18">
        <v>0</v>
      </c>
      <c r="DQ268" s="18">
        <v>0</v>
      </c>
      <c r="DR268" s="18">
        <v>0</v>
      </c>
      <c r="DS268" s="18">
        <v>0</v>
      </c>
      <c r="DT268" s="18">
        <v>0</v>
      </c>
      <c r="DU268" s="18">
        <v>0</v>
      </c>
      <c r="DV268" s="18">
        <v>0</v>
      </c>
      <c r="DW268" s="18">
        <v>0</v>
      </c>
      <c r="DX268" s="18">
        <v>0</v>
      </c>
      <c r="DY268" s="18">
        <v>0</v>
      </c>
      <c r="DZ268" s="18">
        <v>0</v>
      </c>
      <c r="EA268" s="18">
        <v>0</v>
      </c>
      <c r="EB268" s="18">
        <v>0</v>
      </c>
      <c r="EC268" s="18">
        <v>0</v>
      </c>
      <c r="ED268" s="18">
        <v>0</v>
      </c>
      <c r="EE268" s="18">
        <v>0</v>
      </c>
    </row>
    <row r="269" spans="1:135" ht="20.149999999999999" customHeight="1" outlineLevel="6" x14ac:dyDescent="0.35">
      <c r="A269" s="17" t="s">
        <v>54</v>
      </c>
      <c r="B269" s="17" t="s">
        <v>118</v>
      </c>
      <c r="C269">
        <v>1</v>
      </c>
      <c r="D269" s="18">
        <v>0.109221211641196</v>
      </c>
      <c r="E269" s="18">
        <v>5.1469436598006638E-2</v>
      </c>
      <c r="F269" s="18">
        <v>0</v>
      </c>
      <c r="G269" s="18">
        <v>0</v>
      </c>
      <c r="H269" s="18">
        <v>5.4610605820598006E-2</v>
      </c>
      <c r="I269" s="18">
        <v>0</v>
      </c>
      <c r="J269" s="18">
        <v>2.7036586099667766E-3</v>
      </c>
      <c r="K269" s="18">
        <v>4.3751061262458458E-4</v>
      </c>
      <c r="L269" s="18">
        <v>-2.504186769435215E-3</v>
      </c>
      <c r="M269" s="18">
        <v>0</v>
      </c>
      <c r="N269" s="18">
        <v>0</v>
      </c>
      <c r="O269" s="18">
        <v>0</v>
      </c>
      <c r="P269" s="18">
        <v>5.9293183668305626E-16</v>
      </c>
      <c r="Q269" s="18">
        <v>2.9214116571428568E-16</v>
      </c>
      <c r="R269" s="18">
        <v>0</v>
      </c>
      <c r="S269" s="18">
        <v>0</v>
      </c>
      <c r="T269" s="18">
        <v>2.9646591834152818E-16</v>
      </c>
      <c r="U269" s="18">
        <v>0</v>
      </c>
      <c r="V269" s="18">
        <v>1.8942341315614611E-18</v>
      </c>
      <c r="W269" s="18">
        <v>2.4305184956810625E-18</v>
      </c>
      <c r="X269" s="18">
        <v>-5.8039980225913598E-17</v>
      </c>
      <c r="Y269" s="18">
        <v>0</v>
      </c>
      <c r="Z269" s="18">
        <v>0</v>
      </c>
      <c r="AA269" s="18">
        <v>0</v>
      </c>
      <c r="AB269" s="18">
        <v>2.4654065214936876E-5</v>
      </c>
      <c r="AC269" s="18">
        <v>1.2088314259136211E-5</v>
      </c>
      <c r="AD269" s="18">
        <v>0</v>
      </c>
      <c r="AE269" s="18">
        <v>0</v>
      </c>
      <c r="AF269" s="18">
        <v>1.2327032607468436E-5</v>
      </c>
      <c r="AG269" s="18">
        <v>0</v>
      </c>
      <c r="AH269" s="18">
        <v>2.7971315242524906E-8</v>
      </c>
      <c r="AI269" s="18">
        <v>2.1074703308970091E-7</v>
      </c>
      <c r="AJ269" s="18">
        <v>-2.1538860651162786E-7</v>
      </c>
      <c r="AK269" s="18">
        <v>0</v>
      </c>
      <c r="AL269" s="18">
        <v>0</v>
      </c>
      <c r="AM269" s="18">
        <v>0</v>
      </c>
      <c r="AN269" s="18">
        <v>4.1784960250897016E-4</v>
      </c>
      <c r="AO269" s="18">
        <v>2.0584353594684386E-4</v>
      </c>
      <c r="AP269" s="18">
        <v>0</v>
      </c>
      <c r="AQ269" s="18">
        <v>0</v>
      </c>
      <c r="AR269" s="18">
        <v>2.0892480125448508E-4</v>
      </c>
      <c r="AS269" s="18">
        <v>0</v>
      </c>
      <c r="AT269" s="18">
        <v>3.018982697674418E-7</v>
      </c>
      <c r="AU269" s="18">
        <v>2.7793670378737536E-6</v>
      </c>
      <c r="AV269" s="18">
        <v>-2.1153993142857139E-6</v>
      </c>
      <c r="AW269" s="18">
        <v>0</v>
      </c>
      <c r="AX269" s="18">
        <v>0</v>
      </c>
      <c r="AY269" s="18">
        <v>0</v>
      </c>
      <c r="AZ269" s="18">
        <v>8.1344877423415282E-5</v>
      </c>
      <c r="BA269" s="18">
        <v>4.0292509980066443E-5</v>
      </c>
      <c r="BB269" s="18">
        <v>0</v>
      </c>
      <c r="BC269" s="18">
        <v>0</v>
      </c>
      <c r="BD269" s="18">
        <v>4.0672438711707634E-5</v>
      </c>
      <c r="BE269" s="18">
        <v>0</v>
      </c>
      <c r="BF269" s="18">
        <v>6.721942665780728E-8</v>
      </c>
      <c r="BG269" s="18">
        <v>3.1270930498338859E-7</v>
      </c>
      <c r="BH269" s="18">
        <v>-4.0091434524916935E-7</v>
      </c>
      <c r="BI269" s="18">
        <v>0</v>
      </c>
      <c r="BJ269" s="18">
        <v>0</v>
      </c>
      <c r="BK269" s="18">
        <v>0</v>
      </c>
      <c r="BL269" s="18">
        <v>4.8270393814750832E-8</v>
      </c>
      <c r="BM269" s="18">
        <v>2.407114631229236E-8</v>
      </c>
      <c r="BN269" s="18">
        <v>0</v>
      </c>
      <c r="BO269" s="18">
        <v>0</v>
      </c>
      <c r="BP269" s="18">
        <v>2.4135196907375413E-8</v>
      </c>
      <c r="BQ269" s="18">
        <v>0</v>
      </c>
      <c r="BR269" s="18">
        <v>1.9703612810631224E-11</v>
      </c>
      <c r="BS269" s="18">
        <v>4.4346982272425237E-11</v>
      </c>
      <c r="BT269" s="18">
        <v>-6.2288489887043176E-10</v>
      </c>
      <c r="BU269" s="18">
        <v>0</v>
      </c>
      <c r="BV269" s="18">
        <v>0</v>
      </c>
      <c r="BW269" s="18">
        <v>0</v>
      </c>
      <c r="BX269" s="18">
        <v>1.2517977672717608</v>
      </c>
      <c r="BY269" s="18">
        <v>0.61853553966777408</v>
      </c>
      <c r="BZ269" s="18">
        <v>0</v>
      </c>
      <c r="CA269" s="18">
        <v>0</v>
      </c>
      <c r="CB269" s="18">
        <v>0.62589888363588042</v>
      </c>
      <c r="CC269" s="18">
        <v>0</v>
      </c>
      <c r="CD269" s="18">
        <v>1.1580681142857139E-3</v>
      </c>
      <c r="CE269" s="18">
        <v>6.2052758538205972E-3</v>
      </c>
      <c r="CF269" s="18">
        <v>-3.3434117528239188E-2</v>
      </c>
      <c r="CG269" s="18">
        <v>0</v>
      </c>
      <c r="CH269" s="18">
        <v>0</v>
      </c>
      <c r="CI269" s="18">
        <v>0</v>
      </c>
      <c r="CJ269" s="18">
        <v>1.2867463206272423</v>
      </c>
      <c r="CK269" s="18">
        <v>0.63570668863787372</v>
      </c>
      <c r="CL269" s="18">
        <v>0</v>
      </c>
      <c r="CM269" s="18">
        <v>0</v>
      </c>
      <c r="CN269" s="18">
        <v>0.64337316031362113</v>
      </c>
      <c r="CO269" s="18">
        <v>0</v>
      </c>
      <c r="CP269" s="18">
        <v>1.2803882737541525E-3</v>
      </c>
      <c r="CQ269" s="18">
        <v>6.3860834019933534E-3</v>
      </c>
      <c r="CR269" s="18">
        <v>-3.6635466843853812E-2</v>
      </c>
      <c r="CS269" s="18">
        <v>0</v>
      </c>
      <c r="CT269" s="18">
        <v>0</v>
      </c>
      <c r="CU269" s="18">
        <v>0</v>
      </c>
      <c r="CV269" s="18">
        <v>0.11443148382405313</v>
      </c>
      <c r="CW269" s="18">
        <v>5.603822373421926E-2</v>
      </c>
      <c r="CX269" s="18">
        <v>0</v>
      </c>
      <c r="CY269" s="18">
        <v>0</v>
      </c>
      <c r="CZ269" s="18">
        <v>5.7215741912026573E-2</v>
      </c>
      <c r="DA269" s="18">
        <v>0</v>
      </c>
      <c r="DB269" s="18">
        <v>3.3933999840531553E-4</v>
      </c>
      <c r="DC269" s="18">
        <v>8.3817817940199312E-4</v>
      </c>
      <c r="DD269" s="18">
        <v>-1.0496263484385379E-2</v>
      </c>
      <c r="DE269" s="18">
        <v>0</v>
      </c>
      <c r="DF269" s="18">
        <v>0</v>
      </c>
      <c r="DG269" s="18">
        <v>0</v>
      </c>
      <c r="DH269" s="18">
        <v>0</v>
      </c>
      <c r="DI269" s="18">
        <v>0</v>
      </c>
      <c r="DJ269" s="18">
        <v>0</v>
      </c>
      <c r="DK269" s="18">
        <v>0</v>
      </c>
      <c r="DL269" s="18">
        <v>0</v>
      </c>
      <c r="DM269" s="18">
        <v>0</v>
      </c>
      <c r="DN269" s="18">
        <v>0</v>
      </c>
      <c r="DO269" s="18">
        <v>0</v>
      </c>
      <c r="DP269" s="18">
        <v>0</v>
      </c>
      <c r="DQ269" s="18">
        <v>0</v>
      </c>
      <c r="DR269" s="18">
        <v>0</v>
      </c>
      <c r="DS269" s="18">
        <v>0</v>
      </c>
      <c r="DT269" s="18">
        <v>0</v>
      </c>
      <c r="DU269" s="18">
        <v>0</v>
      </c>
      <c r="DV269" s="18">
        <v>0</v>
      </c>
      <c r="DW269" s="18">
        <v>0</v>
      </c>
      <c r="DX269" s="18">
        <v>0</v>
      </c>
      <c r="DY269" s="18">
        <v>0</v>
      </c>
      <c r="DZ269" s="18">
        <v>0</v>
      </c>
      <c r="EA269" s="18">
        <v>0</v>
      </c>
      <c r="EB269" s="18">
        <v>0</v>
      </c>
      <c r="EC269" s="18">
        <v>0</v>
      </c>
      <c r="ED269" s="18">
        <v>0</v>
      </c>
      <c r="EE269" s="18">
        <v>0</v>
      </c>
    </row>
    <row r="270" spans="1:135" ht="20.149999999999999" customHeight="1" outlineLevel="6" x14ac:dyDescent="0.35">
      <c r="A270" s="17" t="s">
        <v>54</v>
      </c>
      <c r="B270" s="17" t="s">
        <v>122</v>
      </c>
      <c r="C270">
        <v>0</v>
      </c>
      <c r="D270" s="18">
        <v>6.2819901308434761E-3</v>
      </c>
      <c r="E270" s="18">
        <v>-6.3345922438632675E-4</v>
      </c>
      <c r="F270" s="18">
        <v>0</v>
      </c>
      <c r="G270" s="18">
        <v>0</v>
      </c>
      <c r="H270" s="18">
        <v>0</v>
      </c>
      <c r="I270" s="18">
        <v>0</v>
      </c>
      <c r="J270" s="18">
        <v>6.9154493552298028E-3</v>
      </c>
      <c r="K270" s="18">
        <v>0</v>
      </c>
      <c r="L270" s="18">
        <v>-2.778836044149832E-3</v>
      </c>
      <c r="M270" s="18">
        <v>0</v>
      </c>
      <c r="N270" s="18">
        <v>0</v>
      </c>
      <c r="O270" s="18">
        <v>0</v>
      </c>
      <c r="P270" s="18">
        <v>2.160494830816709E-16</v>
      </c>
      <c r="Q270" s="18">
        <v>2.1580125647525627E-16</v>
      </c>
      <c r="R270" s="18">
        <v>0</v>
      </c>
      <c r="S270" s="18">
        <v>0</v>
      </c>
      <c r="T270" s="18">
        <v>0</v>
      </c>
      <c r="U270" s="18">
        <v>0</v>
      </c>
      <c r="V270" s="18">
        <v>2.482266064146368E-19</v>
      </c>
      <c r="W270" s="18">
        <v>0</v>
      </c>
      <c r="X270" s="18">
        <v>2.2902801719387193E-16</v>
      </c>
      <c r="Y270" s="18">
        <v>0</v>
      </c>
      <c r="Z270" s="18">
        <v>0</v>
      </c>
      <c r="AA270" s="18">
        <v>0</v>
      </c>
      <c r="AB270" s="18">
        <v>5.0532213294200995E-6</v>
      </c>
      <c r="AC270" s="18">
        <v>5.0526362992237558E-6</v>
      </c>
      <c r="AD270" s="18">
        <v>0</v>
      </c>
      <c r="AE270" s="18">
        <v>0</v>
      </c>
      <c r="AF270" s="18">
        <v>0</v>
      </c>
      <c r="AG270" s="18">
        <v>0</v>
      </c>
      <c r="AH270" s="18">
        <v>5.8503019634394033E-10</v>
      </c>
      <c r="AI270" s="18">
        <v>0</v>
      </c>
      <c r="AJ270" s="18">
        <v>-2.7949048196375432E-7</v>
      </c>
      <c r="AK270" s="18">
        <v>0</v>
      </c>
      <c r="AL270" s="18">
        <v>0</v>
      </c>
      <c r="AM270" s="18">
        <v>0</v>
      </c>
      <c r="AN270" s="18">
        <v>1.5586193842326525E-5</v>
      </c>
      <c r="AO270" s="18">
        <v>1.5579088976712694E-5</v>
      </c>
      <c r="AP270" s="18">
        <v>0</v>
      </c>
      <c r="AQ270" s="18">
        <v>0</v>
      </c>
      <c r="AR270" s="18">
        <v>0</v>
      </c>
      <c r="AS270" s="18">
        <v>0</v>
      </c>
      <c r="AT270" s="18">
        <v>7.1048656138306748E-9</v>
      </c>
      <c r="AU270" s="18">
        <v>0</v>
      </c>
      <c r="AV270" s="18">
        <v>-3.3790681929114636E-6</v>
      </c>
      <c r="AW270" s="18">
        <v>0</v>
      </c>
      <c r="AX270" s="18">
        <v>0</v>
      </c>
      <c r="AY270" s="18">
        <v>0</v>
      </c>
      <c r="AZ270" s="18">
        <v>2.6145664821275052E-6</v>
      </c>
      <c r="BA270" s="18">
        <v>2.6131632000755771E-6</v>
      </c>
      <c r="BB270" s="18">
        <v>0</v>
      </c>
      <c r="BC270" s="18">
        <v>0</v>
      </c>
      <c r="BD270" s="18">
        <v>0</v>
      </c>
      <c r="BE270" s="18">
        <v>0</v>
      </c>
      <c r="BF270" s="18">
        <v>1.4032820519280124E-9</v>
      </c>
      <c r="BG270" s="18">
        <v>0</v>
      </c>
      <c r="BH270" s="18">
        <v>-3.4839777676308044E-7</v>
      </c>
      <c r="BI270" s="18">
        <v>0</v>
      </c>
      <c r="BJ270" s="18">
        <v>0</v>
      </c>
      <c r="BK270" s="18">
        <v>0</v>
      </c>
      <c r="BL270" s="18">
        <v>3.0806746141739229E-8</v>
      </c>
      <c r="BM270" s="18">
        <v>3.0804425060225792E-8</v>
      </c>
      <c r="BN270" s="18">
        <v>0</v>
      </c>
      <c r="BO270" s="18">
        <v>0</v>
      </c>
      <c r="BP270" s="18">
        <v>0</v>
      </c>
      <c r="BQ270" s="18">
        <v>0</v>
      </c>
      <c r="BR270" s="18">
        <v>2.3210815134386171E-12</v>
      </c>
      <c r="BS270" s="18">
        <v>0</v>
      </c>
      <c r="BT270" s="18">
        <v>-6.3934368534584562E-10</v>
      </c>
      <c r="BU270" s="18">
        <v>0</v>
      </c>
      <c r="BV270" s="18">
        <v>0</v>
      </c>
      <c r="BW270" s="18">
        <v>0</v>
      </c>
      <c r="BX270" s="18">
        <v>7.7486151929587008E-2</v>
      </c>
      <c r="BY270" s="18">
        <v>7.742648675032672E-2</v>
      </c>
      <c r="BZ270" s="18">
        <v>0</v>
      </c>
      <c r="CA270" s="18">
        <v>0</v>
      </c>
      <c r="CB270" s="18">
        <v>0</v>
      </c>
      <c r="CC270" s="18">
        <v>0</v>
      </c>
      <c r="CD270" s="18">
        <v>5.966517926028561E-5</v>
      </c>
      <c r="CE270" s="18">
        <v>0</v>
      </c>
      <c r="CF270" s="18">
        <v>-3.7679394120703501E-2</v>
      </c>
      <c r="CG270" s="18">
        <v>0</v>
      </c>
      <c r="CH270" s="18">
        <v>0</v>
      </c>
      <c r="CI270" s="18">
        <v>0</v>
      </c>
      <c r="CJ270" s="18">
        <v>9.1073198577884137E-2</v>
      </c>
      <c r="CK270" s="18">
        <v>9.0997578372250462E-2</v>
      </c>
      <c r="CL270" s="18">
        <v>0</v>
      </c>
      <c r="CM270" s="18">
        <v>0</v>
      </c>
      <c r="CN270" s="18">
        <v>0</v>
      </c>
      <c r="CO270" s="18">
        <v>0</v>
      </c>
      <c r="CP270" s="18">
        <v>7.5620205633669744E-5</v>
      </c>
      <c r="CQ270" s="18">
        <v>0</v>
      </c>
      <c r="CR270" s="18">
        <v>-4.2335912833997257E-2</v>
      </c>
      <c r="CS270" s="18">
        <v>0</v>
      </c>
      <c r="CT270" s="18">
        <v>0</v>
      </c>
      <c r="CU270" s="18">
        <v>0</v>
      </c>
      <c r="CV270" s="18">
        <v>0.15661743537214026</v>
      </c>
      <c r="CW270" s="18">
        <v>0.15657394278156539</v>
      </c>
      <c r="CX270" s="18">
        <v>0</v>
      </c>
      <c r="CY270" s="18">
        <v>0</v>
      </c>
      <c r="CZ270" s="18">
        <v>0</v>
      </c>
      <c r="DA270" s="18">
        <v>0</v>
      </c>
      <c r="DB270" s="18">
        <v>4.3492590574861038E-5</v>
      </c>
      <c r="DC270" s="18">
        <v>0</v>
      </c>
      <c r="DD270" s="18">
        <v>-1.2485866826219079E-2</v>
      </c>
      <c r="DE270" s="18">
        <v>0</v>
      </c>
      <c r="DF270" s="18">
        <v>0</v>
      </c>
      <c r="DG270" s="18">
        <v>0</v>
      </c>
      <c r="DH270" s="18">
        <v>0</v>
      </c>
      <c r="DI270" s="18">
        <v>0</v>
      </c>
      <c r="DJ270" s="18">
        <v>0</v>
      </c>
      <c r="DK270" s="18">
        <v>0</v>
      </c>
      <c r="DL270" s="18">
        <v>0</v>
      </c>
      <c r="DM270" s="18">
        <v>0</v>
      </c>
      <c r="DN270" s="18">
        <v>0</v>
      </c>
      <c r="DO270" s="18">
        <v>0</v>
      </c>
      <c r="DP270" s="18">
        <v>0</v>
      </c>
      <c r="DQ270" s="18">
        <v>0</v>
      </c>
      <c r="DR270" s="18">
        <v>0</v>
      </c>
      <c r="DS270" s="18">
        <v>0</v>
      </c>
      <c r="DT270" s="18">
        <v>0</v>
      </c>
      <c r="DU270" s="18">
        <v>0</v>
      </c>
      <c r="DV270" s="18">
        <v>0</v>
      </c>
      <c r="DW270" s="18">
        <v>0</v>
      </c>
      <c r="DX270" s="18">
        <v>0</v>
      </c>
      <c r="DY270" s="18">
        <v>0</v>
      </c>
      <c r="DZ270" s="18">
        <v>0</v>
      </c>
      <c r="EA270" s="18">
        <v>0</v>
      </c>
      <c r="EB270" s="18">
        <v>0</v>
      </c>
      <c r="EC270" s="18">
        <v>0</v>
      </c>
      <c r="ED270" s="18">
        <v>0</v>
      </c>
      <c r="EE270" s="18">
        <v>0</v>
      </c>
    </row>
    <row r="271" spans="1:135" ht="20.149999999999999" customHeight="1" outlineLevel="6" x14ac:dyDescent="0.35">
      <c r="A271" s="17" t="s">
        <v>54</v>
      </c>
      <c r="B271" s="17" t="s">
        <v>119</v>
      </c>
      <c r="C271">
        <v>0</v>
      </c>
      <c r="D271" s="18">
        <v>3.9500795634859517E-2</v>
      </c>
      <c r="E271" s="18">
        <v>3.8184347979142372E-2</v>
      </c>
      <c r="F271" s="18">
        <v>0</v>
      </c>
      <c r="G271" s="18">
        <v>0</v>
      </c>
      <c r="H271" s="18">
        <v>0</v>
      </c>
      <c r="I271" s="18">
        <v>0</v>
      </c>
      <c r="J271" s="18">
        <v>1.316447655717146E-3</v>
      </c>
      <c r="K271" s="18">
        <v>0</v>
      </c>
      <c r="L271" s="18">
        <v>-2.3329729862929312E-2</v>
      </c>
      <c r="M271" s="18">
        <v>0</v>
      </c>
      <c r="N271" s="18">
        <v>0</v>
      </c>
      <c r="O271" s="18">
        <v>0</v>
      </c>
      <c r="P271" s="18">
        <v>1.536129631576863E-15</v>
      </c>
      <c r="Q271" s="18">
        <v>1.5356869349409254E-15</v>
      </c>
      <c r="R271" s="18">
        <v>0</v>
      </c>
      <c r="S271" s="18">
        <v>0</v>
      </c>
      <c r="T271" s="18">
        <v>0</v>
      </c>
      <c r="U271" s="18">
        <v>0</v>
      </c>
      <c r="V271" s="18">
        <v>4.4269663593760322E-19</v>
      </c>
      <c r="W271" s="18">
        <v>0</v>
      </c>
      <c r="X271" s="18">
        <v>9.817284301775539E-15</v>
      </c>
      <c r="Y271" s="18">
        <v>0</v>
      </c>
      <c r="Z271" s="18">
        <v>0</v>
      </c>
      <c r="AA271" s="18">
        <v>0</v>
      </c>
      <c r="AB271" s="18">
        <v>7.5112745474467011E-6</v>
      </c>
      <c r="AC271" s="18">
        <v>7.4127786319332911E-6</v>
      </c>
      <c r="AD271" s="18">
        <v>0</v>
      </c>
      <c r="AE271" s="18">
        <v>0</v>
      </c>
      <c r="AF271" s="18">
        <v>0</v>
      </c>
      <c r="AG271" s="18">
        <v>0</v>
      </c>
      <c r="AH271" s="18">
        <v>9.8495915513410049E-8</v>
      </c>
      <c r="AI271" s="18">
        <v>0</v>
      </c>
      <c r="AJ271" s="18">
        <v>-4.415615163582761E-6</v>
      </c>
      <c r="AK271" s="18">
        <v>0</v>
      </c>
      <c r="AL271" s="18">
        <v>0</v>
      </c>
      <c r="AM271" s="18">
        <v>0</v>
      </c>
      <c r="AN271" s="18">
        <v>1.1218572854634665E-4</v>
      </c>
      <c r="AO271" s="18">
        <v>1.1048228571428574E-4</v>
      </c>
      <c r="AP271" s="18">
        <v>0</v>
      </c>
      <c r="AQ271" s="18">
        <v>0</v>
      </c>
      <c r="AR271" s="18">
        <v>0</v>
      </c>
      <c r="AS271" s="18">
        <v>0</v>
      </c>
      <c r="AT271" s="18">
        <v>1.7034428320609006E-6</v>
      </c>
      <c r="AU271" s="18">
        <v>0</v>
      </c>
      <c r="AV271" s="18">
        <v>-7.4249358297947247E-5</v>
      </c>
      <c r="AW271" s="18">
        <v>0</v>
      </c>
      <c r="AX271" s="18">
        <v>0</v>
      </c>
      <c r="AY271" s="18">
        <v>0</v>
      </c>
      <c r="AZ271" s="18">
        <v>1.0209919253701789E-5</v>
      </c>
      <c r="BA271" s="18">
        <v>9.7662375041253222E-6</v>
      </c>
      <c r="BB271" s="18">
        <v>0</v>
      </c>
      <c r="BC271" s="18">
        <v>0</v>
      </c>
      <c r="BD271" s="18">
        <v>0</v>
      </c>
      <c r="BE271" s="18">
        <v>0</v>
      </c>
      <c r="BF271" s="18">
        <v>4.4368174957646702E-7</v>
      </c>
      <c r="BG271" s="18">
        <v>0</v>
      </c>
      <c r="BH271" s="18">
        <v>-4.8273478867351659E-6</v>
      </c>
      <c r="BI271" s="18">
        <v>0</v>
      </c>
      <c r="BJ271" s="18">
        <v>0</v>
      </c>
      <c r="BK271" s="18">
        <v>0</v>
      </c>
      <c r="BL271" s="18">
        <v>1.6041266977222947E-7</v>
      </c>
      <c r="BM271" s="18">
        <v>1.6040672548458784E-7</v>
      </c>
      <c r="BN271" s="18">
        <v>0</v>
      </c>
      <c r="BO271" s="18">
        <v>0</v>
      </c>
      <c r="BP271" s="18">
        <v>0</v>
      </c>
      <c r="BQ271" s="18">
        <v>0</v>
      </c>
      <c r="BR271" s="18">
        <v>5.9442876416360482E-12</v>
      </c>
      <c r="BS271" s="18">
        <v>0</v>
      </c>
      <c r="BT271" s="18">
        <v>-2.4808743658005324E-9</v>
      </c>
      <c r="BU271" s="18">
        <v>0</v>
      </c>
      <c r="BV271" s="18">
        <v>0</v>
      </c>
      <c r="BW271" s="18">
        <v>0</v>
      </c>
      <c r="BX271" s="18">
        <v>0.45669718515676222</v>
      </c>
      <c r="BY271" s="18">
        <v>0.45603597016567293</v>
      </c>
      <c r="BZ271" s="18">
        <v>0</v>
      </c>
      <c r="CA271" s="18">
        <v>0</v>
      </c>
      <c r="CB271" s="18">
        <v>0</v>
      </c>
      <c r="CC271" s="18">
        <v>0</v>
      </c>
      <c r="CD271" s="18">
        <v>6.6121499108930505E-4</v>
      </c>
      <c r="CE271" s="18">
        <v>0</v>
      </c>
      <c r="CF271" s="18">
        <v>-0.24933450089106954</v>
      </c>
      <c r="CG271" s="18">
        <v>0</v>
      </c>
      <c r="CH271" s="18">
        <v>0</v>
      </c>
      <c r="CI271" s="18">
        <v>0</v>
      </c>
      <c r="CJ271" s="18">
        <v>0.53965670555455336</v>
      </c>
      <c r="CK271" s="18">
        <v>0.53896686629557111</v>
      </c>
      <c r="CL271" s="18">
        <v>0</v>
      </c>
      <c r="CM271" s="18">
        <v>0</v>
      </c>
      <c r="CN271" s="18">
        <v>0</v>
      </c>
      <c r="CO271" s="18">
        <v>0</v>
      </c>
      <c r="CP271" s="18">
        <v>6.8983925898220074E-4</v>
      </c>
      <c r="CQ271" s="18">
        <v>0</v>
      </c>
      <c r="CR271" s="18">
        <v>-0.3106936472244835</v>
      </c>
      <c r="CS271" s="18">
        <v>0</v>
      </c>
      <c r="CT271" s="18">
        <v>0</v>
      </c>
      <c r="CU271" s="18">
        <v>0</v>
      </c>
      <c r="CV271" s="18">
        <v>0.14714317537708746</v>
      </c>
      <c r="CW271" s="18">
        <v>0.14706470458295751</v>
      </c>
      <c r="CX271" s="18">
        <v>0</v>
      </c>
      <c r="CY271" s="18">
        <v>0</v>
      </c>
      <c r="CZ271" s="18">
        <v>0</v>
      </c>
      <c r="DA271" s="18">
        <v>0</v>
      </c>
      <c r="DB271" s="18">
        <v>7.8470794129942157E-5</v>
      </c>
      <c r="DC271" s="18">
        <v>0</v>
      </c>
      <c r="DD271" s="18">
        <v>-0.10197090387450222</v>
      </c>
      <c r="DE271" s="18">
        <v>0</v>
      </c>
      <c r="DF271" s="18">
        <v>0</v>
      </c>
      <c r="DG271" s="18">
        <v>0</v>
      </c>
      <c r="DH271" s="18">
        <v>0</v>
      </c>
      <c r="DI271" s="18">
        <v>0</v>
      </c>
      <c r="DJ271" s="18">
        <v>0</v>
      </c>
      <c r="DK271" s="18">
        <v>0</v>
      </c>
      <c r="DL271" s="18">
        <v>0</v>
      </c>
      <c r="DM271" s="18">
        <v>0</v>
      </c>
      <c r="DN271" s="18">
        <v>0</v>
      </c>
      <c r="DO271" s="18">
        <v>0</v>
      </c>
      <c r="DP271" s="18">
        <v>0</v>
      </c>
      <c r="DQ271" s="18">
        <v>0</v>
      </c>
      <c r="DR271" s="18">
        <v>0</v>
      </c>
      <c r="DS271" s="18">
        <v>0</v>
      </c>
      <c r="DT271" s="18">
        <v>0</v>
      </c>
      <c r="DU271" s="18">
        <v>0</v>
      </c>
      <c r="DV271" s="18">
        <v>0</v>
      </c>
      <c r="DW271" s="18">
        <v>0</v>
      </c>
      <c r="DX271" s="18">
        <v>0</v>
      </c>
      <c r="DY271" s="18">
        <v>0</v>
      </c>
      <c r="DZ271" s="18">
        <v>0</v>
      </c>
      <c r="EA271" s="18">
        <v>0</v>
      </c>
      <c r="EB271" s="18">
        <v>0</v>
      </c>
      <c r="EC271" s="18">
        <v>0</v>
      </c>
      <c r="ED271" s="18">
        <v>0</v>
      </c>
      <c r="EE271" s="18">
        <v>0</v>
      </c>
    </row>
    <row r="272" spans="1:135" ht="20.149999999999999" customHeight="1" outlineLevel="5" x14ac:dyDescent="0.35">
      <c r="A272" s="17" t="s">
        <v>53</v>
      </c>
      <c r="B272" s="17" t="s">
        <v>377</v>
      </c>
      <c r="D272" s="18">
        <v>3.1319601328903659E-3</v>
      </c>
      <c r="E272" s="18">
        <v>8.0974529346622371E-4</v>
      </c>
      <c r="F272" s="18">
        <v>0</v>
      </c>
      <c r="G272" s="18">
        <v>0</v>
      </c>
      <c r="H272" s="18">
        <v>1.5659800664451829E-3</v>
      </c>
      <c r="I272" s="18">
        <v>0</v>
      </c>
      <c r="J272" s="18">
        <v>7.5304540420819495E-4</v>
      </c>
      <c r="K272" s="18">
        <v>3.1893687707641193E-6</v>
      </c>
      <c r="L272" s="18">
        <v>-1.3147286821705427E-3</v>
      </c>
      <c r="M272" s="18">
        <v>0</v>
      </c>
      <c r="N272" s="18">
        <v>0</v>
      </c>
      <c r="O272" s="18">
        <v>0</v>
      </c>
      <c r="P272" s="18">
        <v>1.4465667331118495E-11</v>
      </c>
      <c r="Q272" s="18">
        <v>5.8826135105204874E-12</v>
      </c>
      <c r="R272" s="18">
        <v>0</v>
      </c>
      <c r="S272" s="18">
        <v>0</v>
      </c>
      <c r="T272" s="18">
        <v>7.2328336655592468E-12</v>
      </c>
      <c r="U272" s="18">
        <v>0</v>
      </c>
      <c r="V272" s="18">
        <v>1.3501661129568106E-12</v>
      </c>
      <c r="W272" s="18">
        <v>5.4042081949058693E-17</v>
      </c>
      <c r="X272" s="18">
        <v>-3.7209302325581395E-11</v>
      </c>
      <c r="Y272" s="18">
        <v>0</v>
      </c>
      <c r="Z272" s="18">
        <v>0</v>
      </c>
      <c r="AA272" s="18">
        <v>0</v>
      </c>
      <c r="AB272" s="18">
        <v>1.0632575858250279E-6</v>
      </c>
      <c r="AC272" s="18">
        <v>5.1207087486157253E-7</v>
      </c>
      <c r="AD272" s="18">
        <v>0</v>
      </c>
      <c r="AE272" s="18">
        <v>0</v>
      </c>
      <c r="AF272" s="18">
        <v>5.3162879291251396E-7</v>
      </c>
      <c r="AG272" s="18">
        <v>0</v>
      </c>
      <c r="AH272" s="18">
        <v>1.8604651162790698E-8</v>
      </c>
      <c r="AI272" s="18">
        <v>9.5326688815060919E-10</v>
      </c>
      <c r="AJ272" s="18">
        <v>-2.2609080841638986E-7</v>
      </c>
      <c r="AK272" s="18">
        <v>0</v>
      </c>
      <c r="AL272" s="18">
        <v>0</v>
      </c>
      <c r="AM272" s="18">
        <v>0</v>
      </c>
      <c r="AN272" s="18">
        <v>9.120637873754155E-6</v>
      </c>
      <c r="AO272" s="18">
        <v>4.0753045404208201E-6</v>
      </c>
      <c r="AP272" s="18">
        <v>0</v>
      </c>
      <c r="AQ272" s="18">
        <v>0</v>
      </c>
      <c r="AR272" s="18">
        <v>4.5603189368770775E-6</v>
      </c>
      <c r="AS272" s="18">
        <v>0</v>
      </c>
      <c r="AT272" s="18">
        <v>4.7663344407530456E-7</v>
      </c>
      <c r="AU272" s="18">
        <v>8.3809523809523818E-9</v>
      </c>
      <c r="AV272" s="18">
        <v>-3.1574750830564782E-6</v>
      </c>
      <c r="AW272" s="18">
        <v>0</v>
      </c>
      <c r="AX272" s="18">
        <v>0</v>
      </c>
      <c r="AY272" s="18">
        <v>0</v>
      </c>
      <c r="AZ272" s="18">
        <v>1.1453023255813955E-6</v>
      </c>
      <c r="BA272" s="18">
        <v>4.7663344407530456E-7</v>
      </c>
      <c r="BB272" s="18">
        <v>0</v>
      </c>
      <c r="BC272" s="18">
        <v>0</v>
      </c>
      <c r="BD272" s="18">
        <v>5.7265116279069775E-7</v>
      </c>
      <c r="BE272" s="18">
        <v>0</v>
      </c>
      <c r="BF272" s="18">
        <v>8.8239202657807327E-8</v>
      </c>
      <c r="BG272" s="18">
        <v>7.7785160575858254E-9</v>
      </c>
      <c r="BH272" s="18">
        <v>-2.4877076411960136E-7</v>
      </c>
      <c r="BI272" s="18">
        <v>0</v>
      </c>
      <c r="BJ272" s="18">
        <v>0</v>
      </c>
      <c r="BK272" s="18">
        <v>0</v>
      </c>
      <c r="BL272" s="18">
        <v>4.6654702990033213E-8</v>
      </c>
      <c r="BM272" s="18">
        <v>2.3034330011074194E-8</v>
      </c>
      <c r="BN272" s="18">
        <v>0</v>
      </c>
      <c r="BO272" s="18">
        <v>0</v>
      </c>
      <c r="BP272" s="18">
        <v>2.332735149501661E-8</v>
      </c>
      <c r="BQ272" s="18">
        <v>0</v>
      </c>
      <c r="BR272" s="18">
        <v>2.92358803986711E-10</v>
      </c>
      <c r="BS272" s="18">
        <v>6.6267995570321154E-13</v>
      </c>
      <c r="BT272" s="18">
        <v>-1.980952380952381E-7</v>
      </c>
      <c r="BU272" s="18">
        <v>0</v>
      </c>
      <c r="BV272" s="18">
        <v>0</v>
      </c>
      <c r="BW272" s="18">
        <v>0</v>
      </c>
      <c r="BX272" s="18">
        <v>7.0089568106312283E-2</v>
      </c>
      <c r="BY272" s="18">
        <v>3.4197120708748613E-2</v>
      </c>
      <c r="BZ272" s="18">
        <v>0</v>
      </c>
      <c r="CA272" s="18">
        <v>0</v>
      </c>
      <c r="CB272" s="18">
        <v>3.5044784053156142E-2</v>
      </c>
      <c r="CC272" s="18">
        <v>0</v>
      </c>
      <c r="CD272" s="18">
        <v>8.0442967884828353E-4</v>
      </c>
      <c r="CE272" s="18">
        <v>4.3233665559246954E-5</v>
      </c>
      <c r="CF272" s="18">
        <v>-1.7789590254706535E-2</v>
      </c>
      <c r="CG272" s="18">
        <v>0</v>
      </c>
      <c r="CH272" s="18">
        <v>0</v>
      </c>
      <c r="CI272" s="18">
        <v>0</v>
      </c>
      <c r="CJ272" s="18">
        <v>7.5826533776301219E-2</v>
      </c>
      <c r="CK272" s="18">
        <v>3.6854928017718717E-2</v>
      </c>
      <c r="CL272" s="18">
        <v>0</v>
      </c>
      <c r="CM272" s="18">
        <v>0</v>
      </c>
      <c r="CN272" s="18">
        <v>3.791326688815061E-2</v>
      </c>
      <c r="CO272" s="18">
        <v>0</v>
      </c>
      <c r="CP272" s="18">
        <v>1.0135105204872649E-3</v>
      </c>
      <c r="CQ272" s="18">
        <v>4.4828349944629012E-5</v>
      </c>
      <c r="CR272" s="18">
        <v>-2.2573643410852714E-2</v>
      </c>
      <c r="CS272" s="18">
        <v>0</v>
      </c>
      <c r="CT272" s="18">
        <v>0</v>
      </c>
      <c r="CU272" s="18">
        <v>0</v>
      </c>
      <c r="CV272" s="18">
        <v>2.8171694352159469E-2</v>
      </c>
      <c r="CW272" s="18">
        <v>1.3909191583610188E-2</v>
      </c>
      <c r="CX272" s="18">
        <v>0</v>
      </c>
      <c r="CY272" s="18">
        <v>0</v>
      </c>
      <c r="CZ272" s="18">
        <v>1.4085847176079734E-2</v>
      </c>
      <c r="DA272" s="18">
        <v>0</v>
      </c>
      <c r="DB272" s="18">
        <v>1.7328903654485051E-4</v>
      </c>
      <c r="DC272" s="18">
        <v>3.3665559246954601E-6</v>
      </c>
      <c r="DD272" s="18">
        <v>-3.6854928017718718E-3</v>
      </c>
      <c r="DE272" s="18">
        <v>0</v>
      </c>
      <c r="DF272" s="18">
        <v>0</v>
      </c>
      <c r="DG272" s="18">
        <v>0</v>
      </c>
      <c r="DH272" s="18">
        <v>0</v>
      </c>
      <c r="DI272" s="18">
        <v>0</v>
      </c>
      <c r="DJ272" s="18">
        <v>0</v>
      </c>
      <c r="DK272" s="18">
        <v>0</v>
      </c>
      <c r="DL272" s="18">
        <v>0</v>
      </c>
      <c r="DM272" s="18">
        <v>0</v>
      </c>
      <c r="DN272" s="18">
        <v>0</v>
      </c>
      <c r="DO272" s="18">
        <v>0</v>
      </c>
      <c r="DP272" s="18">
        <v>0</v>
      </c>
      <c r="DQ272" s="18">
        <v>0</v>
      </c>
      <c r="DR272" s="18">
        <v>0</v>
      </c>
      <c r="DS272" s="18">
        <v>0</v>
      </c>
      <c r="DT272" s="18">
        <v>0</v>
      </c>
      <c r="DU272" s="18">
        <v>0</v>
      </c>
      <c r="DV272" s="18">
        <v>0</v>
      </c>
      <c r="DW272" s="18">
        <v>0</v>
      </c>
      <c r="DX272" s="18">
        <v>0</v>
      </c>
      <c r="DY272" s="18">
        <v>0</v>
      </c>
      <c r="DZ272" s="18">
        <v>0</v>
      </c>
      <c r="EA272" s="18">
        <v>0</v>
      </c>
      <c r="EB272" s="18">
        <v>0</v>
      </c>
      <c r="EC272" s="18">
        <v>0</v>
      </c>
      <c r="ED272" s="18">
        <v>0</v>
      </c>
      <c r="EE272" s="18">
        <v>0</v>
      </c>
    </row>
    <row r="273" spans="1:135" ht="20.149999999999999" customHeight="1" outlineLevel="6" x14ac:dyDescent="0.35">
      <c r="A273" s="17" t="s">
        <v>54</v>
      </c>
      <c r="B273" s="17" t="s">
        <v>377</v>
      </c>
      <c r="C273">
        <v>1</v>
      </c>
      <c r="D273" s="18">
        <v>3.1319601328903659E-3</v>
      </c>
      <c r="E273" s="18">
        <v>8.0974529346622371E-4</v>
      </c>
      <c r="F273" s="18">
        <v>0</v>
      </c>
      <c r="G273" s="18">
        <v>0</v>
      </c>
      <c r="H273" s="18">
        <v>1.5659800664451829E-3</v>
      </c>
      <c r="I273" s="18">
        <v>0</v>
      </c>
      <c r="J273" s="18">
        <v>7.5304540420819495E-4</v>
      </c>
      <c r="K273" s="18">
        <v>3.1893687707641193E-6</v>
      </c>
      <c r="L273" s="18">
        <v>-1.3147286821705427E-3</v>
      </c>
      <c r="M273" s="18">
        <v>0</v>
      </c>
      <c r="N273" s="18">
        <v>0</v>
      </c>
      <c r="O273" s="18">
        <v>0</v>
      </c>
      <c r="P273" s="18">
        <v>1.4465667331118495E-11</v>
      </c>
      <c r="Q273" s="18">
        <v>5.8826135105204874E-12</v>
      </c>
      <c r="R273" s="18">
        <v>0</v>
      </c>
      <c r="S273" s="18">
        <v>0</v>
      </c>
      <c r="T273" s="18">
        <v>7.2328336655592468E-12</v>
      </c>
      <c r="U273" s="18">
        <v>0</v>
      </c>
      <c r="V273" s="18">
        <v>1.3501661129568106E-12</v>
      </c>
      <c r="W273" s="18">
        <v>5.4042081949058693E-17</v>
      </c>
      <c r="X273" s="18">
        <v>-3.7209302325581395E-11</v>
      </c>
      <c r="Y273" s="18">
        <v>0</v>
      </c>
      <c r="Z273" s="18">
        <v>0</v>
      </c>
      <c r="AA273" s="18">
        <v>0</v>
      </c>
      <c r="AB273" s="18">
        <v>1.0632575858250279E-6</v>
      </c>
      <c r="AC273" s="18">
        <v>5.1207087486157253E-7</v>
      </c>
      <c r="AD273" s="18">
        <v>0</v>
      </c>
      <c r="AE273" s="18">
        <v>0</v>
      </c>
      <c r="AF273" s="18">
        <v>5.3162879291251396E-7</v>
      </c>
      <c r="AG273" s="18">
        <v>0</v>
      </c>
      <c r="AH273" s="18">
        <v>1.8604651162790698E-8</v>
      </c>
      <c r="AI273" s="18">
        <v>9.5326688815060919E-10</v>
      </c>
      <c r="AJ273" s="18">
        <v>-2.2609080841638986E-7</v>
      </c>
      <c r="AK273" s="18">
        <v>0</v>
      </c>
      <c r="AL273" s="18">
        <v>0</v>
      </c>
      <c r="AM273" s="18">
        <v>0</v>
      </c>
      <c r="AN273" s="18">
        <v>9.120637873754155E-6</v>
      </c>
      <c r="AO273" s="18">
        <v>4.0753045404208201E-6</v>
      </c>
      <c r="AP273" s="18">
        <v>0</v>
      </c>
      <c r="AQ273" s="18">
        <v>0</v>
      </c>
      <c r="AR273" s="18">
        <v>4.5603189368770775E-6</v>
      </c>
      <c r="AS273" s="18">
        <v>0</v>
      </c>
      <c r="AT273" s="18">
        <v>4.7663344407530456E-7</v>
      </c>
      <c r="AU273" s="18">
        <v>8.3809523809523818E-9</v>
      </c>
      <c r="AV273" s="18">
        <v>-3.1574750830564782E-6</v>
      </c>
      <c r="AW273" s="18">
        <v>0</v>
      </c>
      <c r="AX273" s="18">
        <v>0</v>
      </c>
      <c r="AY273" s="18">
        <v>0</v>
      </c>
      <c r="AZ273" s="18">
        <v>1.1453023255813955E-6</v>
      </c>
      <c r="BA273" s="18">
        <v>4.7663344407530456E-7</v>
      </c>
      <c r="BB273" s="18">
        <v>0</v>
      </c>
      <c r="BC273" s="18">
        <v>0</v>
      </c>
      <c r="BD273" s="18">
        <v>5.7265116279069775E-7</v>
      </c>
      <c r="BE273" s="18">
        <v>0</v>
      </c>
      <c r="BF273" s="18">
        <v>8.8239202657807327E-8</v>
      </c>
      <c r="BG273" s="18">
        <v>7.7785160575858254E-9</v>
      </c>
      <c r="BH273" s="18">
        <v>-2.4877076411960136E-7</v>
      </c>
      <c r="BI273" s="18">
        <v>0</v>
      </c>
      <c r="BJ273" s="18">
        <v>0</v>
      </c>
      <c r="BK273" s="18">
        <v>0</v>
      </c>
      <c r="BL273" s="18">
        <v>4.6654702990033213E-8</v>
      </c>
      <c r="BM273" s="18">
        <v>2.3034330011074194E-8</v>
      </c>
      <c r="BN273" s="18">
        <v>0</v>
      </c>
      <c r="BO273" s="18">
        <v>0</v>
      </c>
      <c r="BP273" s="18">
        <v>2.332735149501661E-8</v>
      </c>
      <c r="BQ273" s="18">
        <v>0</v>
      </c>
      <c r="BR273" s="18">
        <v>2.92358803986711E-10</v>
      </c>
      <c r="BS273" s="18">
        <v>6.6267995570321154E-13</v>
      </c>
      <c r="BT273" s="18">
        <v>-1.980952380952381E-7</v>
      </c>
      <c r="BU273" s="18">
        <v>0</v>
      </c>
      <c r="BV273" s="18">
        <v>0</v>
      </c>
      <c r="BW273" s="18">
        <v>0</v>
      </c>
      <c r="BX273" s="18">
        <v>7.0089568106312283E-2</v>
      </c>
      <c r="BY273" s="18">
        <v>3.4197120708748613E-2</v>
      </c>
      <c r="BZ273" s="18">
        <v>0</v>
      </c>
      <c r="CA273" s="18">
        <v>0</v>
      </c>
      <c r="CB273" s="18">
        <v>3.5044784053156142E-2</v>
      </c>
      <c r="CC273" s="18">
        <v>0</v>
      </c>
      <c r="CD273" s="18">
        <v>8.0442967884828353E-4</v>
      </c>
      <c r="CE273" s="18">
        <v>4.3233665559246954E-5</v>
      </c>
      <c r="CF273" s="18">
        <v>-1.7789590254706535E-2</v>
      </c>
      <c r="CG273" s="18">
        <v>0</v>
      </c>
      <c r="CH273" s="18">
        <v>0</v>
      </c>
      <c r="CI273" s="18">
        <v>0</v>
      </c>
      <c r="CJ273" s="18">
        <v>7.5826533776301219E-2</v>
      </c>
      <c r="CK273" s="18">
        <v>3.6854928017718717E-2</v>
      </c>
      <c r="CL273" s="18">
        <v>0</v>
      </c>
      <c r="CM273" s="18">
        <v>0</v>
      </c>
      <c r="CN273" s="18">
        <v>3.791326688815061E-2</v>
      </c>
      <c r="CO273" s="18">
        <v>0</v>
      </c>
      <c r="CP273" s="18">
        <v>1.0135105204872649E-3</v>
      </c>
      <c r="CQ273" s="18">
        <v>4.4828349944629012E-5</v>
      </c>
      <c r="CR273" s="18">
        <v>-2.2573643410852714E-2</v>
      </c>
      <c r="CS273" s="18">
        <v>0</v>
      </c>
      <c r="CT273" s="18">
        <v>0</v>
      </c>
      <c r="CU273" s="18">
        <v>0</v>
      </c>
      <c r="CV273" s="18">
        <v>2.8171694352159469E-2</v>
      </c>
      <c r="CW273" s="18">
        <v>1.3909191583610188E-2</v>
      </c>
      <c r="CX273" s="18">
        <v>0</v>
      </c>
      <c r="CY273" s="18">
        <v>0</v>
      </c>
      <c r="CZ273" s="18">
        <v>1.4085847176079734E-2</v>
      </c>
      <c r="DA273" s="18">
        <v>0</v>
      </c>
      <c r="DB273" s="18">
        <v>1.7328903654485051E-4</v>
      </c>
      <c r="DC273" s="18">
        <v>3.3665559246954601E-6</v>
      </c>
      <c r="DD273" s="18">
        <v>-3.6854928017718718E-3</v>
      </c>
      <c r="DE273" s="18">
        <v>0</v>
      </c>
      <c r="DF273" s="18">
        <v>0</v>
      </c>
      <c r="DG273" s="18">
        <v>0</v>
      </c>
      <c r="DH273" s="18">
        <v>0</v>
      </c>
      <c r="DI273" s="18">
        <v>0</v>
      </c>
      <c r="DJ273" s="18">
        <v>0</v>
      </c>
      <c r="DK273" s="18">
        <v>0</v>
      </c>
      <c r="DL273" s="18">
        <v>0</v>
      </c>
      <c r="DM273" s="18">
        <v>0</v>
      </c>
      <c r="DN273" s="18">
        <v>0</v>
      </c>
      <c r="DO273" s="18">
        <v>0</v>
      </c>
      <c r="DP273" s="18">
        <v>0</v>
      </c>
      <c r="DQ273" s="18">
        <v>0</v>
      </c>
      <c r="DR273" s="18">
        <v>0</v>
      </c>
      <c r="DS273" s="18">
        <v>0</v>
      </c>
      <c r="DT273" s="18">
        <v>0</v>
      </c>
      <c r="DU273" s="18">
        <v>0</v>
      </c>
      <c r="DV273" s="18">
        <v>0</v>
      </c>
      <c r="DW273" s="18">
        <v>0</v>
      </c>
      <c r="DX273" s="18">
        <v>0</v>
      </c>
      <c r="DY273" s="18">
        <v>0</v>
      </c>
      <c r="DZ273" s="18">
        <v>0</v>
      </c>
      <c r="EA273" s="18">
        <v>0</v>
      </c>
      <c r="EB273" s="18">
        <v>0</v>
      </c>
      <c r="EC273" s="18">
        <v>0</v>
      </c>
      <c r="ED273" s="18">
        <v>0</v>
      </c>
      <c r="EE273" s="18">
        <v>0</v>
      </c>
    </row>
    <row r="274" spans="1:135" ht="20.149999999999999" customHeight="1" outlineLevel="5" x14ac:dyDescent="0.35">
      <c r="A274" s="17" t="s">
        <v>53</v>
      </c>
      <c r="B274" s="17" t="s">
        <v>378</v>
      </c>
      <c r="D274" s="18">
        <v>9.4360911316279071E-3</v>
      </c>
      <c r="E274" s="18">
        <v>9.4354883720930236E-3</v>
      </c>
      <c r="F274" s="18">
        <v>0</v>
      </c>
      <c r="G274" s="18">
        <v>0</v>
      </c>
      <c r="H274" s="18">
        <v>0</v>
      </c>
      <c r="I274" s="18">
        <v>0</v>
      </c>
      <c r="J274" s="18">
        <v>0</v>
      </c>
      <c r="K274" s="18">
        <v>6.0275953488372094E-7</v>
      </c>
      <c r="L274" s="18">
        <v>-7.3064102325581387E-3</v>
      </c>
      <c r="M274" s="18">
        <v>0</v>
      </c>
      <c r="N274" s="18">
        <v>0</v>
      </c>
      <c r="O274" s="18">
        <v>0</v>
      </c>
      <c r="P274" s="18">
        <v>1.6803139581395347E-16</v>
      </c>
      <c r="Q274" s="18">
        <v>1.6802804651162789E-16</v>
      </c>
      <c r="R274" s="18">
        <v>0</v>
      </c>
      <c r="S274" s="18">
        <v>0</v>
      </c>
      <c r="T274" s="18">
        <v>0</v>
      </c>
      <c r="U274" s="18">
        <v>0</v>
      </c>
      <c r="V274" s="18">
        <v>0</v>
      </c>
      <c r="W274" s="18">
        <v>3.349302325581395E-21</v>
      </c>
      <c r="X274" s="18">
        <v>-2.943506511627907E-17</v>
      </c>
      <c r="Y274" s="18">
        <v>0</v>
      </c>
      <c r="Z274" s="18">
        <v>0</v>
      </c>
      <c r="AA274" s="18">
        <v>0</v>
      </c>
      <c r="AB274" s="18">
        <v>1.762465229348837E-6</v>
      </c>
      <c r="AC274" s="18">
        <v>1.76217488372093E-6</v>
      </c>
      <c r="AD274" s="18">
        <v>0</v>
      </c>
      <c r="AE274" s="18">
        <v>0</v>
      </c>
      <c r="AF274" s="18">
        <v>0</v>
      </c>
      <c r="AG274" s="18">
        <v>0</v>
      </c>
      <c r="AH274" s="18">
        <v>0</v>
      </c>
      <c r="AI274" s="18">
        <v>2.9034562790697668E-10</v>
      </c>
      <c r="AJ274" s="18">
        <v>-1.441207441860465E-6</v>
      </c>
      <c r="AK274" s="18">
        <v>0</v>
      </c>
      <c r="AL274" s="18">
        <v>0</v>
      </c>
      <c r="AM274" s="18">
        <v>0</v>
      </c>
      <c r="AN274" s="18">
        <v>2.8749238447441861E-5</v>
      </c>
      <c r="AO274" s="18">
        <v>2.874540930232558E-5</v>
      </c>
      <c r="AP274" s="18">
        <v>0</v>
      </c>
      <c r="AQ274" s="18">
        <v>0</v>
      </c>
      <c r="AR274" s="18">
        <v>0</v>
      </c>
      <c r="AS274" s="18">
        <v>0</v>
      </c>
      <c r="AT274" s="18">
        <v>0</v>
      </c>
      <c r="AU274" s="18">
        <v>3.8291451162790698E-9</v>
      </c>
      <c r="AV274" s="18">
        <v>-2.3540204651162792E-5</v>
      </c>
      <c r="AW274" s="18">
        <v>0</v>
      </c>
      <c r="AX274" s="18">
        <v>0</v>
      </c>
      <c r="AY274" s="18">
        <v>0</v>
      </c>
      <c r="AZ274" s="18">
        <v>2.1149717503720926E-6</v>
      </c>
      <c r="BA274" s="18">
        <v>2.1145409302325578E-6</v>
      </c>
      <c r="BB274" s="18">
        <v>0</v>
      </c>
      <c r="BC274" s="18">
        <v>0</v>
      </c>
      <c r="BD274" s="18">
        <v>0</v>
      </c>
      <c r="BE274" s="18">
        <v>0</v>
      </c>
      <c r="BF274" s="18">
        <v>0</v>
      </c>
      <c r="BG274" s="18">
        <v>4.308201395348837E-10</v>
      </c>
      <c r="BH274" s="18">
        <v>-1.6954627906976744E-6</v>
      </c>
      <c r="BI274" s="18">
        <v>0</v>
      </c>
      <c r="BJ274" s="18">
        <v>0</v>
      </c>
      <c r="BK274" s="18">
        <v>0</v>
      </c>
      <c r="BL274" s="18">
        <v>1.1162006317255813E-9</v>
      </c>
      <c r="BM274" s="18">
        <v>1.1161395348837209E-9</v>
      </c>
      <c r="BN274" s="18">
        <v>0</v>
      </c>
      <c r="BO274" s="18">
        <v>0</v>
      </c>
      <c r="BP274" s="18">
        <v>0</v>
      </c>
      <c r="BQ274" s="18">
        <v>0</v>
      </c>
      <c r="BR274" s="18">
        <v>0</v>
      </c>
      <c r="BS274" s="18">
        <v>6.1096841860465122E-14</v>
      </c>
      <c r="BT274" s="18">
        <v>-8.4750958139534884E-10</v>
      </c>
      <c r="BU274" s="18">
        <v>0</v>
      </c>
      <c r="BV274" s="18">
        <v>0</v>
      </c>
      <c r="BW274" s="18">
        <v>0</v>
      </c>
      <c r="BX274" s="18">
        <v>0.10334380483302326</v>
      </c>
      <c r="BY274" s="18">
        <v>0.10333525581395349</v>
      </c>
      <c r="BZ274" s="18">
        <v>0</v>
      </c>
      <c r="CA274" s="18">
        <v>0</v>
      </c>
      <c r="CB274" s="18">
        <v>0</v>
      </c>
      <c r="CC274" s="18">
        <v>0</v>
      </c>
      <c r="CD274" s="18">
        <v>0</v>
      </c>
      <c r="CE274" s="18">
        <v>8.5490190697674418E-6</v>
      </c>
      <c r="CF274" s="18">
        <v>-7.8702860465116264E-2</v>
      </c>
      <c r="CG274" s="18">
        <v>0</v>
      </c>
      <c r="CH274" s="18">
        <v>0</v>
      </c>
      <c r="CI274" s="18">
        <v>0</v>
      </c>
      <c r="CJ274" s="18">
        <v>0.12729289113674416</v>
      </c>
      <c r="CK274" s="18">
        <v>0.1272840930232558</v>
      </c>
      <c r="CL274" s="18">
        <v>0</v>
      </c>
      <c r="CM274" s="18">
        <v>0</v>
      </c>
      <c r="CN274" s="18">
        <v>0</v>
      </c>
      <c r="CO274" s="18">
        <v>0</v>
      </c>
      <c r="CP274" s="18">
        <v>0</v>
      </c>
      <c r="CQ274" s="18">
        <v>8.7981134883720909E-6</v>
      </c>
      <c r="CR274" s="18">
        <v>-9.7933069767441858E-2</v>
      </c>
      <c r="CS274" s="18">
        <v>0</v>
      </c>
      <c r="CT274" s="18">
        <v>0</v>
      </c>
      <c r="CU274" s="18">
        <v>0</v>
      </c>
      <c r="CV274" s="18">
        <v>4.0763578013953486E-2</v>
      </c>
      <c r="CW274" s="18">
        <v>4.0762423255813952E-2</v>
      </c>
      <c r="CX274" s="18">
        <v>0</v>
      </c>
      <c r="CY274" s="18">
        <v>0</v>
      </c>
      <c r="CZ274" s="18">
        <v>0</v>
      </c>
      <c r="DA274" s="18">
        <v>0</v>
      </c>
      <c r="DB274" s="18">
        <v>0</v>
      </c>
      <c r="DC274" s="18">
        <v>1.1547581395348838E-6</v>
      </c>
      <c r="DD274" s="18">
        <v>-3.2165320930232555E-2</v>
      </c>
      <c r="DE274" s="18">
        <v>0</v>
      </c>
      <c r="DF274" s="18">
        <v>0</v>
      </c>
      <c r="DG274" s="18">
        <v>0</v>
      </c>
      <c r="DH274" s="18">
        <v>0</v>
      </c>
      <c r="DI274" s="18">
        <v>0</v>
      </c>
      <c r="DJ274" s="18">
        <v>0</v>
      </c>
      <c r="DK274" s="18">
        <v>0</v>
      </c>
      <c r="DL274" s="18">
        <v>0</v>
      </c>
      <c r="DM274" s="18">
        <v>0</v>
      </c>
      <c r="DN274" s="18">
        <v>0</v>
      </c>
      <c r="DO274" s="18">
        <v>0</v>
      </c>
      <c r="DP274" s="18">
        <v>0</v>
      </c>
      <c r="DQ274" s="18">
        <v>0</v>
      </c>
      <c r="DR274" s="18">
        <v>0</v>
      </c>
      <c r="DS274" s="18">
        <v>0</v>
      </c>
      <c r="DT274" s="18">
        <v>0</v>
      </c>
      <c r="DU274" s="18">
        <v>0</v>
      </c>
      <c r="DV274" s="18">
        <v>0</v>
      </c>
      <c r="DW274" s="18">
        <v>0</v>
      </c>
      <c r="DX274" s="18">
        <v>0</v>
      </c>
      <c r="DY274" s="18">
        <v>0</v>
      </c>
      <c r="DZ274" s="18">
        <v>0</v>
      </c>
      <c r="EA274" s="18">
        <v>0</v>
      </c>
      <c r="EB274" s="18">
        <v>0</v>
      </c>
      <c r="EC274" s="18">
        <v>0</v>
      </c>
      <c r="ED274" s="18">
        <v>0</v>
      </c>
      <c r="EE274" s="18">
        <v>0</v>
      </c>
    </row>
    <row r="275" spans="1:135" ht="20.149999999999999" customHeight="1" outlineLevel="6" x14ac:dyDescent="0.35">
      <c r="A275" s="17" t="s">
        <v>54</v>
      </c>
      <c r="B275" s="17" t="s">
        <v>59</v>
      </c>
      <c r="C275">
        <v>0</v>
      </c>
      <c r="D275" s="18">
        <v>9.4360911316279071E-3</v>
      </c>
      <c r="E275" s="18">
        <v>9.4354883720930236E-3</v>
      </c>
      <c r="F275" s="18">
        <v>0</v>
      </c>
      <c r="G275" s="18">
        <v>0</v>
      </c>
      <c r="H275" s="18">
        <v>0</v>
      </c>
      <c r="I275" s="18">
        <v>0</v>
      </c>
      <c r="J275" s="18">
        <v>0</v>
      </c>
      <c r="K275" s="18">
        <v>6.0275953488372094E-7</v>
      </c>
      <c r="L275" s="18">
        <v>-7.3064102325581387E-3</v>
      </c>
      <c r="M275" s="18">
        <v>0</v>
      </c>
      <c r="N275" s="18">
        <v>0</v>
      </c>
      <c r="O275" s="18">
        <v>0</v>
      </c>
      <c r="P275" s="18">
        <v>1.6803139581395347E-16</v>
      </c>
      <c r="Q275" s="18">
        <v>1.6802804651162789E-16</v>
      </c>
      <c r="R275" s="18">
        <v>0</v>
      </c>
      <c r="S275" s="18">
        <v>0</v>
      </c>
      <c r="T275" s="18">
        <v>0</v>
      </c>
      <c r="U275" s="18">
        <v>0</v>
      </c>
      <c r="V275" s="18">
        <v>0</v>
      </c>
      <c r="W275" s="18">
        <v>3.349302325581395E-21</v>
      </c>
      <c r="X275" s="18">
        <v>-2.943506511627907E-17</v>
      </c>
      <c r="Y275" s="18">
        <v>0</v>
      </c>
      <c r="Z275" s="18">
        <v>0</v>
      </c>
      <c r="AA275" s="18">
        <v>0</v>
      </c>
      <c r="AB275" s="18">
        <v>1.762465229348837E-6</v>
      </c>
      <c r="AC275" s="18">
        <v>1.76217488372093E-6</v>
      </c>
      <c r="AD275" s="18">
        <v>0</v>
      </c>
      <c r="AE275" s="18">
        <v>0</v>
      </c>
      <c r="AF275" s="18">
        <v>0</v>
      </c>
      <c r="AG275" s="18">
        <v>0</v>
      </c>
      <c r="AH275" s="18">
        <v>0</v>
      </c>
      <c r="AI275" s="18">
        <v>2.9034562790697668E-10</v>
      </c>
      <c r="AJ275" s="18">
        <v>-1.441207441860465E-6</v>
      </c>
      <c r="AK275" s="18">
        <v>0</v>
      </c>
      <c r="AL275" s="18">
        <v>0</v>
      </c>
      <c r="AM275" s="18">
        <v>0</v>
      </c>
      <c r="AN275" s="18">
        <v>2.8749238447441861E-5</v>
      </c>
      <c r="AO275" s="18">
        <v>2.874540930232558E-5</v>
      </c>
      <c r="AP275" s="18">
        <v>0</v>
      </c>
      <c r="AQ275" s="18">
        <v>0</v>
      </c>
      <c r="AR275" s="18">
        <v>0</v>
      </c>
      <c r="AS275" s="18">
        <v>0</v>
      </c>
      <c r="AT275" s="18">
        <v>0</v>
      </c>
      <c r="AU275" s="18">
        <v>3.8291451162790698E-9</v>
      </c>
      <c r="AV275" s="18">
        <v>-2.3540204651162792E-5</v>
      </c>
      <c r="AW275" s="18">
        <v>0</v>
      </c>
      <c r="AX275" s="18">
        <v>0</v>
      </c>
      <c r="AY275" s="18">
        <v>0</v>
      </c>
      <c r="AZ275" s="18">
        <v>2.1149717503720926E-6</v>
      </c>
      <c r="BA275" s="18">
        <v>2.1145409302325578E-6</v>
      </c>
      <c r="BB275" s="18">
        <v>0</v>
      </c>
      <c r="BC275" s="18">
        <v>0</v>
      </c>
      <c r="BD275" s="18">
        <v>0</v>
      </c>
      <c r="BE275" s="18">
        <v>0</v>
      </c>
      <c r="BF275" s="18">
        <v>0</v>
      </c>
      <c r="BG275" s="18">
        <v>4.308201395348837E-10</v>
      </c>
      <c r="BH275" s="18">
        <v>-1.6954627906976744E-6</v>
      </c>
      <c r="BI275" s="18">
        <v>0</v>
      </c>
      <c r="BJ275" s="18">
        <v>0</v>
      </c>
      <c r="BK275" s="18">
        <v>0</v>
      </c>
      <c r="BL275" s="18">
        <v>1.1162006317255813E-9</v>
      </c>
      <c r="BM275" s="18">
        <v>1.1161395348837209E-9</v>
      </c>
      <c r="BN275" s="18">
        <v>0</v>
      </c>
      <c r="BO275" s="18">
        <v>0</v>
      </c>
      <c r="BP275" s="18">
        <v>0</v>
      </c>
      <c r="BQ275" s="18">
        <v>0</v>
      </c>
      <c r="BR275" s="18">
        <v>0</v>
      </c>
      <c r="BS275" s="18">
        <v>6.1096841860465122E-14</v>
      </c>
      <c r="BT275" s="18">
        <v>-8.4750958139534884E-10</v>
      </c>
      <c r="BU275" s="18">
        <v>0</v>
      </c>
      <c r="BV275" s="18">
        <v>0</v>
      </c>
      <c r="BW275" s="18">
        <v>0</v>
      </c>
      <c r="BX275" s="18">
        <v>0.10334380483302326</v>
      </c>
      <c r="BY275" s="18">
        <v>0.10333525581395349</v>
      </c>
      <c r="BZ275" s="18">
        <v>0</v>
      </c>
      <c r="CA275" s="18">
        <v>0</v>
      </c>
      <c r="CB275" s="18">
        <v>0</v>
      </c>
      <c r="CC275" s="18">
        <v>0</v>
      </c>
      <c r="CD275" s="18">
        <v>0</v>
      </c>
      <c r="CE275" s="18">
        <v>8.5490190697674418E-6</v>
      </c>
      <c r="CF275" s="18">
        <v>-7.8702860465116264E-2</v>
      </c>
      <c r="CG275" s="18">
        <v>0</v>
      </c>
      <c r="CH275" s="18">
        <v>0</v>
      </c>
      <c r="CI275" s="18">
        <v>0</v>
      </c>
      <c r="CJ275" s="18">
        <v>0.12729289113674416</v>
      </c>
      <c r="CK275" s="18">
        <v>0.1272840930232558</v>
      </c>
      <c r="CL275" s="18">
        <v>0</v>
      </c>
      <c r="CM275" s="18">
        <v>0</v>
      </c>
      <c r="CN275" s="18">
        <v>0</v>
      </c>
      <c r="CO275" s="18">
        <v>0</v>
      </c>
      <c r="CP275" s="18">
        <v>0</v>
      </c>
      <c r="CQ275" s="18">
        <v>8.7981134883720909E-6</v>
      </c>
      <c r="CR275" s="18">
        <v>-9.7933069767441858E-2</v>
      </c>
      <c r="CS275" s="18">
        <v>0</v>
      </c>
      <c r="CT275" s="18">
        <v>0</v>
      </c>
      <c r="CU275" s="18">
        <v>0</v>
      </c>
      <c r="CV275" s="18">
        <v>4.0763578013953486E-2</v>
      </c>
      <c r="CW275" s="18">
        <v>4.0762423255813952E-2</v>
      </c>
      <c r="CX275" s="18">
        <v>0</v>
      </c>
      <c r="CY275" s="18">
        <v>0</v>
      </c>
      <c r="CZ275" s="18">
        <v>0</v>
      </c>
      <c r="DA275" s="18">
        <v>0</v>
      </c>
      <c r="DB275" s="18">
        <v>0</v>
      </c>
      <c r="DC275" s="18">
        <v>1.1547581395348838E-6</v>
      </c>
      <c r="DD275" s="18">
        <v>-3.2165320930232555E-2</v>
      </c>
      <c r="DE275" s="18">
        <v>0</v>
      </c>
      <c r="DF275" s="18">
        <v>0</v>
      </c>
      <c r="DG275" s="18">
        <v>0</v>
      </c>
      <c r="DH275" s="18">
        <v>0</v>
      </c>
      <c r="DI275" s="18">
        <v>0</v>
      </c>
      <c r="DJ275" s="18">
        <v>0</v>
      </c>
      <c r="DK275" s="18">
        <v>0</v>
      </c>
      <c r="DL275" s="18">
        <v>0</v>
      </c>
      <c r="DM275" s="18">
        <v>0</v>
      </c>
      <c r="DN275" s="18">
        <v>0</v>
      </c>
      <c r="DO275" s="18">
        <v>0</v>
      </c>
      <c r="DP275" s="18">
        <v>0</v>
      </c>
      <c r="DQ275" s="18">
        <v>0</v>
      </c>
      <c r="DR275" s="18">
        <v>0</v>
      </c>
      <c r="DS275" s="18">
        <v>0</v>
      </c>
      <c r="DT275" s="18">
        <v>0</v>
      </c>
      <c r="DU275" s="18">
        <v>0</v>
      </c>
      <c r="DV275" s="18">
        <v>0</v>
      </c>
      <c r="DW275" s="18">
        <v>0</v>
      </c>
      <c r="DX275" s="18">
        <v>0</v>
      </c>
      <c r="DY275" s="18">
        <v>0</v>
      </c>
      <c r="DZ275" s="18">
        <v>0</v>
      </c>
      <c r="EA275" s="18">
        <v>0</v>
      </c>
      <c r="EB275" s="18">
        <v>0</v>
      </c>
      <c r="EC275" s="18">
        <v>0</v>
      </c>
      <c r="ED275" s="18">
        <v>0</v>
      </c>
      <c r="EE275" s="18">
        <v>0</v>
      </c>
    </row>
    <row r="276" spans="1:135" ht="20.149999999999999" customHeight="1" outlineLevel="5" x14ac:dyDescent="0.35">
      <c r="A276" s="17" t="s">
        <v>53</v>
      </c>
      <c r="B276" s="17" t="s">
        <v>379</v>
      </c>
      <c r="D276" s="18">
        <v>0.18213658645187517</v>
      </c>
      <c r="E276" s="18">
        <v>0.1035769016540027</v>
      </c>
      <c r="F276" s="18">
        <v>0</v>
      </c>
      <c r="G276" s="18">
        <v>0</v>
      </c>
      <c r="H276" s="18">
        <v>5.9365573025470651E-2</v>
      </c>
      <c r="I276" s="18">
        <v>0</v>
      </c>
      <c r="J276" s="18">
        <v>1.5051814935724089E-2</v>
      </c>
      <c r="K276" s="18">
        <v>4.1422968366777412E-3</v>
      </c>
      <c r="L276" s="18">
        <v>-4.0144994687264859E-2</v>
      </c>
      <c r="M276" s="18">
        <v>0</v>
      </c>
      <c r="N276" s="18">
        <v>0</v>
      </c>
      <c r="O276" s="18">
        <v>0</v>
      </c>
      <c r="P276" s="18">
        <v>2.6113409394767124E-15</v>
      </c>
      <c r="Q276" s="18">
        <v>2.2820258159619493E-15</v>
      </c>
      <c r="R276" s="18">
        <v>0</v>
      </c>
      <c r="S276" s="18">
        <v>0</v>
      </c>
      <c r="T276" s="18">
        <v>3.2292624218826134E-16</v>
      </c>
      <c r="U276" s="18">
        <v>0</v>
      </c>
      <c r="V276" s="18">
        <v>3.3705809455493675E-18</v>
      </c>
      <c r="W276" s="18">
        <v>3.0183003809523807E-18</v>
      </c>
      <c r="X276" s="18">
        <v>1.0653002350245654E-14</v>
      </c>
      <c r="Y276" s="18">
        <v>0</v>
      </c>
      <c r="Z276" s="18">
        <v>0</v>
      </c>
      <c r="AA276" s="18">
        <v>0</v>
      </c>
      <c r="AB276" s="18">
        <v>4.0167627667958444E-5</v>
      </c>
      <c r="AC276" s="18">
        <v>2.8181885462123935E-5</v>
      </c>
      <c r="AD276" s="18">
        <v>0</v>
      </c>
      <c r="AE276" s="18">
        <v>0</v>
      </c>
      <c r="AF276" s="18">
        <v>1.1620205290830565E-5</v>
      </c>
      <c r="AG276" s="18">
        <v>0</v>
      </c>
      <c r="AH276" s="18">
        <v>1.5555435949121465E-7</v>
      </c>
      <c r="AI276" s="18">
        <v>2.0998255551273531E-7</v>
      </c>
      <c r="AJ276" s="18">
        <v>-6.4381249786886827E-6</v>
      </c>
      <c r="AK276" s="18">
        <v>0</v>
      </c>
      <c r="AL276" s="18">
        <v>0</v>
      </c>
      <c r="AM276" s="18">
        <v>0</v>
      </c>
      <c r="AN276" s="18">
        <v>5.4975438344850446E-4</v>
      </c>
      <c r="AO276" s="18">
        <v>3.5502576919099581E-4</v>
      </c>
      <c r="AP276" s="18">
        <v>0</v>
      </c>
      <c r="AQ276" s="18">
        <v>0</v>
      </c>
      <c r="AR276" s="18">
        <v>1.8952567207087488E-4</v>
      </c>
      <c r="AS276" s="18">
        <v>0</v>
      </c>
      <c r="AT276" s="18">
        <v>2.4318806895352229E-6</v>
      </c>
      <c r="AU276" s="18">
        <v>2.7710614970985608E-6</v>
      </c>
      <c r="AV276" s="18">
        <v>-9.637686549577249E-5</v>
      </c>
      <c r="AW276" s="18">
        <v>0</v>
      </c>
      <c r="AX276" s="18">
        <v>0</v>
      </c>
      <c r="AY276" s="18">
        <v>0</v>
      </c>
      <c r="AZ276" s="18">
        <v>9.0047182696073426E-5</v>
      </c>
      <c r="BA276" s="18">
        <v>5.2462669518329822E-5</v>
      </c>
      <c r="BB276" s="18">
        <v>0</v>
      </c>
      <c r="BC276" s="18">
        <v>0</v>
      </c>
      <c r="BD276" s="18">
        <v>3.6624225562879288E-5</v>
      </c>
      <c r="BE276" s="18">
        <v>0</v>
      </c>
      <c r="BF276" s="18">
        <v>6.1262950018879003E-7</v>
      </c>
      <c r="BG276" s="18">
        <v>3.47658114675526E-7</v>
      </c>
      <c r="BH276" s="18">
        <v>-7.5567133122006181E-6</v>
      </c>
      <c r="BI276" s="18">
        <v>0</v>
      </c>
      <c r="BJ276" s="18">
        <v>0</v>
      </c>
      <c r="BK276" s="18">
        <v>0</v>
      </c>
      <c r="BL276" s="18">
        <v>1.8051488035667936E-6</v>
      </c>
      <c r="BM276" s="18">
        <v>1.7829878348067068E-6</v>
      </c>
      <c r="BN276" s="18">
        <v>0</v>
      </c>
      <c r="BO276" s="18">
        <v>0</v>
      </c>
      <c r="BP276" s="18">
        <v>2.2075844343543744E-8</v>
      </c>
      <c r="BQ276" s="18">
        <v>0</v>
      </c>
      <c r="BR276" s="18">
        <v>3.6493526994409515E-11</v>
      </c>
      <c r="BS276" s="18">
        <v>4.8630889548615722E-11</v>
      </c>
      <c r="BT276" s="18">
        <v>-5.9169825859290643E-9</v>
      </c>
      <c r="BU276" s="18">
        <v>0</v>
      </c>
      <c r="BV276" s="18">
        <v>0</v>
      </c>
      <c r="BW276" s="18">
        <v>0</v>
      </c>
      <c r="BX276" s="18">
        <v>2.0423172249631336</v>
      </c>
      <c r="BY276" s="18">
        <v>1.3697138532948228</v>
      </c>
      <c r="BZ276" s="18">
        <v>0</v>
      </c>
      <c r="CA276" s="18">
        <v>0</v>
      </c>
      <c r="CB276" s="18">
        <v>0.66399309663056472</v>
      </c>
      <c r="CC276" s="18">
        <v>0</v>
      </c>
      <c r="CD276" s="18">
        <v>2.4690628024855894E-3</v>
      </c>
      <c r="CE276" s="18">
        <v>6.1412122352602445E-3</v>
      </c>
      <c r="CF276" s="18">
        <v>-0.4608109464399413</v>
      </c>
      <c r="CG276" s="18">
        <v>0</v>
      </c>
      <c r="CH276" s="18">
        <v>0</v>
      </c>
      <c r="CI276" s="18">
        <v>0</v>
      </c>
      <c r="CJ276" s="18">
        <v>2.2004373635413566</v>
      </c>
      <c r="CK276" s="18">
        <v>1.5074242872748886</v>
      </c>
      <c r="CL276" s="18">
        <v>0</v>
      </c>
      <c r="CM276" s="18">
        <v>0</v>
      </c>
      <c r="CN276" s="18">
        <v>0.68396905801771868</v>
      </c>
      <c r="CO276" s="18">
        <v>0</v>
      </c>
      <c r="CP276" s="18">
        <v>2.6867151066007479E-3</v>
      </c>
      <c r="CQ276" s="18">
        <v>6.3573031421483937E-3</v>
      </c>
      <c r="CR276" s="18">
        <v>-0.54502842166911269</v>
      </c>
      <c r="CS276" s="18">
        <v>0</v>
      </c>
      <c r="CT276" s="18">
        <v>0</v>
      </c>
      <c r="CU276" s="18">
        <v>0</v>
      </c>
      <c r="CV276" s="18">
        <v>0.4784729146214361</v>
      </c>
      <c r="CW276" s="18">
        <v>0.41513841860339901</v>
      </c>
      <c r="CX276" s="18">
        <v>0</v>
      </c>
      <c r="CY276" s="18">
        <v>0</v>
      </c>
      <c r="CZ276" s="18">
        <v>6.1837548766334446E-2</v>
      </c>
      <c r="DA276" s="18">
        <v>0</v>
      </c>
      <c r="DB276" s="18">
        <v>6.0061501692964983E-4</v>
      </c>
      <c r="DC276" s="18">
        <v>8.9633223477297906E-4</v>
      </c>
      <c r="DD276" s="18">
        <v>-0.16606123496121883</v>
      </c>
      <c r="DE276" s="18">
        <v>0</v>
      </c>
      <c r="DF276" s="18">
        <v>0</v>
      </c>
      <c r="DG276" s="18">
        <v>0</v>
      </c>
      <c r="DH276" s="18">
        <v>0</v>
      </c>
      <c r="DI276" s="18">
        <v>0</v>
      </c>
      <c r="DJ276" s="18">
        <v>0</v>
      </c>
      <c r="DK276" s="18">
        <v>0</v>
      </c>
      <c r="DL276" s="18">
        <v>0</v>
      </c>
      <c r="DM276" s="18">
        <v>0</v>
      </c>
      <c r="DN276" s="18">
        <v>0</v>
      </c>
      <c r="DO276" s="18">
        <v>0</v>
      </c>
      <c r="DP276" s="18">
        <v>0</v>
      </c>
      <c r="DQ276" s="18">
        <v>0</v>
      </c>
      <c r="DR276" s="18">
        <v>0</v>
      </c>
      <c r="DS276" s="18">
        <v>0</v>
      </c>
      <c r="DT276" s="18">
        <v>0</v>
      </c>
      <c r="DU276" s="18">
        <v>0</v>
      </c>
      <c r="DV276" s="18">
        <v>0</v>
      </c>
      <c r="DW276" s="18">
        <v>0</v>
      </c>
      <c r="DX276" s="18">
        <v>0</v>
      </c>
      <c r="DY276" s="18">
        <v>0</v>
      </c>
      <c r="DZ276" s="18">
        <v>0</v>
      </c>
      <c r="EA276" s="18">
        <v>0</v>
      </c>
      <c r="EB276" s="18">
        <v>0</v>
      </c>
      <c r="EC276" s="18">
        <v>0</v>
      </c>
      <c r="ED276" s="18">
        <v>0</v>
      </c>
      <c r="EE276" s="18">
        <v>0</v>
      </c>
    </row>
    <row r="277" spans="1:135" ht="20.149999999999999" customHeight="1" outlineLevel="6" x14ac:dyDescent="0.35">
      <c r="A277" s="17" t="s">
        <v>54</v>
      </c>
      <c r="B277" s="17" t="s">
        <v>375</v>
      </c>
      <c r="C277">
        <v>0</v>
      </c>
      <c r="D277" s="18">
        <v>1.3807422488088965E-2</v>
      </c>
      <c r="E277" s="18">
        <v>1.3804751613758954E-2</v>
      </c>
      <c r="F277" s="18">
        <v>0</v>
      </c>
      <c r="G277" s="18">
        <v>0</v>
      </c>
      <c r="H277" s="18">
        <v>0</v>
      </c>
      <c r="I277" s="18">
        <v>0</v>
      </c>
      <c r="J277" s="18">
        <v>0</v>
      </c>
      <c r="K277" s="18">
        <v>2.6708743300110741E-6</v>
      </c>
      <c r="L277" s="18">
        <v>-1.538923588039867E-3</v>
      </c>
      <c r="M277" s="18">
        <v>0</v>
      </c>
      <c r="N277" s="18">
        <v>0</v>
      </c>
      <c r="O277" s="18">
        <v>0</v>
      </c>
      <c r="P277" s="18">
        <v>6.7294414220111252E-17</v>
      </c>
      <c r="Q277" s="18">
        <v>6.7279573201285114E-17</v>
      </c>
      <c r="R277" s="18">
        <v>0</v>
      </c>
      <c r="S277" s="18">
        <v>0</v>
      </c>
      <c r="T277" s="18">
        <v>0</v>
      </c>
      <c r="U277" s="18">
        <v>0</v>
      </c>
      <c r="V277" s="18">
        <v>0</v>
      </c>
      <c r="W277" s="18">
        <v>1.4841018826135103E-20</v>
      </c>
      <c r="X277" s="18">
        <v>9.4532199335548169E-18</v>
      </c>
      <c r="Y277" s="18">
        <v>0</v>
      </c>
      <c r="Z277" s="18">
        <v>0</v>
      </c>
      <c r="AA277" s="18">
        <v>0</v>
      </c>
      <c r="AB277" s="18">
        <v>3.3156798863582898E-6</v>
      </c>
      <c r="AC277" s="18">
        <v>3.3143755879219666E-6</v>
      </c>
      <c r="AD277" s="18">
        <v>0</v>
      </c>
      <c r="AE277" s="18">
        <v>0</v>
      </c>
      <c r="AF277" s="18">
        <v>0</v>
      </c>
      <c r="AG277" s="18">
        <v>0</v>
      </c>
      <c r="AH277" s="18">
        <v>0</v>
      </c>
      <c r="AI277" s="18">
        <v>1.3042984363233664E-9</v>
      </c>
      <c r="AJ277" s="18">
        <v>-4.6360758361018822E-7</v>
      </c>
      <c r="AK277" s="18">
        <v>0</v>
      </c>
      <c r="AL277" s="18">
        <v>0</v>
      </c>
      <c r="AM277" s="18">
        <v>0</v>
      </c>
      <c r="AN277" s="18">
        <v>3.2283456719025476E-5</v>
      </c>
      <c r="AO277" s="18">
        <v>3.2266489479512741E-5</v>
      </c>
      <c r="AP277" s="18">
        <v>0</v>
      </c>
      <c r="AQ277" s="18">
        <v>0</v>
      </c>
      <c r="AR277" s="18">
        <v>0</v>
      </c>
      <c r="AS277" s="18">
        <v>0</v>
      </c>
      <c r="AT277" s="18">
        <v>0</v>
      </c>
      <c r="AU277" s="18">
        <v>1.6967239512735323E-8</v>
      </c>
      <c r="AV277" s="18">
        <v>-3.5497915747508299E-6</v>
      </c>
      <c r="AW277" s="18">
        <v>0</v>
      </c>
      <c r="AX277" s="18">
        <v>0</v>
      </c>
      <c r="AY277" s="18">
        <v>0</v>
      </c>
      <c r="AZ277" s="18">
        <v>2.9055386898331124E-6</v>
      </c>
      <c r="BA277" s="18">
        <v>2.9036296923225918E-6</v>
      </c>
      <c r="BB277" s="18">
        <v>0</v>
      </c>
      <c r="BC277" s="18">
        <v>0</v>
      </c>
      <c r="BD277" s="18">
        <v>0</v>
      </c>
      <c r="BE277" s="18">
        <v>0</v>
      </c>
      <c r="BF277" s="18">
        <v>0</v>
      </c>
      <c r="BG277" s="18">
        <v>1.9089975105204871E-9</v>
      </c>
      <c r="BH277" s="18">
        <v>-2.948726396456257E-7</v>
      </c>
      <c r="BI277" s="18">
        <v>0</v>
      </c>
      <c r="BJ277" s="18">
        <v>0</v>
      </c>
      <c r="BK277" s="18">
        <v>0</v>
      </c>
      <c r="BL277" s="18">
        <v>1.5538427476395734E-6</v>
      </c>
      <c r="BM277" s="18">
        <v>1.5538424769147202E-6</v>
      </c>
      <c r="BN277" s="18">
        <v>0</v>
      </c>
      <c r="BO277" s="18">
        <v>0</v>
      </c>
      <c r="BP277" s="18">
        <v>0</v>
      </c>
      <c r="BQ277" s="18">
        <v>0</v>
      </c>
      <c r="BR277" s="18">
        <v>0</v>
      </c>
      <c r="BS277" s="18">
        <v>2.7072485315614615E-13</v>
      </c>
      <c r="BT277" s="18">
        <v>3.6628691738648946E-11</v>
      </c>
      <c r="BU277" s="18">
        <v>0</v>
      </c>
      <c r="BV277" s="18">
        <v>0</v>
      </c>
      <c r="BW277" s="18">
        <v>0</v>
      </c>
      <c r="BX277" s="18">
        <v>0.13563241652512545</v>
      </c>
      <c r="BY277" s="18">
        <v>0.13559453515741782</v>
      </c>
      <c r="BZ277" s="18">
        <v>0</v>
      </c>
      <c r="CA277" s="18">
        <v>0</v>
      </c>
      <c r="CB277" s="18">
        <v>0</v>
      </c>
      <c r="CC277" s="18">
        <v>0</v>
      </c>
      <c r="CD277" s="18">
        <v>0</v>
      </c>
      <c r="CE277" s="18">
        <v>3.788136770764119E-5</v>
      </c>
      <c r="CF277" s="18">
        <v>-1.217280726467331E-2</v>
      </c>
      <c r="CG277" s="18">
        <v>0</v>
      </c>
      <c r="CH277" s="18">
        <v>0</v>
      </c>
      <c r="CI277" s="18">
        <v>0</v>
      </c>
      <c r="CJ277" s="18">
        <v>0.14920851802911156</v>
      </c>
      <c r="CK277" s="18">
        <v>0.14916953290468188</v>
      </c>
      <c r="CL277" s="18">
        <v>0</v>
      </c>
      <c r="CM277" s="18">
        <v>0</v>
      </c>
      <c r="CN277" s="18">
        <v>0</v>
      </c>
      <c r="CO277" s="18">
        <v>0</v>
      </c>
      <c r="CP277" s="18">
        <v>0</v>
      </c>
      <c r="CQ277" s="18">
        <v>3.8985124429678841E-5</v>
      </c>
      <c r="CR277" s="18">
        <v>-1.1637904053156145E-2</v>
      </c>
      <c r="CS277" s="18">
        <v>0</v>
      </c>
      <c r="CT277" s="18">
        <v>0</v>
      </c>
      <c r="CU277" s="18">
        <v>0</v>
      </c>
      <c r="CV277" s="18">
        <v>2.5723822110437111E-2</v>
      </c>
      <c r="CW277" s="18">
        <v>2.571870528740278E-2</v>
      </c>
      <c r="CX277" s="18">
        <v>0</v>
      </c>
      <c r="CY277" s="18">
        <v>0</v>
      </c>
      <c r="CZ277" s="18">
        <v>0</v>
      </c>
      <c r="DA277" s="18">
        <v>0</v>
      </c>
      <c r="DB277" s="18">
        <v>0</v>
      </c>
      <c r="DC277" s="18">
        <v>5.116823034330011E-6</v>
      </c>
      <c r="DD277" s="18">
        <v>1.3279148438538205E-3</v>
      </c>
      <c r="DE277" s="18">
        <v>0</v>
      </c>
      <c r="DF277" s="18">
        <v>0</v>
      </c>
      <c r="DG277" s="18">
        <v>0</v>
      </c>
      <c r="DH277" s="18">
        <v>0</v>
      </c>
      <c r="DI277" s="18">
        <v>0</v>
      </c>
      <c r="DJ277" s="18">
        <v>0</v>
      </c>
      <c r="DK277" s="18">
        <v>0</v>
      </c>
      <c r="DL277" s="18">
        <v>0</v>
      </c>
      <c r="DM277" s="18">
        <v>0</v>
      </c>
      <c r="DN277" s="18">
        <v>0</v>
      </c>
      <c r="DO277" s="18">
        <v>0</v>
      </c>
      <c r="DP277" s="18">
        <v>0</v>
      </c>
      <c r="DQ277" s="18">
        <v>0</v>
      </c>
      <c r="DR277" s="18">
        <v>0</v>
      </c>
      <c r="DS277" s="18">
        <v>0</v>
      </c>
      <c r="DT277" s="18">
        <v>0</v>
      </c>
      <c r="DU277" s="18">
        <v>0</v>
      </c>
      <c r="DV277" s="18">
        <v>0</v>
      </c>
      <c r="DW277" s="18">
        <v>0</v>
      </c>
      <c r="DX277" s="18">
        <v>0</v>
      </c>
      <c r="DY277" s="18">
        <v>0</v>
      </c>
      <c r="DZ277" s="18">
        <v>0</v>
      </c>
      <c r="EA277" s="18">
        <v>0</v>
      </c>
      <c r="EB277" s="18">
        <v>0</v>
      </c>
      <c r="EC277" s="18">
        <v>0</v>
      </c>
      <c r="ED277" s="18">
        <v>0</v>
      </c>
      <c r="EE277" s="18">
        <v>0</v>
      </c>
    </row>
    <row r="278" spans="1:135" ht="20.149999999999999" customHeight="1" outlineLevel="6" x14ac:dyDescent="0.35">
      <c r="A278" s="17" t="s">
        <v>54</v>
      </c>
      <c r="B278" s="17" t="s">
        <v>372</v>
      </c>
      <c r="C278">
        <v>1</v>
      </c>
      <c r="D278" s="18">
        <v>2.2717272651162791E-2</v>
      </c>
      <c r="E278" s="18">
        <v>3.8464139999999998E-3</v>
      </c>
      <c r="F278" s="18">
        <v>0</v>
      </c>
      <c r="G278" s="18">
        <v>0</v>
      </c>
      <c r="H278" s="18">
        <v>1.1358636325581395E-2</v>
      </c>
      <c r="I278" s="18">
        <v>0</v>
      </c>
      <c r="J278" s="18">
        <v>3.7572019534883724E-3</v>
      </c>
      <c r="K278" s="18">
        <v>3.755020372093023E-3</v>
      </c>
      <c r="L278" s="18">
        <v>-8.1204179534883729E-3</v>
      </c>
      <c r="M278" s="18">
        <v>0</v>
      </c>
      <c r="N278" s="18">
        <v>0</v>
      </c>
      <c r="O278" s="18">
        <v>0</v>
      </c>
      <c r="P278" s="18">
        <v>1.2461964465116281E-16</v>
      </c>
      <c r="Q278" s="18">
        <v>6.0486073488372101E-17</v>
      </c>
      <c r="R278" s="18">
        <v>0</v>
      </c>
      <c r="S278" s="18">
        <v>0</v>
      </c>
      <c r="T278" s="18">
        <v>6.2309822325581403E-17</v>
      </c>
      <c r="U278" s="18">
        <v>0</v>
      </c>
      <c r="V278" s="18">
        <v>9.569027906976745E-19</v>
      </c>
      <c r="W278" s="18">
        <v>8.6684604651162788E-19</v>
      </c>
      <c r="X278" s="18">
        <v>-1.889342604651163E-16</v>
      </c>
      <c r="Y278" s="18">
        <v>0</v>
      </c>
      <c r="Z278" s="18">
        <v>0</v>
      </c>
      <c r="AA278" s="18">
        <v>0</v>
      </c>
      <c r="AB278" s="18">
        <v>1.5675847562790698E-6</v>
      </c>
      <c r="AC278" s="18">
        <v>7.3674930232558135E-7</v>
      </c>
      <c r="AD278" s="18">
        <v>0</v>
      </c>
      <c r="AE278" s="18">
        <v>0</v>
      </c>
      <c r="AF278" s="18">
        <v>7.8379237813953492E-7</v>
      </c>
      <c r="AG278" s="18">
        <v>0</v>
      </c>
      <c r="AH278" s="18">
        <v>2.3627723720930232E-8</v>
      </c>
      <c r="AI278" s="18">
        <v>2.3415352093023257E-8</v>
      </c>
      <c r="AJ278" s="18">
        <v>-6.9880973953488378E-7</v>
      </c>
      <c r="AK278" s="18">
        <v>0</v>
      </c>
      <c r="AL278" s="18">
        <v>0</v>
      </c>
      <c r="AM278" s="18">
        <v>0</v>
      </c>
      <c r="AN278" s="18">
        <v>1.1729298976744186E-5</v>
      </c>
      <c r="AO278" s="18">
        <v>5.2404378604651163E-6</v>
      </c>
      <c r="AP278" s="18">
        <v>0</v>
      </c>
      <c r="AQ278" s="18">
        <v>0</v>
      </c>
      <c r="AR278" s="18">
        <v>5.8646494883720936E-6</v>
      </c>
      <c r="AS278" s="18">
        <v>0</v>
      </c>
      <c r="AT278" s="18">
        <v>3.1339547441860467E-7</v>
      </c>
      <c r="AU278" s="18">
        <v>3.1081615348837209E-7</v>
      </c>
      <c r="AV278" s="18">
        <v>-6.8700126511627918E-6</v>
      </c>
      <c r="AW278" s="18">
        <v>0</v>
      </c>
      <c r="AX278" s="18">
        <v>0</v>
      </c>
      <c r="AY278" s="18">
        <v>0</v>
      </c>
      <c r="AZ278" s="18">
        <v>1.7400266604651164E-6</v>
      </c>
      <c r="BA278" s="18">
        <v>7.2779683720930238E-7</v>
      </c>
      <c r="BB278" s="18">
        <v>0</v>
      </c>
      <c r="BC278" s="18">
        <v>0</v>
      </c>
      <c r="BD278" s="18">
        <v>8.700133302325583E-7</v>
      </c>
      <c r="BE278" s="18">
        <v>0</v>
      </c>
      <c r="BF278" s="18">
        <v>7.1362986046511629E-8</v>
      </c>
      <c r="BG278" s="18">
        <v>7.08535069767442E-8</v>
      </c>
      <c r="BH278" s="18">
        <v>-1.302348223255814E-6</v>
      </c>
      <c r="BI278" s="18">
        <v>0</v>
      </c>
      <c r="BJ278" s="18">
        <v>0</v>
      </c>
      <c r="BK278" s="18">
        <v>0</v>
      </c>
      <c r="BL278" s="18">
        <v>1.7182876009302328E-9</v>
      </c>
      <c r="BM278" s="18">
        <v>8.3954967441860469E-10</v>
      </c>
      <c r="BN278" s="18">
        <v>0</v>
      </c>
      <c r="BO278" s="18">
        <v>0</v>
      </c>
      <c r="BP278" s="18">
        <v>8.5914380046511628E-10</v>
      </c>
      <c r="BQ278" s="18">
        <v>0</v>
      </c>
      <c r="BR278" s="18">
        <v>1.0218380930232558E-11</v>
      </c>
      <c r="BS278" s="18">
        <v>9.3757451162790699E-12</v>
      </c>
      <c r="BT278" s="18">
        <v>-2.0258111627906975E-9</v>
      </c>
      <c r="BU278" s="18">
        <v>0</v>
      </c>
      <c r="BV278" s="18">
        <v>0</v>
      </c>
      <c r="BW278" s="18">
        <v>0</v>
      </c>
      <c r="BX278" s="18">
        <v>0.22755935727441862</v>
      </c>
      <c r="BY278" s="18">
        <v>0.11246118604651163</v>
      </c>
      <c r="BZ278" s="18">
        <v>0</v>
      </c>
      <c r="CA278" s="18">
        <v>0</v>
      </c>
      <c r="CB278" s="18">
        <v>0.11377967863720931</v>
      </c>
      <c r="CC278" s="18">
        <v>0</v>
      </c>
      <c r="CD278" s="18">
        <v>6.7007804651162794E-4</v>
      </c>
      <c r="CE278" s="18">
        <v>6.4841454418604653E-4</v>
      </c>
      <c r="CF278" s="18">
        <v>-0.10831525023255816</v>
      </c>
      <c r="CG278" s="18">
        <v>0</v>
      </c>
      <c r="CH278" s="18">
        <v>0</v>
      </c>
      <c r="CI278" s="18">
        <v>0</v>
      </c>
      <c r="CJ278" s="18">
        <v>0.23678880474418601</v>
      </c>
      <c r="CK278" s="18">
        <v>0.11695803720930231</v>
      </c>
      <c r="CL278" s="18">
        <v>0</v>
      </c>
      <c r="CM278" s="18">
        <v>0</v>
      </c>
      <c r="CN278" s="18">
        <v>0.118394402372093</v>
      </c>
      <c r="CO278" s="18">
        <v>0</v>
      </c>
      <c r="CP278" s="18">
        <v>7.3190725581395342E-4</v>
      </c>
      <c r="CQ278" s="18">
        <v>7.0445790697674416E-4</v>
      </c>
      <c r="CR278" s="18">
        <v>-0.11873642511627909</v>
      </c>
      <c r="CS278" s="18">
        <v>0</v>
      </c>
      <c r="CT278" s="18">
        <v>0</v>
      </c>
      <c r="CU278" s="18">
        <v>0</v>
      </c>
      <c r="CV278" s="18">
        <v>2.3080992818604651E-2</v>
      </c>
      <c r="CW278" s="18">
        <v>1.1215922325581395E-2</v>
      </c>
      <c r="CX278" s="18">
        <v>0</v>
      </c>
      <c r="CY278" s="18">
        <v>0</v>
      </c>
      <c r="CZ278" s="18">
        <v>1.1540496409302325E-2</v>
      </c>
      <c r="DA278" s="18">
        <v>0</v>
      </c>
      <c r="DB278" s="18">
        <v>1.7018197209302325E-4</v>
      </c>
      <c r="DC278" s="18">
        <v>1.5439211162790697E-4</v>
      </c>
      <c r="DD278" s="18">
        <v>-3.4167289302325578E-2</v>
      </c>
      <c r="DE278" s="18">
        <v>0</v>
      </c>
      <c r="DF278" s="18">
        <v>0</v>
      </c>
      <c r="DG278" s="18">
        <v>0</v>
      </c>
      <c r="DH278" s="18">
        <v>0</v>
      </c>
      <c r="DI278" s="18">
        <v>0</v>
      </c>
      <c r="DJ278" s="18">
        <v>0</v>
      </c>
      <c r="DK278" s="18">
        <v>0</v>
      </c>
      <c r="DL278" s="18">
        <v>0</v>
      </c>
      <c r="DM278" s="18">
        <v>0</v>
      </c>
      <c r="DN278" s="18">
        <v>0</v>
      </c>
      <c r="DO278" s="18">
        <v>0</v>
      </c>
      <c r="DP278" s="18">
        <v>0</v>
      </c>
      <c r="DQ278" s="18">
        <v>0</v>
      </c>
      <c r="DR278" s="18">
        <v>0</v>
      </c>
      <c r="DS278" s="18">
        <v>0</v>
      </c>
      <c r="DT278" s="18">
        <v>0</v>
      </c>
      <c r="DU278" s="18">
        <v>0</v>
      </c>
      <c r="DV278" s="18">
        <v>0</v>
      </c>
      <c r="DW278" s="18">
        <v>0</v>
      </c>
      <c r="DX278" s="18">
        <v>0</v>
      </c>
      <c r="DY278" s="18">
        <v>0</v>
      </c>
      <c r="DZ278" s="18">
        <v>0</v>
      </c>
      <c r="EA278" s="18">
        <v>0</v>
      </c>
      <c r="EB278" s="18">
        <v>0</v>
      </c>
      <c r="EC278" s="18">
        <v>0</v>
      </c>
      <c r="ED278" s="18">
        <v>0</v>
      </c>
      <c r="EE278" s="18">
        <v>0</v>
      </c>
    </row>
    <row r="279" spans="1:135" ht="20.149999999999999" customHeight="1" outlineLevel="6" x14ac:dyDescent="0.35">
      <c r="A279" s="17" t="s">
        <v>54</v>
      </c>
      <c r="B279" s="17" t="s">
        <v>118</v>
      </c>
      <c r="C279">
        <v>1</v>
      </c>
      <c r="D279" s="18">
        <v>9.6013873399778502E-2</v>
      </c>
      <c r="E279" s="18">
        <v>4.5245606555924689E-2</v>
      </c>
      <c r="F279" s="18">
        <v>0</v>
      </c>
      <c r="G279" s="18">
        <v>0</v>
      </c>
      <c r="H279" s="18">
        <v>4.8006936699889258E-2</v>
      </c>
      <c r="I279" s="18">
        <v>0</v>
      </c>
      <c r="J279" s="18">
        <v>2.3767245537098559E-3</v>
      </c>
      <c r="K279" s="18">
        <v>3.8460559025470654E-4</v>
      </c>
      <c r="L279" s="18">
        <v>-2.2013734130675523E-3</v>
      </c>
      <c r="M279" s="18">
        <v>0</v>
      </c>
      <c r="N279" s="18">
        <v>0</v>
      </c>
      <c r="O279" s="18">
        <v>0</v>
      </c>
      <c r="P279" s="18">
        <v>5.2123283972535992E-16</v>
      </c>
      <c r="Q279" s="18">
        <v>2.5681462857142855E-16</v>
      </c>
      <c r="R279" s="18">
        <v>0</v>
      </c>
      <c r="S279" s="18">
        <v>0</v>
      </c>
      <c r="T279" s="18">
        <v>2.6061641986267996E-16</v>
      </c>
      <c r="U279" s="18">
        <v>0</v>
      </c>
      <c r="V279" s="18">
        <v>1.6651779756367662E-18</v>
      </c>
      <c r="W279" s="18">
        <v>2.1366133156146178E-18</v>
      </c>
      <c r="X279" s="18">
        <v>-5.1021621439645624E-17</v>
      </c>
      <c r="Y279" s="18">
        <v>0</v>
      </c>
      <c r="Z279" s="18">
        <v>0</v>
      </c>
      <c r="AA279" s="18">
        <v>0</v>
      </c>
      <c r="AB279" s="18">
        <v>2.1672825825382062E-5</v>
      </c>
      <c r="AC279" s="18">
        <v>1.0626561063122922E-5</v>
      </c>
      <c r="AD279" s="18">
        <v>0</v>
      </c>
      <c r="AE279" s="18">
        <v>0</v>
      </c>
      <c r="AF279" s="18">
        <v>1.0836412912691029E-5</v>
      </c>
      <c r="AG279" s="18">
        <v>0</v>
      </c>
      <c r="AH279" s="18">
        <v>2.4588944584717605E-8</v>
      </c>
      <c r="AI279" s="18">
        <v>1.8526290498338869E-7</v>
      </c>
      <c r="AJ279" s="18">
        <v>-1.8934320620155039E-7</v>
      </c>
      <c r="AK279" s="18">
        <v>0</v>
      </c>
      <c r="AL279" s="18">
        <v>0</v>
      </c>
      <c r="AM279" s="18">
        <v>0</v>
      </c>
      <c r="AN279" s="18">
        <v>3.6732204516500558E-4</v>
      </c>
      <c r="AO279" s="18">
        <v>1.8095235260243633E-4</v>
      </c>
      <c r="AP279" s="18">
        <v>0</v>
      </c>
      <c r="AQ279" s="18">
        <v>0</v>
      </c>
      <c r="AR279" s="18">
        <v>1.8366102258250279E-4</v>
      </c>
      <c r="AS279" s="18">
        <v>0</v>
      </c>
      <c r="AT279" s="18">
        <v>2.6539187596899224E-7</v>
      </c>
      <c r="AU279" s="18">
        <v>2.443278104097453E-6</v>
      </c>
      <c r="AV279" s="18">
        <v>-1.859599238095238E-6</v>
      </c>
      <c r="AW279" s="18">
        <v>0</v>
      </c>
      <c r="AX279" s="18">
        <v>0</v>
      </c>
      <c r="AY279" s="18">
        <v>0</v>
      </c>
      <c r="AZ279" s="18">
        <v>7.150842446529346E-5</v>
      </c>
      <c r="BA279" s="18">
        <v>3.5420225559246956E-5</v>
      </c>
      <c r="BB279" s="18">
        <v>0</v>
      </c>
      <c r="BC279" s="18">
        <v>0</v>
      </c>
      <c r="BD279" s="18">
        <v>3.575421223264673E-5</v>
      </c>
      <c r="BE279" s="18">
        <v>0</v>
      </c>
      <c r="BF279" s="18">
        <v>5.9091063211517156E-8</v>
      </c>
      <c r="BG279" s="18">
        <v>2.7489561018826135E-7</v>
      </c>
      <c r="BH279" s="18">
        <v>-3.5243464717607974E-7</v>
      </c>
      <c r="BI279" s="18">
        <v>0</v>
      </c>
      <c r="BJ279" s="18">
        <v>0</v>
      </c>
      <c r="BK279" s="18">
        <v>0</v>
      </c>
      <c r="BL279" s="18">
        <v>4.2433401086157252E-8</v>
      </c>
      <c r="BM279" s="18">
        <v>2.1160395127353266E-8</v>
      </c>
      <c r="BN279" s="18">
        <v>0</v>
      </c>
      <c r="BO279" s="18">
        <v>0</v>
      </c>
      <c r="BP279" s="18">
        <v>2.1216700543078626E-8</v>
      </c>
      <c r="BQ279" s="18">
        <v>0</v>
      </c>
      <c r="BR279" s="18">
        <v>1.7320996146179404E-11</v>
      </c>
      <c r="BS279" s="18">
        <v>3.8984419579180506E-11</v>
      </c>
      <c r="BT279" s="18">
        <v>-5.4756389280177186E-10</v>
      </c>
      <c r="BU279" s="18">
        <v>0</v>
      </c>
      <c r="BV279" s="18">
        <v>0</v>
      </c>
      <c r="BW279" s="18">
        <v>0</v>
      </c>
      <c r="BX279" s="18">
        <v>1.1004268359867109</v>
      </c>
      <c r="BY279" s="18">
        <v>0.54374047043189366</v>
      </c>
      <c r="BZ279" s="18">
        <v>0</v>
      </c>
      <c r="CA279" s="18">
        <v>0</v>
      </c>
      <c r="CB279" s="18">
        <v>0.55021341799335544</v>
      </c>
      <c r="CC279" s="18">
        <v>0</v>
      </c>
      <c r="CD279" s="18">
        <v>1.0180312380952379E-3</v>
      </c>
      <c r="CE279" s="18">
        <v>5.4549163233665564E-3</v>
      </c>
      <c r="CF279" s="18">
        <v>-2.9391169346622368E-2</v>
      </c>
      <c r="CG279" s="18">
        <v>0</v>
      </c>
      <c r="CH279" s="18">
        <v>0</v>
      </c>
      <c r="CI279" s="18">
        <v>0</v>
      </c>
      <c r="CJ279" s="18">
        <v>1.1311493112912514</v>
      </c>
      <c r="CK279" s="18">
        <v>0.55883523543743074</v>
      </c>
      <c r="CL279" s="18">
        <v>0</v>
      </c>
      <c r="CM279" s="18">
        <v>0</v>
      </c>
      <c r="CN279" s="18">
        <v>0.5655746556456257</v>
      </c>
      <c r="CO279" s="18">
        <v>0</v>
      </c>
      <c r="CP279" s="18">
        <v>1.1255600974529347E-3</v>
      </c>
      <c r="CQ279" s="18">
        <v>5.6138601107419712E-3</v>
      </c>
      <c r="CR279" s="18">
        <v>-3.2205402436323367E-2</v>
      </c>
      <c r="CS279" s="18">
        <v>0</v>
      </c>
      <c r="CT279" s="18">
        <v>0</v>
      </c>
      <c r="CU279" s="18">
        <v>0</v>
      </c>
      <c r="CV279" s="18">
        <v>0.10059410471406423</v>
      </c>
      <c r="CW279" s="18">
        <v>4.9261923012181616E-2</v>
      </c>
      <c r="CX279" s="18">
        <v>0</v>
      </c>
      <c r="CY279" s="18">
        <v>0</v>
      </c>
      <c r="CZ279" s="18">
        <v>5.0297052357032121E-2</v>
      </c>
      <c r="DA279" s="18">
        <v>0</v>
      </c>
      <c r="DB279" s="18">
        <v>2.9830604473975636E-4</v>
      </c>
      <c r="DC279" s="18">
        <v>7.3682330011074198E-4</v>
      </c>
      <c r="DD279" s="18">
        <v>-9.2270255769656695E-3</v>
      </c>
      <c r="DE279" s="18">
        <v>0</v>
      </c>
      <c r="DF279" s="18">
        <v>0</v>
      </c>
      <c r="DG279" s="18">
        <v>0</v>
      </c>
      <c r="DH279" s="18">
        <v>0</v>
      </c>
      <c r="DI279" s="18">
        <v>0</v>
      </c>
      <c r="DJ279" s="18">
        <v>0</v>
      </c>
      <c r="DK279" s="18">
        <v>0</v>
      </c>
      <c r="DL279" s="18">
        <v>0</v>
      </c>
      <c r="DM279" s="18">
        <v>0</v>
      </c>
      <c r="DN279" s="18">
        <v>0</v>
      </c>
      <c r="DO279" s="18">
        <v>0</v>
      </c>
      <c r="DP279" s="18">
        <v>0</v>
      </c>
      <c r="DQ279" s="18">
        <v>0</v>
      </c>
      <c r="DR279" s="18">
        <v>0</v>
      </c>
      <c r="DS279" s="18">
        <v>0</v>
      </c>
      <c r="DT279" s="18">
        <v>0</v>
      </c>
      <c r="DU279" s="18">
        <v>0</v>
      </c>
      <c r="DV279" s="18">
        <v>0</v>
      </c>
      <c r="DW279" s="18">
        <v>0</v>
      </c>
      <c r="DX279" s="18">
        <v>0</v>
      </c>
      <c r="DY279" s="18">
        <v>0</v>
      </c>
      <c r="DZ279" s="18">
        <v>0</v>
      </c>
      <c r="EA279" s="18">
        <v>0</v>
      </c>
      <c r="EB279" s="18">
        <v>0</v>
      </c>
      <c r="EC279" s="18">
        <v>0</v>
      </c>
      <c r="ED279" s="18">
        <v>0</v>
      </c>
      <c r="EE279" s="18">
        <v>0</v>
      </c>
    </row>
    <row r="280" spans="1:135" ht="20.149999999999999" customHeight="1" outlineLevel="6" x14ac:dyDescent="0.35">
      <c r="A280" s="17" t="s">
        <v>54</v>
      </c>
      <c r="B280" s="17" t="s">
        <v>122</v>
      </c>
      <c r="C280">
        <v>0</v>
      </c>
      <c r="D280" s="18">
        <v>6.8054893084137655E-3</v>
      </c>
      <c r="E280" s="18">
        <v>-6.8624749308518734E-4</v>
      </c>
      <c r="F280" s="18">
        <v>0</v>
      </c>
      <c r="G280" s="18">
        <v>0</v>
      </c>
      <c r="H280" s="18">
        <v>0</v>
      </c>
      <c r="I280" s="18">
        <v>0</v>
      </c>
      <c r="J280" s="18">
        <v>7.4917368014989529E-3</v>
      </c>
      <c r="K280" s="18">
        <v>0</v>
      </c>
      <c r="L280" s="18">
        <v>-3.0104057144956513E-3</v>
      </c>
      <c r="M280" s="18">
        <v>0</v>
      </c>
      <c r="N280" s="18">
        <v>0</v>
      </c>
      <c r="O280" s="18">
        <v>0</v>
      </c>
      <c r="P280" s="18">
        <v>2.3405360667181016E-16</v>
      </c>
      <c r="Q280" s="18">
        <v>2.3378469451486096E-16</v>
      </c>
      <c r="R280" s="18">
        <v>0</v>
      </c>
      <c r="S280" s="18">
        <v>0</v>
      </c>
      <c r="T280" s="18">
        <v>0</v>
      </c>
      <c r="U280" s="18">
        <v>0</v>
      </c>
      <c r="V280" s="18">
        <v>2.689121569491899E-19</v>
      </c>
      <c r="W280" s="18">
        <v>0</v>
      </c>
      <c r="X280" s="18">
        <v>2.4811368529336123E-16</v>
      </c>
      <c r="Y280" s="18">
        <v>0</v>
      </c>
      <c r="Z280" s="18">
        <v>0</v>
      </c>
      <c r="AA280" s="18">
        <v>0</v>
      </c>
      <c r="AB280" s="18">
        <v>5.4743231068717748E-6</v>
      </c>
      <c r="AC280" s="18">
        <v>5.473689324159069E-6</v>
      </c>
      <c r="AD280" s="18">
        <v>0</v>
      </c>
      <c r="AE280" s="18">
        <v>0</v>
      </c>
      <c r="AF280" s="18">
        <v>0</v>
      </c>
      <c r="AG280" s="18">
        <v>0</v>
      </c>
      <c r="AH280" s="18">
        <v>6.337827127059355E-10</v>
      </c>
      <c r="AI280" s="18">
        <v>0</v>
      </c>
      <c r="AJ280" s="18">
        <v>-3.0278135546073384E-7</v>
      </c>
      <c r="AK280" s="18">
        <v>0</v>
      </c>
      <c r="AL280" s="18">
        <v>0</v>
      </c>
      <c r="AM280" s="18">
        <v>0</v>
      </c>
      <c r="AN280" s="18">
        <v>1.6885043329187072E-5</v>
      </c>
      <c r="AO280" s="18">
        <v>1.6877346391438754E-5</v>
      </c>
      <c r="AP280" s="18">
        <v>0</v>
      </c>
      <c r="AQ280" s="18">
        <v>0</v>
      </c>
      <c r="AR280" s="18">
        <v>0</v>
      </c>
      <c r="AS280" s="18">
        <v>0</v>
      </c>
      <c r="AT280" s="18">
        <v>7.6969377483165652E-9</v>
      </c>
      <c r="AU280" s="18">
        <v>0</v>
      </c>
      <c r="AV280" s="18">
        <v>-3.6606572089874191E-6</v>
      </c>
      <c r="AW280" s="18">
        <v>0</v>
      </c>
      <c r="AX280" s="18">
        <v>0</v>
      </c>
      <c r="AY280" s="18">
        <v>0</v>
      </c>
      <c r="AZ280" s="18">
        <v>2.8324470223047975E-6</v>
      </c>
      <c r="BA280" s="18">
        <v>2.8309268000818756E-6</v>
      </c>
      <c r="BB280" s="18">
        <v>0</v>
      </c>
      <c r="BC280" s="18">
        <v>0</v>
      </c>
      <c r="BD280" s="18">
        <v>0</v>
      </c>
      <c r="BE280" s="18">
        <v>0</v>
      </c>
      <c r="BF280" s="18">
        <v>1.5202222229220134E-9</v>
      </c>
      <c r="BG280" s="18">
        <v>0</v>
      </c>
      <c r="BH280" s="18">
        <v>-3.7743092482667046E-7</v>
      </c>
      <c r="BI280" s="18">
        <v>0</v>
      </c>
      <c r="BJ280" s="18">
        <v>0</v>
      </c>
      <c r="BK280" s="18">
        <v>0</v>
      </c>
      <c r="BL280" s="18">
        <v>3.3373974986884165E-8</v>
      </c>
      <c r="BM280" s="18">
        <v>3.3371460481911272E-8</v>
      </c>
      <c r="BN280" s="18">
        <v>0</v>
      </c>
      <c r="BO280" s="18">
        <v>0</v>
      </c>
      <c r="BP280" s="18">
        <v>0</v>
      </c>
      <c r="BQ280" s="18">
        <v>0</v>
      </c>
      <c r="BR280" s="18">
        <v>2.5145049728918352E-12</v>
      </c>
      <c r="BS280" s="18">
        <v>0</v>
      </c>
      <c r="BT280" s="18">
        <v>-6.9262232579133272E-10</v>
      </c>
      <c r="BU280" s="18">
        <v>0</v>
      </c>
      <c r="BV280" s="18">
        <v>0</v>
      </c>
      <c r="BW280" s="18">
        <v>0</v>
      </c>
      <c r="BX280" s="18">
        <v>8.3943331257052597E-2</v>
      </c>
      <c r="BY280" s="18">
        <v>8.3878693979520622E-2</v>
      </c>
      <c r="BZ280" s="18">
        <v>0</v>
      </c>
      <c r="CA280" s="18">
        <v>0</v>
      </c>
      <c r="CB280" s="18">
        <v>0</v>
      </c>
      <c r="CC280" s="18">
        <v>0</v>
      </c>
      <c r="CD280" s="18">
        <v>6.463727753197609E-5</v>
      </c>
      <c r="CE280" s="18">
        <v>0</v>
      </c>
      <c r="CF280" s="18">
        <v>-4.0819343630762131E-2</v>
      </c>
      <c r="CG280" s="18">
        <v>0</v>
      </c>
      <c r="CH280" s="18">
        <v>0</v>
      </c>
      <c r="CI280" s="18">
        <v>0</v>
      </c>
      <c r="CJ280" s="18">
        <v>9.8662631792707844E-2</v>
      </c>
      <c r="CK280" s="18">
        <v>9.8580709903271363E-2</v>
      </c>
      <c r="CL280" s="18">
        <v>0</v>
      </c>
      <c r="CM280" s="18">
        <v>0</v>
      </c>
      <c r="CN280" s="18">
        <v>0</v>
      </c>
      <c r="CO280" s="18">
        <v>0</v>
      </c>
      <c r="CP280" s="18">
        <v>8.1921889436475565E-5</v>
      </c>
      <c r="CQ280" s="18">
        <v>0</v>
      </c>
      <c r="CR280" s="18">
        <v>-4.5863905570163697E-2</v>
      </c>
      <c r="CS280" s="18">
        <v>0</v>
      </c>
      <c r="CT280" s="18">
        <v>0</v>
      </c>
      <c r="CU280" s="18">
        <v>0</v>
      </c>
      <c r="CV280" s="18">
        <v>0.16966888831981863</v>
      </c>
      <c r="CW280" s="18">
        <v>0.16962177134669587</v>
      </c>
      <c r="CX280" s="18">
        <v>0</v>
      </c>
      <c r="CY280" s="18">
        <v>0</v>
      </c>
      <c r="CZ280" s="18">
        <v>0</v>
      </c>
      <c r="DA280" s="18">
        <v>0</v>
      </c>
      <c r="DB280" s="18">
        <v>4.7116973122766132E-5</v>
      </c>
      <c r="DC280" s="18">
        <v>0</v>
      </c>
      <c r="DD280" s="18">
        <v>-1.3526355728404002E-2</v>
      </c>
      <c r="DE280" s="18">
        <v>0</v>
      </c>
      <c r="DF280" s="18">
        <v>0</v>
      </c>
      <c r="DG280" s="18">
        <v>0</v>
      </c>
      <c r="DH280" s="18">
        <v>0</v>
      </c>
      <c r="DI280" s="18">
        <v>0</v>
      </c>
      <c r="DJ280" s="18">
        <v>0</v>
      </c>
      <c r="DK280" s="18">
        <v>0</v>
      </c>
      <c r="DL280" s="18">
        <v>0</v>
      </c>
      <c r="DM280" s="18">
        <v>0</v>
      </c>
      <c r="DN280" s="18">
        <v>0</v>
      </c>
      <c r="DO280" s="18">
        <v>0</v>
      </c>
      <c r="DP280" s="18">
        <v>0</v>
      </c>
      <c r="DQ280" s="18">
        <v>0</v>
      </c>
      <c r="DR280" s="18">
        <v>0</v>
      </c>
      <c r="DS280" s="18">
        <v>0</v>
      </c>
      <c r="DT280" s="18">
        <v>0</v>
      </c>
      <c r="DU280" s="18">
        <v>0</v>
      </c>
      <c r="DV280" s="18">
        <v>0</v>
      </c>
      <c r="DW280" s="18">
        <v>0</v>
      </c>
      <c r="DX280" s="18">
        <v>0</v>
      </c>
      <c r="DY280" s="18">
        <v>0</v>
      </c>
      <c r="DZ280" s="18">
        <v>0</v>
      </c>
      <c r="EA280" s="18">
        <v>0</v>
      </c>
      <c r="EB280" s="18">
        <v>0</v>
      </c>
      <c r="EC280" s="18">
        <v>0</v>
      </c>
      <c r="ED280" s="18">
        <v>0</v>
      </c>
      <c r="EE280" s="18">
        <v>0</v>
      </c>
    </row>
    <row r="281" spans="1:135" ht="20.149999999999999" customHeight="1" outlineLevel="6" x14ac:dyDescent="0.35">
      <c r="A281" s="17" t="s">
        <v>54</v>
      </c>
      <c r="B281" s="17" t="s">
        <v>119</v>
      </c>
      <c r="C281">
        <v>0</v>
      </c>
      <c r="D281" s="18">
        <v>4.2792528604431154E-2</v>
      </c>
      <c r="E281" s="18">
        <v>4.1366376977404244E-2</v>
      </c>
      <c r="F281" s="18">
        <v>0</v>
      </c>
      <c r="G281" s="18">
        <v>0</v>
      </c>
      <c r="H281" s="18">
        <v>0</v>
      </c>
      <c r="I281" s="18">
        <v>0</v>
      </c>
      <c r="J281" s="18">
        <v>1.4261516270269083E-3</v>
      </c>
      <c r="K281" s="18">
        <v>0</v>
      </c>
      <c r="L281" s="18">
        <v>-2.5273874018173419E-2</v>
      </c>
      <c r="M281" s="18">
        <v>0</v>
      </c>
      <c r="N281" s="18">
        <v>0</v>
      </c>
      <c r="O281" s="18">
        <v>0</v>
      </c>
      <c r="P281" s="18">
        <v>1.6641404342082684E-15</v>
      </c>
      <c r="Q281" s="18">
        <v>1.6636608461860026E-15</v>
      </c>
      <c r="R281" s="18">
        <v>0</v>
      </c>
      <c r="S281" s="18">
        <v>0</v>
      </c>
      <c r="T281" s="18">
        <v>0</v>
      </c>
      <c r="U281" s="18">
        <v>0</v>
      </c>
      <c r="V281" s="18">
        <v>4.7958802226573677E-19</v>
      </c>
      <c r="W281" s="18">
        <v>0</v>
      </c>
      <c r="X281" s="18">
        <v>1.06353913269235E-14</v>
      </c>
      <c r="Y281" s="18">
        <v>0</v>
      </c>
      <c r="Z281" s="18">
        <v>0</v>
      </c>
      <c r="AA281" s="18">
        <v>0</v>
      </c>
      <c r="AB281" s="18">
        <v>8.1372140930672612E-6</v>
      </c>
      <c r="AC281" s="18">
        <v>8.0305101845943996E-6</v>
      </c>
      <c r="AD281" s="18">
        <v>0</v>
      </c>
      <c r="AE281" s="18">
        <v>0</v>
      </c>
      <c r="AF281" s="18">
        <v>0</v>
      </c>
      <c r="AG281" s="18">
        <v>0</v>
      </c>
      <c r="AH281" s="18">
        <v>1.0670390847286089E-7</v>
      </c>
      <c r="AI281" s="18">
        <v>0</v>
      </c>
      <c r="AJ281" s="18">
        <v>-4.783583093881324E-6</v>
      </c>
      <c r="AK281" s="18">
        <v>0</v>
      </c>
      <c r="AL281" s="18">
        <v>0</v>
      </c>
      <c r="AM281" s="18">
        <v>0</v>
      </c>
      <c r="AN281" s="18">
        <v>1.2153453925854219E-4</v>
      </c>
      <c r="AO281" s="18">
        <v>1.1968914285714288E-4</v>
      </c>
      <c r="AP281" s="18">
        <v>0</v>
      </c>
      <c r="AQ281" s="18">
        <v>0</v>
      </c>
      <c r="AR281" s="18">
        <v>0</v>
      </c>
      <c r="AS281" s="18">
        <v>0</v>
      </c>
      <c r="AT281" s="18">
        <v>1.8453964013993092E-6</v>
      </c>
      <c r="AU281" s="18">
        <v>0</v>
      </c>
      <c r="AV281" s="18">
        <v>-8.04368048227762E-5</v>
      </c>
      <c r="AW281" s="18">
        <v>0</v>
      </c>
      <c r="AX281" s="18">
        <v>0</v>
      </c>
      <c r="AY281" s="18">
        <v>0</v>
      </c>
      <c r="AZ281" s="18">
        <v>1.1060745858176938E-5</v>
      </c>
      <c r="BA281" s="18">
        <v>1.0580090629469099E-5</v>
      </c>
      <c r="BB281" s="18">
        <v>0</v>
      </c>
      <c r="BC281" s="18">
        <v>0</v>
      </c>
      <c r="BD281" s="18">
        <v>0</v>
      </c>
      <c r="BE281" s="18">
        <v>0</v>
      </c>
      <c r="BF281" s="18">
        <v>4.806552287078393E-7</v>
      </c>
      <c r="BG281" s="18">
        <v>0</v>
      </c>
      <c r="BH281" s="18">
        <v>-5.22962687729643E-6</v>
      </c>
      <c r="BI281" s="18">
        <v>0</v>
      </c>
      <c r="BJ281" s="18">
        <v>0</v>
      </c>
      <c r="BK281" s="18">
        <v>0</v>
      </c>
      <c r="BL281" s="18">
        <v>1.7378039225324859E-7</v>
      </c>
      <c r="BM281" s="18">
        <v>1.7377395260830348E-7</v>
      </c>
      <c r="BN281" s="18">
        <v>0</v>
      </c>
      <c r="BO281" s="18">
        <v>0</v>
      </c>
      <c r="BP281" s="18">
        <v>0</v>
      </c>
      <c r="BQ281" s="18">
        <v>0</v>
      </c>
      <c r="BR281" s="18">
        <v>6.4396449451057188E-12</v>
      </c>
      <c r="BS281" s="18">
        <v>0</v>
      </c>
      <c r="BT281" s="18">
        <v>-2.6876138962839101E-9</v>
      </c>
      <c r="BU281" s="18">
        <v>0</v>
      </c>
      <c r="BV281" s="18">
        <v>0</v>
      </c>
      <c r="BW281" s="18">
        <v>0</v>
      </c>
      <c r="BX281" s="18">
        <v>0.49475528391982576</v>
      </c>
      <c r="BY281" s="18">
        <v>0.49403896767947902</v>
      </c>
      <c r="BZ281" s="18">
        <v>0</v>
      </c>
      <c r="CA281" s="18">
        <v>0</v>
      </c>
      <c r="CB281" s="18">
        <v>0</v>
      </c>
      <c r="CC281" s="18">
        <v>0</v>
      </c>
      <c r="CD281" s="18">
        <v>7.1631624034674722E-4</v>
      </c>
      <c r="CE281" s="18">
        <v>0</v>
      </c>
      <c r="CF281" s="18">
        <v>-0.27011237596532534</v>
      </c>
      <c r="CG281" s="18">
        <v>0</v>
      </c>
      <c r="CH281" s="18">
        <v>0</v>
      </c>
      <c r="CI281" s="18">
        <v>0</v>
      </c>
      <c r="CJ281" s="18">
        <v>0.5846280976840994</v>
      </c>
      <c r="CK281" s="18">
        <v>0.58388077182020204</v>
      </c>
      <c r="CL281" s="18">
        <v>0</v>
      </c>
      <c r="CM281" s="18">
        <v>0</v>
      </c>
      <c r="CN281" s="18">
        <v>0</v>
      </c>
      <c r="CO281" s="18">
        <v>0</v>
      </c>
      <c r="CP281" s="18">
        <v>7.4732586389738415E-4</v>
      </c>
      <c r="CQ281" s="18">
        <v>0</v>
      </c>
      <c r="CR281" s="18">
        <v>-0.33658478449319046</v>
      </c>
      <c r="CS281" s="18">
        <v>0</v>
      </c>
      <c r="CT281" s="18">
        <v>0</v>
      </c>
      <c r="CU281" s="18">
        <v>0</v>
      </c>
      <c r="CV281" s="18">
        <v>0.1594051066585114</v>
      </c>
      <c r="CW281" s="18">
        <v>0.15932009663153729</v>
      </c>
      <c r="CX281" s="18">
        <v>0</v>
      </c>
      <c r="CY281" s="18">
        <v>0</v>
      </c>
      <c r="CZ281" s="18">
        <v>0</v>
      </c>
      <c r="DA281" s="18">
        <v>0</v>
      </c>
      <c r="DB281" s="18">
        <v>8.5010026974103995E-5</v>
      </c>
      <c r="DC281" s="18">
        <v>0</v>
      </c>
      <c r="DD281" s="18">
        <v>-0.11046847919737741</v>
      </c>
      <c r="DE281" s="18">
        <v>0</v>
      </c>
      <c r="DF281" s="18">
        <v>0</v>
      </c>
      <c r="DG281" s="18">
        <v>0</v>
      </c>
      <c r="DH281" s="18">
        <v>0</v>
      </c>
      <c r="DI281" s="18">
        <v>0</v>
      </c>
      <c r="DJ281" s="18">
        <v>0</v>
      </c>
      <c r="DK281" s="18">
        <v>0</v>
      </c>
      <c r="DL281" s="18">
        <v>0</v>
      </c>
      <c r="DM281" s="18">
        <v>0</v>
      </c>
      <c r="DN281" s="18">
        <v>0</v>
      </c>
      <c r="DO281" s="18">
        <v>0</v>
      </c>
      <c r="DP281" s="18">
        <v>0</v>
      </c>
      <c r="DQ281" s="18">
        <v>0</v>
      </c>
      <c r="DR281" s="18">
        <v>0</v>
      </c>
      <c r="DS281" s="18">
        <v>0</v>
      </c>
      <c r="DT281" s="18">
        <v>0</v>
      </c>
      <c r="DU281" s="18">
        <v>0</v>
      </c>
      <c r="DV281" s="18">
        <v>0</v>
      </c>
      <c r="DW281" s="18">
        <v>0</v>
      </c>
      <c r="DX281" s="18">
        <v>0</v>
      </c>
      <c r="DY281" s="18">
        <v>0</v>
      </c>
      <c r="DZ281" s="18">
        <v>0</v>
      </c>
      <c r="EA281" s="18">
        <v>0</v>
      </c>
      <c r="EB281" s="18">
        <v>0</v>
      </c>
      <c r="EC281" s="18">
        <v>0</v>
      </c>
      <c r="ED281" s="18">
        <v>0</v>
      </c>
      <c r="EE281" s="18">
        <v>0</v>
      </c>
    </row>
    <row r="282" spans="1:135" ht="20.149999999999999" customHeight="1" outlineLevel="5" x14ac:dyDescent="0.35">
      <c r="A282" s="17" t="s">
        <v>53</v>
      </c>
      <c r="B282" s="17" t="s">
        <v>380</v>
      </c>
      <c r="D282" s="18">
        <v>0.37127842622882251</v>
      </c>
      <c r="E282" s="18">
        <v>0.21113753029469781</v>
      </c>
      <c r="F282" s="18">
        <v>0</v>
      </c>
      <c r="G282" s="18">
        <v>0</v>
      </c>
      <c r="H282" s="18">
        <v>0.1210144373211517</v>
      </c>
      <c r="I282" s="18">
        <v>0</v>
      </c>
      <c r="J282" s="18">
        <v>3.0682545830514489E-2</v>
      </c>
      <c r="K282" s="18">
        <v>8.4439127824584726E-3</v>
      </c>
      <c r="L282" s="18">
        <v>-8.1834027631732226E-2</v>
      </c>
      <c r="M282" s="18">
        <v>0</v>
      </c>
      <c r="N282" s="18">
        <v>0</v>
      </c>
      <c r="O282" s="18">
        <v>0</v>
      </c>
      <c r="P282" s="18">
        <v>5.3231180689332983E-15</v>
      </c>
      <c r="Q282" s="18">
        <v>4.6518218556147431E-15</v>
      </c>
      <c r="R282" s="18">
        <v>0</v>
      </c>
      <c r="S282" s="18">
        <v>0</v>
      </c>
      <c r="T282" s="18">
        <v>6.5827272446068661E-16</v>
      </c>
      <c r="U282" s="18">
        <v>0</v>
      </c>
      <c r="V282" s="18">
        <v>6.8707996197737103E-18</v>
      </c>
      <c r="W282" s="18">
        <v>6.1526892380952383E-18</v>
      </c>
      <c r="X282" s="18">
        <v>2.1715735560116145E-14</v>
      </c>
      <c r="Y282" s="18">
        <v>0</v>
      </c>
      <c r="Z282" s="18">
        <v>0</v>
      </c>
      <c r="AA282" s="18">
        <v>0</v>
      </c>
      <c r="AB282" s="18">
        <v>8.1880164092376848E-5</v>
      </c>
      <c r="AC282" s="18">
        <v>5.7447689595868026E-5</v>
      </c>
      <c r="AD282" s="18">
        <v>0</v>
      </c>
      <c r="AE282" s="18">
        <v>0</v>
      </c>
      <c r="AF282" s="18">
        <v>2.368734155438538E-5</v>
      </c>
      <c r="AG282" s="18">
        <v>0</v>
      </c>
      <c r="AH282" s="18">
        <v>3.1709157896286073E-7</v>
      </c>
      <c r="AI282" s="18">
        <v>4.2804136316057588E-7</v>
      </c>
      <c r="AJ282" s="18">
        <v>-1.3123870148865391E-5</v>
      </c>
      <c r="AK282" s="18">
        <v>0</v>
      </c>
      <c r="AL282" s="18">
        <v>0</v>
      </c>
      <c r="AM282" s="18">
        <v>0</v>
      </c>
      <c r="AN282" s="18">
        <v>1.1206531662604129E-3</v>
      </c>
      <c r="AO282" s="18">
        <v>7.2370637565856845E-4</v>
      </c>
      <c r="AP282" s="18">
        <v>0</v>
      </c>
      <c r="AQ282" s="18">
        <v>0</v>
      </c>
      <c r="AR282" s="18">
        <v>3.8634079306755254E-4</v>
      </c>
      <c r="AS282" s="18">
        <v>0</v>
      </c>
      <c r="AT282" s="18">
        <v>4.9572952517448772E-6</v>
      </c>
      <c r="AU282" s="18">
        <v>5.6487022825470658E-6</v>
      </c>
      <c r="AV282" s="18">
        <v>-1.9646053351061316E-4</v>
      </c>
      <c r="AW282" s="18">
        <v>0</v>
      </c>
      <c r="AX282" s="18">
        <v>0</v>
      </c>
      <c r="AY282" s="18">
        <v>0</v>
      </c>
      <c r="AZ282" s="18">
        <v>1.8355771857276506E-4</v>
      </c>
      <c r="BA282" s="18">
        <v>1.0694313401813387E-4</v>
      </c>
      <c r="BB282" s="18">
        <v>0</v>
      </c>
      <c r="BC282" s="18">
        <v>0</v>
      </c>
      <c r="BD282" s="18">
        <v>7.4657075185869317E-5</v>
      </c>
      <c r="BE282" s="18">
        <v>0</v>
      </c>
      <c r="BF282" s="18">
        <v>1.2488216734617646E-6</v>
      </c>
      <c r="BG282" s="18">
        <v>7.0868769530011079E-7</v>
      </c>
      <c r="BH282" s="18">
        <v>-1.5404069444101264E-5</v>
      </c>
      <c r="BI282" s="18">
        <v>0</v>
      </c>
      <c r="BJ282" s="18">
        <v>0</v>
      </c>
      <c r="BK282" s="18">
        <v>0</v>
      </c>
      <c r="BL282" s="18">
        <v>3.6797264072707722E-6</v>
      </c>
      <c r="BM282" s="18">
        <v>3.6345521247982873E-6</v>
      </c>
      <c r="BN282" s="18">
        <v>0</v>
      </c>
      <c r="BO282" s="18">
        <v>0</v>
      </c>
      <c r="BP282" s="18">
        <v>4.5000759623377629E-8</v>
      </c>
      <c r="BQ282" s="18">
        <v>0</v>
      </c>
      <c r="BR282" s="18">
        <v>7.4390651180911711E-11</v>
      </c>
      <c r="BS282" s="18">
        <v>9.9132197926024359E-11</v>
      </c>
      <c r="BT282" s="18">
        <v>-1.2061541425163092E-8</v>
      </c>
      <c r="BU282" s="18">
        <v>0</v>
      </c>
      <c r="BV282" s="18">
        <v>0</v>
      </c>
      <c r="BW282" s="18">
        <v>0</v>
      </c>
      <c r="BX282" s="18">
        <v>4.1631851124248493</v>
      </c>
      <c r="BY282" s="18">
        <v>2.7921090086394464</v>
      </c>
      <c r="BZ282" s="18">
        <v>0</v>
      </c>
      <c r="CA282" s="18">
        <v>0</v>
      </c>
      <c r="CB282" s="18">
        <v>1.3535243892853821</v>
      </c>
      <c r="CC282" s="18">
        <v>0</v>
      </c>
      <c r="CD282" s="18">
        <v>5.0330895589129317E-3</v>
      </c>
      <c r="CE282" s="18">
        <v>1.251862494110742E-2</v>
      </c>
      <c r="CF282" s="18">
        <v>-0.93934539081988044</v>
      </c>
      <c r="CG282" s="18">
        <v>0</v>
      </c>
      <c r="CH282" s="18">
        <v>0</v>
      </c>
      <c r="CI282" s="18">
        <v>0</v>
      </c>
      <c r="CJ282" s="18">
        <v>4.4855069333727648</v>
      </c>
      <c r="CK282" s="18">
        <v>3.0728264317526577</v>
      </c>
      <c r="CL282" s="18">
        <v>0</v>
      </c>
      <c r="CM282" s="18">
        <v>0</v>
      </c>
      <c r="CN282" s="18">
        <v>1.3942446182668882</v>
      </c>
      <c r="CO282" s="18">
        <v>0</v>
      </c>
      <c r="CP282" s="18">
        <v>5.4767654096092178E-3</v>
      </c>
      <c r="CQ282" s="18">
        <v>1.2959117943610189E-2</v>
      </c>
      <c r="CR282" s="18">
        <v>-1.1110194749408839</v>
      </c>
      <c r="CS282" s="18">
        <v>0</v>
      </c>
      <c r="CT282" s="18">
        <v>0</v>
      </c>
      <c r="CU282" s="18">
        <v>0</v>
      </c>
      <c r="CV282" s="18">
        <v>0.9753486336513888</v>
      </c>
      <c r="CW282" s="18">
        <v>0.84624369946077471</v>
      </c>
      <c r="CX282" s="18">
        <v>0</v>
      </c>
      <c r="CY282" s="18">
        <v>0</v>
      </c>
      <c r="CZ282" s="18">
        <v>0.12605346479291252</v>
      </c>
      <c r="DA282" s="18">
        <v>0</v>
      </c>
      <c r="DB282" s="18">
        <v>1.2243306114335169E-3</v>
      </c>
      <c r="DC282" s="18">
        <v>1.8271387862679957E-3</v>
      </c>
      <c r="DD282" s="18">
        <v>-0.3385094404978693</v>
      </c>
      <c r="DE282" s="18">
        <v>0</v>
      </c>
      <c r="DF282" s="18">
        <v>0</v>
      </c>
      <c r="DG282" s="18">
        <v>0</v>
      </c>
      <c r="DH282" s="18">
        <v>0</v>
      </c>
      <c r="DI282" s="18">
        <v>0</v>
      </c>
      <c r="DJ282" s="18">
        <v>0</v>
      </c>
      <c r="DK282" s="18">
        <v>0</v>
      </c>
      <c r="DL282" s="18">
        <v>0</v>
      </c>
      <c r="DM282" s="18">
        <v>0</v>
      </c>
      <c r="DN282" s="18">
        <v>0</v>
      </c>
      <c r="DO282" s="18">
        <v>0</v>
      </c>
      <c r="DP282" s="18">
        <v>0</v>
      </c>
      <c r="DQ282" s="18">
        <v>0</v>
      </c>
      <c r="DR282" s="18">
        <v>0</v>
      </c>
      <c r="DS282" s="18">
        <v>0</v>
      </c>
      <c r="DT282" s="18">
        <v>0</v>
      </c>
      <c r="DU282" s="18">
        <v>0</v>
      </c>
      <c r="DV282" s="18">
        <v>0</v>
      </c>
      <c r="DW282" s="18">
        <v>0</v>
      </c>
      <c r="DX282" s="18">
        <v>0</v>
      </c>
      <c r="DY282" s="18">
        <v>0</v>
      </c>
      <c r="DZ282" s="18">
        <v>0</v>
      </c>
      <c r="EA282" s="18">
        <v>0</v>
      </c>
      <c r="EB282" s="18">
        <v>0</v>
      </c>
      <c r="EC282" s="18">
        <v>0</v>
      </c>
      <c r="ED282" s="18">
        <v>0</v>
      </c>
      <c r="EE282" s="18">
        <v>0</v>
      </c>
    </row>
    <row r="283" spans="1:135" ht="20.149999999999999" customHeight="1" outlineLevel="6" x14ac:dyDescent="0.35">
      <c r="A283" s="17" t="s">
        <v>54</v>
      </c>
      <c r="B283" s="17" t="s">
        <v>375</v>
      </c>
      <c r="C283">
        <v>0</v>
      </c>
      <c r="D283" s="18">
        <v>2.8145899687258273E-2</v>
      </c>
      <c r="E283" s="18">
        <v>2.814045521266248E-2</v>
      </c>
      <c r="F283" s="18">
        <v>0</v>
      </c>
      <c r="G283" s="18">
        <v>0</v>
      </c>
      <c r="H283" s="18">
        <v>0</v>
      </c>
      <c r="I283" s="18">
        <v>0</v>
      </c>
      <c r="J283" s="18">
        <v>0</v>
      </c>
      <c r="K283" s="18">
        <v>5.4444745957918051E-6</v>
      </c>
      <c r="L283" s="18">
        <v>-3.1370365448504987E-3</v>
      </c>
      <c r="M283" s="18">
        <v>0</v>
      </c>
      <c r="N283" s="18">
        <v>0</v>
      </c>
      <c r="O283" s="18">
        <v>0</v>
      </c>
      <c r="P283" s="18">
        <v>1.37177075140996E-16</v>
      </c>
      <c r="Q283" s="18">
        <v>1.3714682229492732E-16</v>
      </c>
      <c r="R283" s="18">
        <v>0</v>
      </c>
      <c r="S283" s="18">
        <v>0</v>
      </c>
      <c r="T283" s="18">
        <v>0</v>
      </c>
      <c r="U283" s="18">
        <v>0</v>
      </c>
      <c r="V283" s="18">
        <v>0</v>
      </c>
      <c r="W283" s="18">
        <v>3.0252846068660019E-20</v>
      </c>
      <c r="X283" s="18">
        <v>1.9270025249169435E-17</v>
      </c>
      <c r="Y283" s="18">
        <v>0</v>
      </c>
      <c r="Z283" s="18">
        <v>0</v>
      </c>
      <c r="AA283" s="18">
        <v>0</v>
      </c>
      <c r="AB283" s="18">
        <v>6.7588859221918989E-6</v>
      </c>
      <c r="AC283" s="18">
        <v>6.7562271599947781E-6</v>
      </c>
      <c r="AD283" s="18">
        <v>0</v>
      </c>
      <c r="AE283" s="18">
        <v>0</v>
      </c>
      <c r="AF283" s="18">
        <v>0</v>
      </c>
      <c r="AG283" s="18">
        <v>0</v>
      </c>
      <c r="AH283" s="18">
        <v>0</v>
      </c>
      <c r="AI283" s="18">
        <v>2.6587621971207087E-9</v>
      </c>
      <c r="AJ283" s="18">
        <v>-9.4504622812846063E-7</v>
      </c>
      <c r="AK283" s="18">
        <v>0</v>
      </c>
      <c r="AL283" s="18">
        <v>0</v>
      </c>
      <c r="AM283" s="18">
        <v>0</v>
      </c>
      <c r="AN283" s="18">
        <v>6.5808584850321144E-5</v>
      </c>
      <c r="AO283" s="18">
        <v>6.5773997785160574E-5</v>
      </c>
      <c r="AP283" s="18">
        <v>0</v>
      </c>
      <c r="AQ283" s="18">
        <v>0</v>
      </c>
      <c r="AR283" s="18">
        <v>0</v>
      </c>
      <c r="AS283" s="18">
        <v>0</v>
      </c>
      <c r="AT283" s="18">
        <v>0</v>
      </c>
      <c r="AU283" s="18">
        <v>3.4587065160575856E-8</v>
      </c>
      <c r="AV283" s="18">
        <v>-7.236113594684384E-6</v>
      </c>
      <c r="AW283" s="18">
        <v>0</v>
      </c>
      <c r="AX283" s="18">
        <v>0</v>
      </c>
      <c r="AY283" s="18">
        <v>0</v>
      </c>
      <c r="AZ283" s="18">
        <v>5.9228288677367282E-6</v>
      </c>
      <c r="BA283" s="18">
        <v>5.9189374497345131E-6</v>
      </c>
      <c r="BB283" s="18">
        <v>0</v>
      </c>
      <c r="BC283" s="18">
        <v>0</v>
      </c>
      <c r="BD283" s="18">
        <v>0</v>
      </c>
      <c r="BE283" s="18">
        <v>0</v>
      </c>
      <c r="BF283" s="18">
        <v>0</v>
      </c>
      <c r="BG283" s="18">
        <v>3.8914180022148389E-9</v>
      </c>
      <c r="BH283" s="18">
        <v>-6.0108653466223706E-7</v>
      </c>
      <c r="BI283" s="18">
        <v>0</v>
      </c>
      <c r="BJ283" s="18">
        <v>0</v>
      </c>
      <c r="BK283" s="18">
        <v>0</v>
      </c>
      <c r="BL283" s="18">
        <v>3.1674486778806689E-6</v>
      </c>
      <c r="BM283" s="18">
        <v>3.1674481260184681E-6</v>
      </c>
      <c r="BN283" s="18">
        <v>0</v>
      </c>
      <c r="BO283" s="18">
        <v>0</v>
      </c>
      <c r="BP283" s="18">
        <v>0</v>
      </c>
      <c r="BQ283" s="18">
        <v>0</v>
      </c>
      <c r="BR283" s="18">
        <v>0</v>
      </c>
      <c r="BS283" s="18">
        <v>5.518622006644518E-13</v>
      </c>
      <c r="BT283" s="18">
        <v>7.4666179313399784E-11</v>
      </c>
      <c r="BU283" s="18">
        <v>0</v>
      </c>
      <c r="BV283" s="18">
        <v>0</v>
      </c>
      <c r="BW283" s="18">
        <v>0</v>
      </c>
      <c r="BX283" s="18">
        <v>0.27648146445506339</v>
      </c>
      <c r="BY283" s="18">
        <v>0.27640424474396702</v>
      </c>
      <c r="BZ283" s="18">
        <v>0</v>
      </c>
      <c r="CA283" s="18">
        <v>0</v>
      </c>
      <c r="CB283" s="18">
        <v>0</v>
      </c>
      <c r="CC283" s="18">
        <v>0</v>
      </c>
      <c r="CD283" s="18">
        <v>0</v>
      </c>
      <c r="CE283" s="18">
        <v>7.7219711096345511E-5</v>
      </c>
      <c r="CF283" s="18">
        <v>-2.481379942414175E-2</v>
      </c>
      <c r="CG283" s="18">
        <v>0</v>
      </c>
      <c r="CH283" s="18">
        <v>0</v>
      </c>
      <c r="CI283" s="18">
        <v>0</v>
      </c>
      <c r="CJ283" s="18">
        <v>0.3041558252131889</v>
      </c>
      <c r="CK283" s="18">
        <v>0.30407635553646689</v>
      </c>
      <c r="CL283" s="18">
        <v>0</v>
      </c>
      <c r="CM283" s="18">
        <v>0</v>
      </c>
      <c r="CN283" s="18">
        <v>0</v>
      </c>
      <c r="CO283" s="18">
        <v>0</v>
      </c>
      <c r="CP283" s="18">
        <v>0</v>
      </c>
      <c r="CQ283" s="18">
        <v>7.946967672203764E-5</v>
      </c>
      <c r="CR283" s="18">
        <v>-2.372341980066445E-2</v>
      </c>
      <c r="CS283" s="18">
        <v>0</v>
      </c>
      <c r="CT283" s="18">
        <v>0</v>
      </c>
      <c r="CU283" s="18">
        <v>0</v>
      </c>
      <c r="CV283" s="18">
        <v>5.2437021994352573E-2</v>
      </c>
      <c r="CW283" s="18">
        <v>5.2426591547397976E-2</v>
      </c>
      <c r="CX283" s="18">
        <v>0</v>
      </c>
      <c r="CY283" s="18">
        <v>0</v>
      </c>
      <c r="CZ283" s="18">
        <v>0</v>
      </c>
      <c r="DA283" s="18">
        <v>0</v>
      </c>
      <c r="DB283" s="18">
        <v>0</v>
      </c>
      <c r="DC283" s="18">
        <v>1.0430446954595791E-5</v>
      </c>
      <c r="DD283" s="18">
        <v>2.7069033355481727E-3</v>
      </c>
      <c r="DE283" s="18">
        <v>0</v>
      </c>
      <c r="DF283" s="18">
        <v>0</v>
      </c>
      <c r="DG283" s="18">
        <v>0</v>
      </c>
      <c r="DH283" s="18">
        <v>0</v>
      </c>
      <c r="DI283" s="18">
        <v>0</v>
      </c>
      <c r="DJ283" s="18">
        <v>0</v>
      </c>
      <c r="DK283" s="18">
        <v>0</v>
      </c>
      <c r="DL283" s="18">
        <v>0</v>
      </c>
      <c r="DM283" s="18">
        <v>0</v>
      </c>
      <c r="DN283" s="18">
        <v>0</v>
      </c>
      <c r="DO283" s="18">
        <v>0</v>
      </c>
      <c r="DP283" s="18">
        <v>0</v>
      </c>
      <c r="DQ283" s="18">
        <v>0</v>
      </c>
      <c r="DR283" s="18">
        <v>0</v>
      </c>
      <c r="DS283" s="18">
        <v>0</v>
      </c>
      <c r="DT283" s="18">
        <v>0</v>
      </c>
      <c r="DU283" s="18">
        <v>0</v>
      </c>
      <c r="DV283" s="18">
        <v>0</v>
      </c>
      <c r="DW283" s="18">
        <v>0</v>
      </c>
      <c r="DX283" s="18">
        <v>0</v>
      </c>
      <c r="DY283" s="18">
        <v>0</v>
      </c>
      <c r="DZ283" s="18">
        <v>0</v>
      </c>
      <c r="EA283" s="18">
        <v>0</v>
      </c>
      <c r="EB283" s="18">
        <v>0</v>
      </c>
      <c r="EC283" s="18">
        <v>0</v>
      </c>
      <c r="ED283" s="18">
        <v>0</v>
      </c>
      <c r="EE283" s="18">
        <v>0</v>
      </c>
    </row>
    <row r="284" spans="1:135" ht="20.149999999999999" customHeight="1" outlineLevel="6" x14ac:dyDescent="0.35">
      <c r="A284" s="17" t="s">
        <v>54</v>
      </c>
      <c r="B284" s="17" t="s">
        <v>372</v>
      </c>
      <c r="C284">
        <v>1</v>
      </c>
      <c r="D284" s="18">
        <v>4.6308286558139539E-2</v>
      </c>
      <c r="E284" s="18">
        <v>7.840767000000002E-3</v>
      </c>
      <c r="F284" s="18">
        <v>0</v>
      </c>
      <c r="G284" s="18">
        <v>0</v>
      </c>
      <c r="H284" s="18">
        <v>2.3154143279069769E-2</v>
      </c>
      <c r="I284" s="18">
        <v>0</v>
      </c>
      <c r="J284" s="18">
        <v>7.6589116744186052E-3</v>
      </c>
      <c r="K284" s="18">
        <v>7.6544646046511639E-3</v>
      </c>
      <c r="L284" s="18">
        <v>-1.6553159674418606E-2</v>
      </c>
      <c r="M284" s="18">
        <v>0</v>
      </c>
      <c r="N284" s="18">
        <v>0</v>
      </c>
      <c r="O284" s="18">
        <v>0</v>
      </c>
      <c r="P284" s="18">
        <v>2.5403235255813957E-16</v>
      </c>
      <c r="Q284" s="18">
        <v>1.2329853441860468E-16</v>
      </c>
      <c r="R284" s="18">
        <v>0</v>
      </c>
      <c r="S284" s="18">
        <v>0</v>
      </c>
      <c r="T284" s="18">
        <v>1.2701617627906978E-16</v>
      </c>
      <c r="U284" s="18">
        <v>0</v>
      </c>
      <c r="V284" s="18">
        <v>1.9506095348837214E-18</v>
      </c>
      <c r="W284" s="18">
        <v>1.7670323255813958E-18</v>
      </c>
      <c r="X284" s="18">
        <v>-3.8513522325581405E-16</v>
      </c>
      <c r="Y284" s="18">
        <v>0</v>
      </c>
      <c r="Z284" s="18">
        <v>0</v>
      </c>
      <c r="AA284" s="18">
        <v>0</v>
      </c>
      <c r="AB284" s="18">
        <v>3.1954612339534889E-6</v>
      </c>
      <c r="AC284" s="18">
        <v>1.5018351162790701E-6</v>
      </c>
      <c r="AD284" s="18">
        <v>0</v>
      </c>
      <c r="AE284" s="18">
        <v>0</v>
      </c>
      <c r="AF284" s="18">
        <v>1.5977306169767445E-6</v>
      </c>
      <c r="AG284" s="18">
        <v>0</v>
      </c>
      <c r="AH284" s="18">
        <v>4.8164206046511638E-8</v>
      </c>
      <c r="AI284" s="18">
        <v>4.7731294651162799E-8</v>
      </c>
      <c r="AJ284" s="18">
        <v>-1.4244967767441862E-6</v>
      </c>
      <c r="AK284" s="18">
        <v>0</v>
      </c>
      <c r="AL284" s="18">
        <v>0</v>
      </c>
      <c r="AM284" s="18">
        <v>0</v>
      </c>
      <c r="AN284" s="18">
        <v>2.3909724837209301E-5</v>
      </c>
      <c r="AO284" s="18">
        <v>1.0682431023255814E-5</v>
      </c>
      <c r="AP284" s="18">
        <v>0</v>
      </c>
      <c r="AQ284" s="18">
        <v>0</v>
      </c>
      <c r="AR284" s="18">
        <v>1.1954862418604652E-5</v>
      </c>
      <c r="AS284" s="18">
        <v>0</v>
      </c>
      <c r="AT284" s="18">
        <v>6.3884462093023265E-7</v>
      </c>
      <c r="AU284" s="18">
        <v>6.3358677441860468E-7</v>
      </c>
      <c r="AV284" s="18">
        <v>-1.4004256558139539E-5</v>
      </c>
      <c r="AW284" s="18">
        <v>0</v>
      </c>
      <c r="AX284" s="18">
        <v>0</v>
      </c>
      <c r="AY284" s="18">
        <v>0</v>
      </c>
      <c r="AZ284" s="18">
        <v>3.5469774232558146E-6</v>
      </c>
      <c r="BA284" s="18">
        <v>1.4835858604651164E-6</v>
      </c>
      <c r="BB284" s="18">
        <v>0</v>
      </c>
      <c r="BC284" s="18">
        <v>0</v>
      </c>
      <c r="BD284" s="18">
        <v>1.7734887116279073E-6</v>
      </c>
      <c r="BE284" s="18">
        <v>0</v>
      </c>
      <c r="BF284" s="18">
        <v>1.4547070232558141E-7</v>
      </c>
      <c r="BG284" s="18">
        <v>1.4443214883720934E-7</v>
      </c>
      <c r="BH284" s="18">
        <v>-2.6547867627906981E-6</v>
      </c>
      <c r="BI284" s="18">
        <v>0</v>
      </c>
      <c r="BJ284" s="18">
        <v>0</v>
      </c>
      <c r="BK284" s="18">
        <v>0</v>
      </c>
      <c r="BL284" s="18">
        <v>3.5026631865116287E-9</v>
      </c>
      <c r="BM284" s="18">
        <v>1.7113897209302329E-9</v>
      </c>
      <c r="BN284" s="18">
        <v>0</v>
      </c>
      <c r="BO284" s="18">
        <v>0</v>
      </c>
      <c r="BP284" s="18">
        <v>1.7513315932558144E-9</v>
      </c>
      <c r="BQ284" s="18">
        <v>0</v>
      </c>
      <c r="BR284" s="18">
        <v>2.0829776511627911E-11</v>
      </c>
      <c r="BS284" s="18">
        <v>1.9112095813953491E-11</v>
      </c>
      <c r="BT284" s="18">
        <v>-4.1295381395348844E-9</v>
      </c>
      <c r="BU284" s="18">
        <v>0</v>
      </c>
      <c r="BV284" s="18">
        <v>0</v>
      </c>
      <c r="BW284" s="18">
        <v>0</v>
      </c>
      <c r="BX284" s="18">
        <v>0.46387099752093031</v>
      </c>
      <c r="BY284" s="18">
        <v>0.22924780232558142</v>
      </c>
      <c r="BZ284" s="18">
        <v>0</v>
      </c>
      <c r="CA284" s="18">
        <v>0</v>
      </c>
      <c r="CB284" s="18">
        <v>0.23193549876046515</v>
      </c>
      <c r="CC284" s="18">
        <v>0</v>
      </c>
      <c r="CD284" s="18">
        <v>1.3659283255813956E-3</v>
      </c>
      <c r="CE284" s="18">
        <v>1.3217681093023257E-3</v>
      </c>
      <c r="CF284" s="18">
        <v>-0.22079647162790705</v>
      </c>
      <c r="CG284" s="18">
        <v>0</v>
      </c>
      <c r="CH284" s="18">
        <v>0</v>
      </c>
      <c r="CI284" s="18">
        <v>0</v>
      </c>
      <c r="CJ284" s="18">
        <v>0.48268487120930237</v>
      </c>
      <c r="CK284" s="18">
        <v>0.2384144604651163</v>
      </c>
      <c r="CL284" s="18">
        <v>0</v>
      </c>
      <c r="CM284" s="18">
        <v>0</v>
      </c>
      <c r="CN284" s="18">
        <v>0.24134243560465118</v>
      </c>
      <c r="CO284" s="18">
        <v>0</v>
      </c>
      <c r="CP284" s="18">
        <v>1.4919647906976748E-3</v>
      </c>
      <c r="CQ284" s="18">
        <v>1.4360103488372095E-3</v>
      </c>
      <c r="CR284" s="18">
        <v>-0.24203963581395355</v>
      </c>
      <c r="CS284" s="18">
        <v>0</v>
      </c>
      <c r="CT284" s="18">
        <v>0</v>
      </c>
      <c r="CU284" s="18">
        <v>0</v>
      </c>
      <c r="CV284" s="18">
        <v>4.7049716130232566E-2</v>
      </c>
      <c r="CW284" s="18">
        <v>2.2863226279069771E-2</v>
      </c>
      <c r="CX284" s="18">
        <v>0</v>
      </c>
      <c r="CY284" s="18">
        <v>0</v>
      </c>
      <c r="CZ284" s="18">
        <v>2.3524858065116283E-2</v>
      </c>
      <c r="DA284" s="18">
        <v>0</v>
      </c>
      <c r="DB284" s="18">
        <v>3.4690940465116285E-4</v>
      </c>
      <c r="DC284" s="18">
        <v>3.1472238139534887E-4</v>
      </c>
      <c r="DD284" s="18">
        <v>-6.9648705116279075E-2</v>
      </c>
      <c r="DE284" s="18">
        <v>0</v>
      </c>
      <c r="DF284" s="18">
        <v>0</v>
      </c>
      <c r="DG284" s="18">
        <v>0</v>
      </c>
      <c r="DH284" s="18">
        <v>0</v>
      </c>
      <c r="DI284" s="18">
        <v>0</v>
      </c>
      <c r="DJ284" s="18">
        <v>0</v>
      </c>
      <c r="DK284" s="18">
        <v>0</v>
      </c>
      <c r="DL284" s="18">
        <v>0</v>
      </c>
      <c r="DM284" s="18">
        <v>0</v>
      </c>
      <c r="DN284" s="18">
        <v>0</v>
      </c>
      <c r="DO284" s="18">
        <v>0</v>
      </c>
      <c r="DP284" s="18">
        <v>0</v>
      </c>
      <c r="DQ284" s="18">
        <v>0</v>
      </c>
      <c r="DR284" s="18">
        <v>0</v>
      </c>
      <c r="DS284" s="18">
        <v>0</v>
      </c>
      <c r="DT284" s="18">
        <v>0</v>
      </c>
      <c r="DU284" s="18">
        <v>0</v>
      </c>
      <c r="DV284" s="18">
        <v>0</v>
      </c>
      <c r="DW284" s="18">
        <v>0</v>
      </c>
      <c r="DX284" s="18">
        <v>0</v>
      </c>
      <c r="DY284" s="18">
        <v>0</v>
      </c>
      <c r="DZ284" s="18">
        <v>0</v>
      </c>
      <c r="EA284" s="18">
        <v>0</v>
      </c>
      <c r="EB284" s="18">
        <v>0</v>
      </c>
      <c r="EC284" s="18">
        <v>0</v>
      </c>
      <c r="ED284" s="18">
        <v>0</v>
      </c>
      <c r="EE284" s="18">
        <v>0</v>
      </c>
    </row>
    <row r="285" spans="1:135" ht="20.149999999999999" customHeight="1" outlineLevel="6" x14ac:dyDescent="0.35">
      <c r="A285" s="17" t="s">
        <v>54</v>
      </c>
      <c r="B285" s="17" t="s">
        <v>118</v>
      </c>
      <c r="C285">
        <v>1</v>
      </c>
      <c r="D285" s="18">
        <v>0.19572058808416387</v>
      </c>
      <c r="E285" s="18">
        <v>9.2231428748615715E-2</v>
      </c>
      <c r="F285" s="18">
        <v>0</v>
      </c>
      <c r="G285" s="18">
        <v>0</v>
      </c>
      <c r="H285" s="18">
        <v>9.7860294042081936E-2</v>
      </c>
      <c r="I285" s="18">
        <v>0</v>
      </c>
      <c r="J285" s="18">
        <v>4.844861590254706E-3</v>
      </c>
      <c r="K285" s="18">
        <v>7.8400370321151725E-4</v>
      </c>
      <c r="L285" s="18">
        <v>-4.4874150343300109E-3</v>
      </c>
      <c r="M285" s="18">
        <v>0</v>
      </c>
      <c r="N285" s="18">
        <v>0</v>
      </c>
      <c r="O285" s="18">
        <v>0</v>
      </c>
      <c r="P285" s="18">
        <v>1.0625130963632335E-15</v>
      </c>
      <c r="Q285" s="18">
        <v>5.2350674285714277E-16</v>
      </c>
      <c r="R285" s="18">
        <v>0</v>
      </c>
      <c r="S285" s="18">
        <v>0</v>
      </c>
      <c r="T285" s="18">
        <v>5.3125654818161675E-16</v>
      </c>
      <c r="U285" s="18">
        <v>0</v>
      </c>
      <c r="V285" s="18">
        <v>3.3944012580287929E-18</v>
      </c>
      <c r="W285" s="18">
        <v>4.3554040664451827E-18</v>
      </c>
      <c r="X285" s="18">
        <v>-1.0400561293466222E-16</v>
      </c>
      <c r="Y285" s="18">
        <v>0</v>
      </c>
      <c r="Z285" s="18">
        <v>0</v>
      </c>
      <c r="AA285" s="18">
        <v>0</v>
      </c>
      <c r="AB285" s="18">
        <v>4.4179221874817278E-5</v>
      </c>
      <c r="AC285" s="18">
        <v>2.1661836013289037E-5</v>
      </c>
      <c r="AD285" s="18">
        <v>0</v>
      </c>
      <c r="AE285" s="18">
        <v>0</v>
      </c>
      <c r="AF285" s="18">
        <v>2.2089610937408635E-5</v>
      </c>
      <c r="AG285" s="18">
        <v>0</v>
      </c>
      <c r="AH285" s="18">
        <v>5.0123617807308961E-8</v>
      </c>
      <c r="AI285" s="18">
        <v>3.7765130631229228E-7</v>
      </c>
      <c r="AJ285" s="18">
        <v>-3.8596884341085274E-7</v>
      </c>
      <c r="AK285" s="18">
        <v>0</v>
      </c>
      <c r="AL285" s="18">
        <v>0</v>
      </c>
      <c r="AM285" s="18">
        <v>0</v>
      </c>
      <c r="AN285" s="18">
        <v>7.4877186129789582E-4</v>
      </c>
      <c r="AO285" s="18">
        <v>3.6886441107419709E-4</v>
      </c>
      <c r="AP285" s="18">
        <v>0</v>
      </c>
      <c r="AQ285" s="18">
        <v>0</v>
      </c>
      <c r="AR285" s="18">
        <v>3.7438593064894791E-4</v>
      </c>
      <c r="AS285" s="18">
        <v>0</v>
      </c>
      <c r="AT285" s="18">
        <v>5.409911317829458E-7</v>
      </c>
      <c r="AU285" s="18">
        <v>4.9805284429678847E-6</v>
      </c>
      <c r="AV285" s="18">
        <v>-3.7907215238095236E-6</v>
      </c>
      <c r="AW285" s="18">
        <v>0</v>
      </c>
      <c r="AX285" s="18">
        <v>0</v>
      </c>
      <c r="AY285" s="18">
        <v>0</v>
      </c>
      <c r="AZ285" s="18">
        <v>1.4576717294848283E-4</v>
      </c>
      <c r="BA285" s="18">
        <v>7.2202767486157253E-5</v>
      </c>
      <c r="BB285" s="18">
        <v>0</v>
      </c>
      <c r="BC285" s="18">
        <v>0</v>
      </c>
      <c r="BD285" s="18">
        <v>7.2883586474241417E-5</v>
      </c>
      <c r="BE285" s="18">
        <v>0</v>
      </c>
      <c r="BF285" s="18">
        <v>1.2045485962347728E-7</v>
      </c>
      <c r="BG285" s="18">
        <v>5.6036412846068657E-7</v>
      </c>
      <c r="BH285" s="18">
        <v>-7.1842447308970102E-7</v>
      </c>
      <c r="BI285" s="18">
        <v>0</v>
      </c>
      <c r="BJ285" s="18">
        <v>0</v>
      </c>
      <c r="BK285" s="18">
        <v>0</v>
      </c>
      <c r="BL285" s="18">
        <v>8.6498856060243636E-8</v>
      </c>
      <c r="BM285" s="18">
        <v>4.3134651605758584E-8</v>
      </c>
      <c r="BN285" s="18">
        <v>0</v>
      </c>
      <c r="BO285" s="18">
        <v>0</v>
      </c>
      <c r="BP285" s="18">
        <v>4.3249428030121812E-8</v>
      </c>
      <c r="BQ285" s="18">
        <v>0</v>
      </c>
      <c r="BR285" s="18">
        <v>3.5308184451827244E-11</v>
      </c>
      <c r="BS285" s="18">
        <v>7.9468239911406426E-11</v>
      </c>
      <c r="BT285" s="18">
        <v>-1.1161879353266888E-9</v>
      </c>
      <c r="BU285" s="18">
        <v>0</v>
      </c>
      <c r="BV285" s="18">
        <v>0</v>
      </c>
      <c r="BW285" s="18">
        <v>0</v>
      </c>
      <c r="BX285" s="18">
        <v>2.2431777810498343</v>
      </c>
      <c r="BY285" s="18">
        <v>1.1083940358803988</v>
      </c>
      <c r="BZ285" s="18">
        <v>0</v>
      </c>
      <c r="CA285" s="18">
        <v>0</v>
      </c>
      <c r="CB285" s="18">
        <v>1.1215888905249169</v>
      </c>
      <c r="CC285" s="18">
        <v>0</v>
      </c>
      <c r="CD285" s="18">
        <v>2.0752175238095238E-3</v>
      </c>
      <c r="CE285" s="18">
        <v>1.1119637120708748E-2</v>
      </c>
      <c r="CF285" s="18">
        <v>-5.9912768283499444E-2</v>
      </c>
      <c r="CG285" s="18">
        <v>0</v>
      </c>
      <c r="CH285" s="18">
        <v>0</v>
      </c>
      <c r="CI285" s="18">
        <v>0</v>
      </c>
      <c r="CJ285" s="18">
        <v>2.305804365324474</v>
      </c>
      <c r="CK285" s="18">
        <v>1.1391641337763012</v>
      </c>
      <c r="CL285" s="18">
        <v>0</v>
      </c>
      <c r="CM285" s="18">
        <v>0</v>
      </c>
      <c r="CN285" s="18">
        <v>1.152902182662237</v>
      </c>
      <c r="CO285" s="18">
        <v>0</v>
      </c>
      <c r="CP285" s="18">
        <v>2.2944109678848285E-3</v>
      </c>
      <c r="CQ285" s="18">
        <v>1.144363791805094E-2</v>
      </c>
      <c r="CR285" s="18">
        <v>-6.5649474197120708E-2</v>
      </c>
      <c r="CS285" s="18">
        <v>0</v>
      </c>
      <c r="CT285" s="18">
        <v>0</v>
      </c>
      <c r="CU285" s="18">
        <v>0</v>
      </c>
      <c r="CV285" s="18">
        <v>0.2050572134555925</v>
      </c>
      <c r="CW285" s="18">
        <v>0.10041853537098561</v>
      </c>
      <c r="CX285" s="18">
        <v>0</v>
      </c>
      <c r="CY285" s="18">
        <v>0</v>
      </c>
      <c r="CZ285" s="18">
        <v>0.10252860672779623</v>
      </c>
      <c r="DA285" s="18">
        <v>0</v>
      </c>
      <c r="DB285" s="18">
        <v>6.0808539889258017E-4</v>
      </c>
      <c r="DC285" s="18">
        <v>1.501985957918051E-3</v>
      </c>
      <c r="DD285" s="18">
        <v>-1.8808936753045402E-2</v>
      </c>
      <c r="DE285" s="18">
        <v>0</v>
      </c>
      <c r="DF285" s="18">
        <v>0</v>
      </c>
      <c r="DG285" s="18">
        <v>0</v>
      </c>
      <c r="DH285" s="18">
        <v>0</v>
      </c>
      <c r="DI285" s="18">
        <v>0</v>
      </c>
      <c r="DJ285" s="18">
        <v>0</v>
      </c>
      <c r="DK285" s="18">
        <v>0</v>
      </c>
      <c r="DL285" s="18">
        <v>0</v>
      </c>
      <c r="DM285" s="18">
        <v>0</v>
      </c>
      <c r="DN285" s="18">
        <v>0</v>
      </c>
      <c r="DO285" s="18">
        <v>0</v>
      </c>
      <c r="DP285" s="18">
        <v>0</v>
      </c>
      <c r="DQ285" s="18">
        <v>0</v>
      </c>
      <c r="DR285" s="18">
        <v>0</v>
      </c>
      <c r="DS285" s="18">
        <v>0</v>
      </c>
      <c r="DT285" s="18">
        <v>0</v>
      </c>
      <c r="DU285" s="18">
        <v>0</v>
      </c>
      <c r="DV285" s="18">
        <v>0</v>
      </c>
      <c r="DW285" s="18">
        <v>0</v>
      </c>
      <c r="DX285" s="18">
        <v>0</v>
      </c>
      <c r="DY285" s="18">
        <v>0</v>
      </c>
      <c r="DZ285" s="18">
        <v>0</v>
      </c>
      <c r="EA285" s="18">
        <v>0</v>
      </c>
      <c r="EB285" s="18">
        <v>0</v>
      </c>
      <c r="EC285" s="18">
        <v>0</v>
      </c>
      <c r="ED285" s="18">
        <v>0</v>
      </c>
      <c r="EE285" s="18">
        <v>0</v>
      </c>
    </row>
    <row r="286" spans="1:135" ht="20.149999999999999" customHeight="1" outlineLevel="6" x14ac:dyDescent="0.35">
      <c r="A286" s="17" t="s">
        <v>54</v>
      </c>
      <c r="B286" s="17" t="s">
        <v>122</v>
      </c>
      <c r="C286">
        <v>0</v>
      </c>
      <c r="D286" s="18">
        <v>1.3872728205612672E-2</v>
      </c>
      <c r="E286" s="18">
        <v>-1.3988891205198048E-3</v>
      </c>
      <c r="F286" s="18">
        <v>0</v>
      </c>
      <c r="G286" s="18">
        <v>0</v>
      </c>
      <c r="H286" s="18">
        <v>0</v>
      </c>
      <c r="I286" s="18">
        <v>0</v>
      </c>
      <c r="J286" s="18">
        <v>1.5271617326132476E-2</v>
      </c>
      <c r="K286" s="18">
        <v>0</v>
      </c>
      <c r="L286" s="18">
        <v>-6.1365962641642116E-3</v>
      </c>
      <c r="M286" s="18">
        <v>0</v>
      </c>
      <c r="N286" s="18">
        <v>0</v>
      </c>
      <c r="O286" s="18">
        <v>0</v>
      </c>
      <c r="P286" s="18">
        <v>4.7710927513868994E-16</v>
      </c>
      <c r="Q286" s="18">
        <v>4.7656110804952425E-16</v>
      </c>
      <c r="R286" s="18">
        <v>0</v>
      </c>
      <c r="S286" s="18">
        <v>0</v>
      </c>
      <c r="T286" s="18">
        <v>0</v>
      </c>
      <c r="U286" s="18">
        <v>0</v>
      </c>
      <c r="V286" s="18">
        <v>5.4816708916565621E-19</v>
      </c>
      <c r="W286" s="18">
        <v>0</v>
      </c>
      <c r="X286" s="18">
        <v>5.0577020463646705E-16</v>
      </c>
      <c r="Y286" s="18">
        <v>0</v>
      </c>
      <c r="Z286" s="18">
        <v>0</v>
      </c>
      <c r="AA286" s="18">
        <v>0</v>
      </c>
      <c r="AB286" s="18">
        <v>1.1159197102469387E-5</v>
      </c>
      <c r="AC286" s="18">
        <v>1.1157905160785794E-5</v>
      </c>
      <c r="AD286" s="18">
        <v>0</v>
      </c>
      <c r="AE286" s="18">
        <v>0</v>
      </c>
      <c r="AF286" s="18">
        <v>0</v>
      </c>
      <c r="AG286" s="18">
        <v>0</v>
      </c>
      <c r="AH286" s="18">
        <v>1.2919416835928679E-9</v>
      </c>
      <c r="AI286" s="18">
        <v>0</v>
      </c>
      <c r="AJ286" s="18">
        <v>-6.1720814766995733E-7</v>
      </c>
      <c r="AK286" s="18">
        <v>0</v>
      </c>
      <c r="AL286" s="18">
        <v>0</v>
      </c>
      <c r="AM286" s="18">
        <v>0</v>
      </c>
      <c r="AN286" s="18">
        <v>3.4419511401804412E-5</v>
      </c>
      <c r="AO286" s="18">
        <v>3.4403821490240533E-5</v>
      </c>
      <c r="AP286" s="18">
        <v>0</v>
      </c>
      <c r="AQ286" s="18">
        <v>0</v>
      </c>
      <c r="AR286" s="18">
        <v>0</v>
      </c>
      <c r="AS286" s="18">
        <v>0</v>
      </c>
      <c r="AT286" s="18">
        <v>1.5689911563876072E-8</v>
      </c>
      <c r="AU286" s="18">
        <v>0</v>
      </c>
      <c r="AV286" s="18">
        <v>-7.4621089260128144E-6</v>
      </c>
      <c r="AW286" s="18">
        <v>0</v>
      </c>
      <c r="AX286" s="18">
        <v>0</v>
      </c>
      <c r="AY286" s="18">
        <v>0</v>
      </c>
      <c r="AZ286" s="18">
        <v>5.7738343146982417E-6</v>
      </c>
      <c r="BA286" s="18">
        <v>5.7707354001669004E-6</v>
      </c>
      <c r="BB286" s="18">
        <v>0</v>
      </c>
      <c r="BC286" s="18">
        <v>0</v>
      </c>
      <c r="BD286" s="18">
        <v>0</v>
      </c>
      <c r="BE286" s="18">
        <v>0</v>
      </c>
      <c r="BF286" s="18">
        <v>3.0989145313410266E-9</v>
      </c>
      <c r="BG286" s="18">
        <v>0</v>
      </c>
      <c r="BH286" s="18">
        <v>-7.693784236851357E-7</v>
      </c>
      <c r="BI286" s="18">
        <v>0</v>
      </c>
      <c r="BJ286" s="18">
        <v>0</v>
      </c>
      <c r="BK286" s="18">
        <v>0</v>
      </c>
      <c r="BL286" s="18">
        <v>6.8031564396340788E-8</v>
      </c>
      <c r="BM286" s="18">
        <v>6.802643867466528E-8</v>
      </c>
      <c r="BN286" s="18">
        <v>0</v>
      </c>
      <c r="BO286" s="18">
        <v>0</v>
      </c>
      <c r="BP286" s="18">
        <v>0</v>
      </c>
      <c r="BQ286" s="18">
        <v>0</v>
      </c>
      <c r="BR286" s="18">
        <v>5.1257216755102782E-12</v>
      </c>
      <c r="BS286" s="18">
        <v>0</v>
      </c>
      <c r="BT286" s="18">
        <v>-1.4118839718054087E-9</v>
      </c>
      <c r="BU286" s="18">
        <v>0</v>
      </c>
      <c r="BV286" s="18">
        <v>0</v>
      </c>
      <c r="BW286" s="18">
        <v>0</v>
      </c>
      <c r="BX286" s="18">
        <v>0.17111525217783796</v>
      </c>
      <c r="BY286" s="18">
        <v>0.17098349157363815</v>
      </c>
      <c r="BZ286" s="18">
        <v>0</v>
      </c>
      <c r="CA286" s="18">
        <v>0</v>
      </c>
      <c r="CB286" s="18">
        <v>0</v>
      </c>
      <c r="CC286" s="18">
        <v>0</v>
      </c>
      <c r="CD286" s="18">
        <v>1.3176060419979737E-4</v>
      </c>
      <c r="CE286" s="18">
        <v>0</v>
      </c>
      <c r="CF286" s="18">
        <v>-8.3208662016553539E-2</v>
      </c>
      <c r="CG286" s="18">
        <v>0</v>
      </c>
      <c r="CH286" s="18">
        <v>0</v>
      </c>
      <c r="CI286" s="18">
        <v>0</v>
      </c>
      <c r="CJ286" s="18">
        <v>0.20111998019282745</v>
      </c>
      <c r="CK286" s="18">
        <v>0.2009529855720531</v>
      </c>
      <c r="CL286" s="18">
        <v>0</v>
      </c>
      <c r="CM286" s="18">
        <v>0</v>
      </c>
      <c r="CN286" s="18">
        <v>0</v>
      </c>
      <c r="CO286" s="18">
        <v>0</v>
      </c>
      <c r="CP286" s="18">
        <v>1.6699462077435399E-4</v>
      </c>
      <c r="CQ286" s="18">
        <v>0</v>
      </c>
      <c r="CR286" s="18">
        <v>-9.3491807508410588E-2</v>
      </c>
      <c r="CS286" s="18">
        <v>0</v>
      </c>
      <c r="CT286" s="18">
        <v>0</v>
      </c>
      <c r="CU286" s="18">
        <v>0</v>
      </c>
      <c r="CV286" s="18">
        <v>0.34586350311347641</v>
      </c>
      <c r="CW286" s="18">
        <v>0.3457674569759569</v>
      </c>
      <c r="CX286" s="18">
        <v>0</v>
      </c>
      <c r="CY286" s="18">
        <v>0</v>
      </c>
      <c r="CZ286" s="18">
        <v>0</v>
      </c>
      <c r="DA286" s="18">
        <v>0</v>
      </c>
      <c r="DB286" s="18">
        <v>9.6046137519484781E-5</v>
      </c>
      <c r="DC286" s="18">
        <v>0</v>
      </c>
      <c r="DD286" s="18">
        <v>-2.7572955907900459E-2</v>
      </c>
      <c r="DE286" s="18">
        <v>0</v>
      </c>
      <c r="DF286" s="18">
        <v>0</v>
      </c>
      <c r="DG286" s="18">
        <v>0</v>
      </c>
      <c r="DH286" s="18">
        <v>0</v>
      </c>
      <c r="DI286" s="18">
        <v>0</v>
      </c>
      <c r="DJ286" s="18">
        <v>0</v>
      </c>
      <c r="DK286" s="18">
        <v>0</v>
      </c>
      <c r="DL286" s="18">
        <v>0</v>
      </c>
      <c r="DM286" s="18">
        <v>0</v>
      </c>
      <c r="DN286" s="18">
        <v>0</v>
      </c>
      <c r="DO286" s="18">
        <v>0</v>
      </c>
      <c r="DP286" s="18">
        <v>0</v>
      </c>
      <c r="DQ286" s="18">
        <v>0</v>
      </c>
      <c r="DR286" s="18">
        <v>0</v>
      </c>
      <c r="DS286" s="18">
        <v>0</v>
      </c>
      <c r="DT286" s="18">
        <v>0</v>
      </c>
      <c r="DU286" s="18">
        <v>0</v>
      </c>
      <c r="DV286" s="18">
        <v>0</v>
      </c>
      <c r="DW286" s="18">
        <v>0</v>
      </c>
      <c r="DX286" s="18">
        <v>0</v>
      </c>
      <c r="DY286" s="18">
        <v>0</v>
      </c>
      <c r="DZ286" s="18">
        <v>0</v>
      </c>
      <c r="EA286" s="18">
        <v>0</v>
      </c>
      <c r="EB286" s="18">
        <v>0</v>
      </c>
      <c r="EC286" s="18">
        <v>0</v>
      </c>
      <c r="ED286" s="18">
        <v>0</v>
      </c>
      <c r="EE286" s="18">
        <v>0</v>
      </c>
    </row>
    <row r="287" spans="1:135" ht="20.149999999999999" customHeight="1" outlineLevel="6" x14ac:dyDescent="0.35">
      <c r="A287" s="17" t="s">
        <v>54</v>
      </c>
      <c r="B287" s="17" t="s">
        <v>119</v>
      </c>
      <c r="C287">
        <v>0</v>
      </c>
      <c r="D287" s="18">
        <v>8.7230923693648113E-2</v>
      </c>
      <c r="E287" s="18">
        <v>8.4323768453939421E-2</v>
      </c>
      <c r="F287" s="18">
        <v>0</v>
      </c>
      <c r="G287" s="18">
        <v>0</v>
      </c>
      <c r="H287" s="18">
        <v>0</v>
      </c>
      <c r="I287" s="18">
        <v>0</v>
      </c>
      <c r="J287" s="18">
        <v>2.9071552397086984E-3</v>
      </c>
      <c r="K287" s="18">
        <v>0</v>
      </c>
      <c r="L287" s="18">
        <v>-5.1519820113968905E-2</v>
      </c>
      <c r="M287" s="18">
        <v>0</v>
      </c>
      <c r="N287" s="18">
        <v>0</v>
      </c>
      <c r="O287" s="18">
        <v>0</v>
      </c>
      <c r="P287" s="18">
        <v>3.3922862697322401E-15</v>
      </c>
      <c r="Q287" s="18">
        <v>3.3913086479945445E-15</v>
      </c>
      <c r="R287" s="18">
        <v>0</v>
      </c>
      <c r="S287" s="18">
        <v>0</v>
      </c>
      <c r="T287" s="18">
        <v>0</v>
      </c>
      <c r="U287" s="18">
        <v>0</v>
      </c>
      <c r="V287" s="18">
        <v>9.7762173769554065E-19</v>
      </c>
      <c r="W287" s="18">
        <v>0</v>
      </c>
      <c r="X287" s="18">
        <v>2.1679836166420987E-14</v>
      </c>
      <c r="Y287" s="18">
        <v>0</v>
      </c>
      <c r="Z287" s="18">
        <v>0</v>
      </c>
      <c r="AA287" s="18">
        <v>0</v>
      </c>
      <c r="AB287" s="18">
        <v>1.6587397958944802E-5</v>
      </c>
      <c r="AC287" s="18">
        <v>1.6369886145519355E-5</v>
      </c>
      <c r="AD287" s="18">
        <v>0</v>
      </c>
      <c r="AE287" s="18">
        <v>0</v>
      </c>
      <c r="AF287" s="18">
        <v>0</v>
      </c>
      <c r="AG287" s="18">
        <v>0</v>
      </c>
      <c r="AH287" s="18">
        <v>2.1751181342544726E-7</v>
      </c>
      <c r="AI287" s="18">
        <v>0</v>
      </c>
      <c r="AJ287" s="18">
        <v>-9.7511501529119313E-6</v>
      </c>
      <c r="AK287" s="18">
        <v>0</v>
      </c>
      <c r="AL287" s="18">
        <v>0</v>
      </c>
      <c r="AM287" s="18">
        <v>0</v>
      </c>
      <c r="AN287" s="18">
        <v>2.4774348387318217E-4</v>
      </c>
      <c r="AO287" s="18">
        <v>2.4398171428571436E-4</v>
      </c>
      <c r="AP287" s="18">
        <v>0</v>
      </c>
      <c r="AQ287" s="18">
        <v>0</v>
      </c>
      <c r="AR287" s="18">
        <v>0</v>
      </c>
      <c r="AS287" s="18">
        <v>0</v>
      </c>
      <c r="AT287" s="18">
        <v>3.7617695874678235E-6</v>
      </c>
      <c r="AU287" s="18">
        <v>0</v>
      </c>
      <c r="AV287" s="18">
        <v>-1.639673329079669E-4</v>
      </c>
      <c r="AW287" s="18">
        <v>0</v>
      </c>
      <c r="AX287" s="18">
        <v>0</v>
      </c>
      <c r="AY287" s="18">
        <v>0</v>
      </c>
      <c r="AZ287" s="18">
        <v>2.2546905018591458E-5</v>
      </c>
      <c r="BA287" s="18">
        <v>2.1567107821610092E-5</v>
      </c>
      <c r="BB287" s="18">
        <v>0</v>
      </c>
      <c r="BC287" s="18">
        <v>0</v>
      </c>
      <c r="BD287" s="18">
        <v>0</v>
      </c>
      <c r="BE287" s="18">
        <v>0</v>
      </c>
      <c r="BF287" s="18">
        <v>9.7979719698136487E-7</v>
      </c>
      <c r="BG287" s="18">
        <v>0</v>
      </c>
      <c r="BH287" s="18">
        <v>-1.0660393249873494E-5</v>
      </c>
      <c r="BI287" s="18">
        <v>0</v>
      </c>
      <c r="BJ287" s="18">
        <v>0</v>
      </c>
      <c r="BK287" s="18">
        <v>0</v>
      </c>
      <c r="BL287" s="18">
        <v>3.5424464574700676E-7</v>
      </c>
      <c r="BM287" s="18">
        <v>3.542315187784648E-7</v>
      </c>
      <c r="BN287" s="18">
        <v>0</v>
      </c>
      <c r="BO287" s="18">
        <v>0</v>
      </c>
      <c r="BP287" s="18">
        <v>0</v>
      </c>
      <c r="BQ287" s="18">
        <v>0</v>
      </c>
      <c r="BR287" s="18">
        <v>1.3126968541946276E-11</v>
      </c>
      <c r="BS287" s="18">
        <v>0</v>
      </c>
      <c r="BT287" s="18">
        <v>-5.4785975578095111E-9</v>
      </c>
      <c r="BU287" s="18">
        <v>0</v>
      </c>
      <c r="BV287" s="18">
        <v>0</v>
      </c>
      <c r="BW287" s="18">
        <v>0</v>
      </c>
      <c r="BX287" s="18">
        <v>1.0085396172211836</v>
      </c>
      <c r="BY287" s="18">
        <v>1.0070794341158613</v>
      </c>
      <c r="BZ287" s="18">
        <v>0</v>
      </c>
      <c r="CA287" s="18">
        <v>0</v>
      </c>
      <c r="CB287" s="18">
        <v>0</v>
      </c>
      <c r="CC287" s="18">
        <v>0</v>
      </c>
      <c r="CD287" s="18">
        <v>1.4601831053222157E-3</v>
      </c>
      <c r="CE287" s="18">
        <v>0</v>
      </c>
      <c r="CF287" s="18">
        <v>-0.55061368946777867</v>
      </c>
      <c r="CG287" s="18">
        <v>0</v>
      </c>
      <c r="CH287" s="18">
        <v>0</v>
      </c>
      <c r="CI287" s="18">
        <v>0</v>
      </c>
      <c r="CJ287" s="18">
        <v>1.1917418914329723</v>
      </c>
      <c r="CK287" s="18">
        <v>1.1902184964027198</v>
      </c>
      <c r="CL287" s="18">
        <v>0</v>
      </c>
      <c r="CM287" s="18">
        <v>0</v>
      </c>
      <c r="CN287" s="18">
        <v>0</v>
      </c>
      <c r="CO287" s="18">
        <v>0</v>
      </c>
      <c r="CP287" s="18">
        <v>1.5233950302523602E-3</v>
      </c>
      <c r="CQ287" s="18">
        <v>0</v>
      </c>
      <c r="CR287" s="18">
        <v>-0.68611513762073462</v>
      </c>
      <c r="CS287" s="18">
        <v>0</v>
      </c>
      <c r="CT287" s="18">
        <v>0</v>
      </c>
      <c r="CU287" s="18">
        <v>0</v>
      </c>
      <c r="CV287" s="18">
        <v>0.32494117895773478</v>
      </c>
      <c r="CW287" s="18">
        <v>0.3247678892873645</v>
      </c>
      <c r="CX287" s="18">
        <v>0</v>
      </c>
      <c r="CY287" s="18">
        <v>0</v>
      </c>
      <c r="CZ287" s="18">
        <v>0</v>
      </c>
      <c r="DA287" s="18">
        <v>0</v>
      </c>
      <c r="DB287" s="18">
        <v>1.7328967037028896E-4</v>
      </c>
      <c r="DC287" s="18">
        <v>0</v>
      </c>
      <c r="DD287" s="18">
        <v>-0.22518574605619249</v>
      </c>
      <c r="DE287" s="18">
        <v>0</v>
      </c>
      <c r="DF287" s="18">
        <v>0</v>
      </c>
      <c r="DG287" s="18">
        <v>0</v>
      </c>
      <c r="DH287" s="18">
        <v>0</v>
      </c>
      <c r="DI287" s="18">
        <v>0</v>
      </c>
      <c r="DJ287" s="18">
        <v>0</v>
      </c>
      <c r="DK287" s="18">
        <v>0</v>
      </c>
      <c r="DL287" s="18">
        <v>0</v>
      </c>
      <c r="DM287" s="18">
        <v>0</v>
      </c>
      <c r="DN287" s="18">
        <v>0</v>
      </c>
      <c r="DO287" s="18">
        <v>0</v>
      </c>
      <c r="DP287" s="18">
        <v>0</v>
      </c>
      <c r="DQ287" s="18">
        <v>0</v>
      </c>
      <c r="DR287" s="18">
        <v>0</v>
      </c>
      <c r="DS287" s="18">
        <v>0</v>
      </c>
      <c r="DT287" s="18">
        <v>0</v>
      </c>
      <c r="DU287" s="18">
        <v>0</v>
      </c>
      <c r="DV287" s="18">
        <v>0</v>
      </c>
      <c r="DW287" s="18">
        <v>0</v>
      </c>
      <c r="DX287" s="18">
        <v>0</v>
      </c>
      <c r="DY287" s="18">
        <v>0</v>
      </c>
      <c r="DZ287" s="18">
        <v>0</v>
      </c>
      <c r="EA287" s="18">
        <v>0</v>
      </c>
      <c r="EB287" s="18">
        <v>0</v>
      </c>
      <c r="EC287" s="18">
        <v>0</v>
      </c>
      <c r="ED287" s="18">
        <v>0</v>
      </c>
      <c r="EE287" s="18">
        <v>0</v>
      </c>
    </row>
    <row r="288" spans="1:135" ht="20.149999999999999" customHeight="1" outlineLevel="2" x14ac:dyDescent="0.35">
      <c r="A288" s="17" t="s">
        <v>49</v>
      </c>
      <c r="B288" s="17" t="s">
        <v>123</v>
      </c>
      <c r="D288" s="18">
        <v>1.3408353776344331</v>
      </c>
      <c r="E288" s="18">
        <v>1.2238766157073888</v>
      </c>
      <c r="F288" s="18">
        <v>0</v>
      </c>
      <c r="G288" s="18">
        <v>0</v>
      </c>
      <c r="H288" s="18">
        <v>1.8990125125581396E-2</v>
      </c>
      <c r="I288" s="18">
        <v>0</v>
      </c>
      <c r="J288" s="18">
        <v>8.5360818513057837E-2</v>
      </c>
      <c r="K288" s="18">
        <v>1.2607818288405317E-2</v>
      </c>
      <c r="L288" s="18">
        <v>-0.25761447081483557</v>
      </c>
      <c r="M288" s="18">
        <v>0</v>
      </c>
      <c r="N288" s="18">
        <v>0</v>
      </c>
      <c r="O288" s="18">
        <v>0</v>
      </c>
      <c r="P288" s="18">
        <v>9.5389528628522552E-9</v>
      </c>
      <c r="Q288" s="18">
        <v>9.5362526085301309E-9</v>
      </c>
      <c r="R288" s="18">
        <v>0</v>
      </c>
      <c r="S288" s="18">
        <v>0</v>
      </c>
      <c r="T288" s="18">
        <v>2.7001459466571697E-12</v>
      </c>
      <c r="U288" s="18">
        <v>0</v>
      </c>
      <c r="V288" s="18">
        <v>7.7897110062287504E-17</v>
      </c>
      <c r="W288" s="18">
        <v>3.0478354163898115E-17</v>
      </c>
      <c r="X288" s="18">
        <v>6.3867491812668293E-12</v>
      </c>
      <c r="Y288" s="18">
        <v>0</v>
      </c>
      <c r="Z288" s="18">
        <v>0</v>
      </c>
      <c r="AA288" s="18">
        <v>0</v>
      </c>
      <c r="AB288" s="18">
        <v>2.2302890481073432E-4</v>
      </c>
      <c r="AC288" s="18">
        <v>1.8901530963936198E-4</v>
      </c>
      <c r="AD288" s="18">
        <v>0</v>
      </c>
      <c r="AE288" s="18">
        <v>0</v>
      </c>
      <c r="AF288" s="18">
        <v>3.0400608155282393E-5</v>
      </c>
      <c r="AG288" s="18">
        <v>0</v>
      </c>
      <c r="AH288" s="18">
        <v>6.9379070810168829E-6</v>
      </c>
      <c r="AI288" s="18">
        <v>-3.3249200649269099E-6</v>
      </c>
      <c r="AJ288" s="18">
        <v>-6.0425327412525889E-5</v>
      </c>
      <c r="AK288" s="18">
        <v>0</v>
      </c>
      <c r="AL288" s="18">
        <v>0</v>
      </c>
      <c r="AM288" s="18">
        <v>0</v>
      </c>
      <c r="AN288" s="18">
        <v>3.0899809557307415E-3</v>
      </c>
      <c r="AO288" s="18">
        <v>2.9595532169310089E-3</v>
      </c>
      <c r="AP288" s="18">
        <v>0</v>
      </c>
      <c r="AQ288" s="18">
        <v>0</v>
      </c>
      <c r="AR288" s="18">
        <v>1.1411008754019932E-5</v>
      </c>
      <c r="AS288" s="18">
        <v>0</v>
      </c>
      <c r="AT288" s="18">
        <v>6.9664581733397838E-5</v>
      </c>
      <c r="AU288" s="18">
        <v>4.9352148312314515E-5</v>
      </c>
      <c r="AV288" s="18">
        <v>-7.1598161132826652E-4</v>
      </c>
      <c r="AW288" s="18">
        <v>0</v>
      </c>
      <c r="AX288" s="18">
        <v>0</v>
      </c>
      <c r="AY288" s="18">
        <v>0</v>
      </c>
      <c r="AZ288" s="18">
        <v>6.141938104823521E-4</v>
      </c>
      <c r="BA288" s="18">
        <v>5.8172733827959822E-4</v>
      </c>
      <c r="BB288" s="18">
        <v>0</v>
      </c>
      <c r="BC288" s="18">
        <v>0</v>
      </c>
      <c r="BD288" s="18">
        <v>8.2780356906843838E-6</v>
      </c>
      <c r="BE288" s="18">
        <v>0</v>
      </c>
      <c r="BF288" s="18">
        <v>1.6400732463516776E-5</v>
      </c>
      <c r="BG288" s="18">
        <v>7.7877040485526037E-6</v>
      </c>
      <c r="BH288" s="18">
        <v>-6.1012703101047976E-5</v>
      </c>
      <c r="BI288" s="18">
        <v>0</v>
      </c>
      <c r="BJ288" s="18">
        <v>0</v>
      </c>
      <c r="BK288" s="18">
        <v>0</v>
      </c>
      <c r="BL288" s="18">
        <v>4.0656402968160405E-5</v>
      </c>
      <c r="BM288" s="18">
        <v>4.0646463745462289E-5</v>
      </c>
      <c r="BN288" s="18">
        <v>0</v>
      </c>
      <c r="BO288" s="18">
        <v>0</v>
      </c>
      <c r="BP288" s="18">
        <v>6.2467643856744186E-9</v>
      </c>
      <c r="BQ288" s="18">
        <v>0</v>
      </c>
      <c r="BR288" s="18">
        <v>2.6438916240041185E-9</v>
      </c>
      <c r="BS288" s="18">
        <v>1.0485666884375414E-9</v>
      </c>
      <c r="BT288" s="18">
        <v>-2.5121221489667776E-8</v>
      </c>
      <c r="BU288" s="18">
        <v>0</v>
      </c>
      <c r="BV288" s="18">
        <v>0</v>
      </c>
      <c r="BW288" s="18">
        <v>0</v>
      </c>
      <c r="BX288" s="18">
        <v>11.644818232528323</v>
      </c>
      <c r="BY288" s="18">
        <v>10.790173324649606</v>
      </c>
      <c r="BZ288" s="18">
        <v>0</v>
      </c>
      <c r="CA288" s="18">
        <v>0</v>
      </c>
      <c r="CB288" s="18">
        <v>0.42626978673501659</v>
      </c>
      <c r="CC288" s="18">
        <v>0</v>
      </c>
      <c r="CD288" s="18">
        <v>0.25462938879529595</v>
      </c>
      <c r="CE288" s="18">
        <v>0.17374573234840532</v>
      </c>
      <c r="CF288" s="18">
        <v>-2.6681815432002094</v>
      </c>
      <c r="CG288" s="18">
        <v>0</v>
      </c>
      <c r="CH288" s="18">
        <v>0</v>
      </c>
      <c r="CI288" s="18">
        <v>0</v>
      </c>
      <c r="CJ288" s="18">
        <v>17.648909798159124</v>
      </c>
      <c r="CK288" s="18">
        <v>16.987949089309904</v>
      </c>
      <c r="CL288" s="18">
        <v>0</v>
      </c>
      <c r="CM288" s="18">
        <v>0</v>
      </c>
      <c r="CN288" s="18">
        <v>0.2256313792927131</v>
      </c>
      <c r="CO288" s="18">
        <v>0</v>
      </c>
      <c r="CP288" s="18">
        <v>0.259078279144277</v>
      </c>
      <c r="CQ288" s="18">
        <v>0.17625105041222591</v>
      </c>
      <c r="CR288" s="18">
        <v>-3.0048786037674424</v>
      </c>
      <c r="CS288" s="18">
        <v>0</v>
      </c>
      <c r="CT288" s="18">
        <v>0</v>
      </c>
      <c r="CU288" s="18">
        <v>0</v>
      </c>
      <c r="CV288" s="18">
        <v>3.3601349396203575</v>
      </c>
      <c r="CW288" s="18">
        <v>3.3731122012808634</v>
      </c>
      <c r="CX288" s="18">
        <v>0</v>
      </c>
      <c r="CY288" s="18">
        <v>0</v>
      </c>
      <c r="CZ288" s="18">
        <v>1.4394998521658164E-2</v>
      </c>
      <c r="DA288" s="18">
        <v>0</v>
      </c>
      <c r="DB288" s="18">
        <v>-4.2990579611067281E-2</v>
      </c>
      <c r="DC288" s="18">
        <v>1.5618319428903654E-2</v>
      </c>
      <c r="DD288" s="18">
        <v>-0.65945967293466201</v>
      </c>
      <c r="DE288" s="18">
        <v>0</v>
      </c>
      <c r="DF288" s="18">
        <v>0</v>
      </c>
      <c r="DG288" s="18">
        <v>0</v>
      </c>
      <c r="DH288" s="18">
        <v>0.51793023255813952</v>
      </c>
      <c r="DI288" s="18">
        <v>0.51793023255813952</v>
      </c>
      <c r="DJ288" s="18">
        <v>0</v>
      </c>
      <c r="DK288" s="18">
        <v>0</v>
      </c>
      <c r="DL288" s="18">
        <v>0</v>
      </c>
      <c r="DM288" s="18">
        <v>0</v>
      </c>
      <c r="DN288" s="18">
        <v>0</v>
      </c>
      <c r="DO288" s="18">
        <v>0</v>
      </c>
      <c r="DP288" s="18">
        <v>0</v>
      </c>
      <c r="DQ288" s="18">
        <v>0</v>
      </c>
      <c r="DR288" s="18">
        <v>0</v>
      </c>
      <c r="DS288" s="18">
        <v>0</v>
      </c>
      <c r="DT288" s="18">
        <v>0.35344666874555924</v>
      </c>
      <c r="DU288" s="18">
        <v>0.35344666874555924</v>
      </c>
      <c r="DV288" s="18">
        <v>0</v>
      </c>
      <c r="DW288" s="18">
        <v>0</v>
      </c>
      <c r="DX288" s="18">
        <v>0</v>
      </c>
      <c r="DY288" s="18">
        <v>0</v>
      </c>
      <c r="DZ288" s="18">
        <v>0</v>
      </c>
      <c r="EA288" s="18">
        <v>0</v>
      </c>
      <c r="EB288" s="18">
        <v>0</v>
      </c>
      <c r="EC288" s="18">
        <v>0</v>
      </c>
      <c r="ED288" s="18">
        <v>0</v>
      </c>
      <c r="EE288" s="18">
        <v>0</v>
      </c>
    </row>
    <row r="289" spans="1:135" ht="20.149999999999999" customHeight="1" outlineLevel="3" x14ac:dyDescent="0.35">
      <c r="A289" s="17" t="s">
        <v>51</v>
      </c>
      <c r="B289" s="17" t="s">
        <v>123</v>
      </c>
      <c r="D289" s="18">
        <v>1.3408353776344331</v>
      </c>
      <c r="E289" s="18">
        <v>1.2238766157073888</v>
      </c>
      <c r="F289" s="18">
        <v>0</v>
      </c>
      <c r="G289" s="18">
        <v>0</v>
      </c>
      <c r="H289" s="18">
        <v>1.8990125125581396E-2</v>
      </c>
      <c r="I289" s="18">
        <v>0</v>
      </c>
      <c r="J289" s="18">
        <v>8.5360818513057837E-2</v>
      </c>
      <c r="K289" s="18">
        <v>1.2607818288405317E-2</v>
      </c>
      <c r="L289" s="18">
        <v>-0.25761447081483557</v>
      </c>
      <c r="M289" s="18">
        <v>0</v>
      </c>
      <c r="N289" s="18">
        <v>0</v>
      </c>
      <c r="O289" s="18">
        <v>0</v>
      </c>
      <c r="P289" s="18">
        <v>9.5389528628522552E-9</v>
      </c>
      <c r="Q289" s="18">
        <v>9.5362526085301309E-9</v>
      </c>
      <c r="R289" s="18">
        <v>0</v>
      </c>
      <c r="S289" s="18">
        <v>0</v>
      </c>
      <c r="T289" s="18">
        <v>2.7001459466571697E-12</v>
      </c>
      <c r="U289" s="18">
        <v>0</v>
      </c>
      <c r="V289" s="18">
        <v>7.7897110062287504E-17</v>
      </c>
      <c r="W289" s="18">
        <v>3.0478354163898115E-17</v>
      </c>
      <c r="X289" s="18">
        <v>6.3867491812668293E-12</v>
      </c>
      <c r="Y289" s="18">
        <v>0</v>
      </c>
      <c r="Z289" s="18">
        <v>0</v>
      </c>
      <c r="AA289" s="18">
        <v>0</v>
      </c>
      <c r="AB289" s="18">
        <v>2.2302890481073432E-4</v>
      </c>
      <c r="AC289" s="18">
        <v>1.8901530963936198E-4</v>
      </c>
      <c r="AD289" s="18">
        <v>0</v>
      </c>
      <c r="AE289" s="18">
        <v>0</v>
      </c>
      <c r="AF289" s="18">
        <v>3.0400608155282393E-5</v>
      </c>
      <c r="AG289" s="18">
        <v>0</v>
      </c>
      <c r="AH289" s="18">
        <v>6.9379070810168829E-6</v>
      </c>
      <c r="AI289" s="18">
        <v>-3.3249200649269099E-6</v>
      </c>
      <c r="AJ289" s="18">
        <v>-6.0425327412525895E-5</v>
      </c>
      <c r="AK289" s="18">
        <v>0</v>
      </c>
      <c r="AL289" s="18">
        <v>0</v>
      </c>
      <c r="AM289" s="18">
        <v>0</v>
      </c>
      <c r="AN289" s="18">
        <v>3.0899809557307415E-3</v>
      </c>
      <c r="AO289" s="18">
        <v>2.9595532169310089E-3</v>
      </c>
      <c r="AP289" s="18">
        <v>0</v>
      </c>
      <c r="AQ289" s="18">
        <v>0</v>
      </c>
      <c r="AR289" s="18">
        <v>1.1411008754019931E-5</v>
      </c>
      <c r="AS289" s="18">
        <v>0</v>
      </c>
      <c r="AT289" s="18">
        <v>6.9664581733397838E-5</v>
      </c>
      <c r="AU289" s="18">
        <v>4.9352148312314515E-5</v>
      </c>
      <c r="AV289" s="18">
        <v>-7.159816113282663E-4</v>
      </c>
      <c r="AW289" s="18">
        <v>0</v>
      </c>
      <c r="AX289" s="18">
        <v>0</v>
      </c>
      <c r="AY289" s="18">
        <v>0</v>
      </c>
      <c r="AZ289" s="18">
        <v>6.141938104823521E-4</v>
      </c>
      <c r="BA289" s="18">
        <v>5.8172733827959822E-4</v>
      </c>
      <c r="BB289" s="18">
        <v>0</v>
      </c>
      <c r="BC289" s="18">
        <v>0</v>
      </c>
      <c r="BD289" s="18">
        <v>8.2780356906843838E-6</v>
      </c>
      <c r="BE289" s="18">
        <v>0</v>
      </c>
      <c r="BF289" s="18">
        <v>1.6400732463516776E-5</v>
      </c>
      <c r="BG289" s="18">
        <v>7.7877040485526037E-6</v>
      </c>
      <c r="BH289" s="18">
        <v>-6.1012703101047976E-5</v>
      </c>
      <c r="BI289" s="18">
        <v>0</v>
      </c>
      <c r="BJ289" s="18">
        <v>0</v>
      </c>
      <c r="BK289" s="18">
        <v>0</v>
      </c>
      <c r="BL289" s="18">
        <v>4.0656402968160405E-5</v>
      </c>
      <c r="BM289" s="18">
        <v>4.0646463745462289E-5</v>
      </c>
      <c r="BN289" s="18">
        <v>0</v>
      </c>
      <c r="BO289" s="18">
        <v>0</v>
      </c>
      <c r="BP289" s="18">
        <v>6.2467643856744178E-9</v>
      </c>
      <c r="BQ289" s="18">
        <v>0</v>
      </c>
      <c r="BR289" s="18">
        <v>2.6438916240041185E-9</v>
      </c>
      <c r="BS289" s="18">
        <v>1.0485666884375414E-9</v>
      </c>
      <c r="BT289" s="18">
        <v>-2.5121221489667776E-8</v>
      </c>
      <c r="BU289" s="18">
        <v>0</v>
      </c>
      <c r="BV289" s="18">
        <v>0</v>
      </c>
      <c r="BW289" s="18">
        <v>0</v>
      </c>
      <c r="BX289" s="18">
        <v>11.644818232528323</v>
      </c>
      <c r="BY289" s="18">
        <v>10.790173324649606</v>
      </c>
      <c r="BZ289" s="18">
        <v>0</v>
      </c>
      <c r="CA289" s="18">
        <v>0</v>
      </c>
      <c r="CB289" s="18">
        <v>0.42626978673501659</v>
      </c>
      <c r="CC289" s="18">
        <v>0</v>
      </c>
      <c r="CD289" s="18">
        <v>0.25462938879529595</v>
      </c>
      <c r="CE289" s="18">
        <v>0.17374573234840532</v>
      </c>
      <c r="CF289" s="18">
        <v>-2.6681815432002094</v>
      </c>
      <c r="CG289" s="18">
        <v>0</v>
      </c>
      <c r="CH289" s="18">
        <v>0</v>
      </c>
      <c r="CI289" s="18">
        <v>0</v>
      </c>
      <c r="CJ289" s="18">
        <v>17.648909798159124</v>
      </c>
      <c r="CK289" s="18">
        <v>16.987949089309904</v>
      </c>
      <c r="CL289" s="18">
        <v>0</v>
      </c>
      <c r="CM289" s="18">
        <v>0</v>
      </c>
      <c r="CN289" s="18">
        <v>0.2256313792927131</v>
      </c>
      <c r="CO289" s="18">
        <v>0</v>
      </c>
      <c r="CP289" s="18">
        <v>0.259078279144277</v>
      </c>
      <c r="CQ289" s="18">
        <v>0.17625105041222591</v>
      </c>
      <c r="CR289" s="18">
        <v>-3.0048786037674424</v>
      </c>
      <c r="CS289" s="18">
        <v>0</v>
      </c>
      <c r="CT289" s="18">
        <v>0</v>
      </c>
      <c r="CU289" s="18">
        <v>0</v>
      </c>
      <c r="CV289" s="18">
        <v>3.3601349396203575</v>
      </c>
      <c r="CW289" s="18">
        <v>3.3731122012808634</v>
      </c>
      <c r="CX289" s="18">
        <v>0</v>
      </c>
      <c r="CY289" s="18">
        <v>0</v>
      </c>
      <c r="CZ289" s="18">
        <v>1.4394998521658162E-2</v>
      </c>
      <c r="DA289" s="18">
        <v>0</v>
      </c>
      <c r="DB289" s="18">
        <v>-4.2990579611067281E-2</v>
      </c>
      <c r="DC289" s="18">
        <v>1.5618319428903654E-2</v>
      </c>
      <c r="DD289" s="18">
        <v>-0.65945967293466212</v>
      </c>
      <c r="DE289" s="18">
        <v>0</v>
      </c>
      <c r="DF289" s="18">
        <v>0</v>
      </c>
      <c r="DG289" s="18">
        <v>0</v>
      </c>
      <c r="DH289" s="18">
        <v>0.51793023255813952</v>
      </c>
      <c r="DI289" s="18">
        <v>0.51793023255813952</v>
      </c>
      <c r="DJ289" s="18">
        <v>0</v>
      </c>
      <c r="DK289" s="18">
        <v>0</v>
      </c>
      <c r="DL289" s="18">
        <v>0</v>
      </c>
      <c r="DM289" s="18">
        <v>0</v>
      </c>
      <c r="DN289" s="18">
        <v>0</v>
      </c>
      <c r="DO289" s="18">
        <v>0</v>
      </c>
      <c r="DP289" s="18">
        <v>0</v>
      </c>
      <c r="DQ289" s="18">
        <v>0</v>
      </c>
      <c r="DR289" s="18">
        <v>0</v>
      </c>
      <c r="DS289" s="18">
        <v>0</v>
      </c>
      <c r="DT289" s="18">
        <v>0.35344666874555924</v>
      </c>
      <c r="DU289" s="18">
        <v>0.35344666874555924</v>
      </c>
      <c r="DV289" s="18">
        <v>0</v>
      </c>
      <c r="DW289" s="18">
        <v>0</v>
      </c>
      <c r="DX289" s="18">
        <v>0</v>
      </c>
      <c r="DY289" s="18">
        <v>0</v>
      </c>
      <c r="DZ289" s="18">
        <v>0</v>
      </c>
      <c r="EA289" s="18">
        <v>0</v>
      </c>
      <c r="EB289" s="18">
        <v>0</v>
      </c>
      <c r="EC289" s="18">
        <v>0</v>
      </c>
      <c r="ED289" s="18">
        <v>0</v>
      </c>
      <c r="EE289" s="18">
        <v>0</v>
      </c>
    </row>
    <row r="290" spans="1:135" ht="20.149999999999999" customHeight="1" outlineLevel="4" x14ac:dyDescent="0.35">
      <c r="A290" s="17" t="s">
        <v>48</v>
      </c>
      <c r="B290" s="17" t="s">
        <v>381</v>
      </c>
      <c r="D290" s="18">
        <v>7.0354224134163895E-2</v>
      </c>
      <c r="E290" s="18">
        <v>5.6436649132521083E-4</v>
      </c>
      <c r="F290" s="18">
        <v>0</v>
      </c>
      <c r="G290" s="18">
        <v>0</v>
      </c>
      <c r="H290" s="18">
        <v>7.9397758511627892E-3</v>
      </c>
      <c r="I290" s="18">
        <v>0</v>
      </c>
      <c r="J290" s="18">
        <v>6.124487559748984E-2</v>
      </c>
      <c r="K290" s="18">
        <v>6.0520619418604653E-4</v>
      </c>
      <c r="L290" s="18">
        <v>-2.5036220589737906E-2</v>
      </c>
      <c r="M290" s="18">
        <v>0</v>
      </c>
      <c r="N290" s="18">
        <v>0</v>
      </c>
      <c r="O290" s="18">
        <v>0</v>
      </c>
      <c r="P290" s="18">
        <v>4.2694619107366647E-10</v>
      </c>
      <c r="Q290" s="18">
        <v>4.2694613674591058E-10</v>
      </c>
      <c r="R290" s="18">
        <v>0</v>
      </c>
      <c r="S290" s="18">
        <v>0</v>
      </c>
      <c r="T290" s="18">
        <v>5.0075433461794002E-17</v>
      </c>
      <c r="U290" s="18">
        <v>0</v>
      </c>
      <c r="V290" s="18">
        <v>3.4125128888888895E-18</v>
      </c>
      <c r="W290" s="18">
        <v>8.3980946843853813E-19</v>
      </c>
      <c r="X290" s="18">
        <v>-4.6133494217644874E-16</v>
      </c>
      <c r="Y290" s="18">
        <v>0</v>
      </c>
      <c r="Z290" s="18">
        <v>0</v>
      </c>
      <c r="AA290" s="18">
        <v>0</v>
      </c>
      <c r="AB290" s="18">
        <v>8.6555254926633446E-6</v>
      </c>
      <c r="AC290" s="18">
        <v>7.5971457587301583E-6</v>
      </c>
      <c r="AD290" s="18">
        <v>0</v>
      </c>
      <c r="AE290" s="18">
        <v>0</v>
      </c>
      <c r="AF290" s="18">
        <v>1.0693516523588038E-6</v>
      </c>
      <c r="AG290" s="18">
        <v>0</v>
      </c>
      <c r="AH290" s="18">
        <v>2.9629544800295311E-7</v>
      </c>
      <c r="AI290" s="18">
        <v>-3.0726736642857141E-7</v>
      </c>
      <c r="AJ290" s="18">
        <v>-4.0214257362421552E-6</v>
      </c>
      <c r="AK290" s="18">
        <v>0</v>
      </c>
      <c r="AL290" s="18">
        <v>0</v>
      </c>
      <c r="AM290" s="18">
        <v>0</v>
      </c>
      <c r="AN290" s="18">
        <v>1.1877912816090808E-4</v>
      </c>
      <c r="AO290" s="18">
        <v>1.0592393304688076E-4</v>
      </c>
      <c r="AP290" s="18">
        <v>0</v>
      </c>
      <c r="AQ290" s="18">
        <v>0</v>
      </c>
      <c r="AR290" s="18">
        <v>7.6987256664451821E-6</v>
      </c>
      <c r="AS290" s="18">
        <v>0</v>
      </c>
      <c r="AT290" s="18">
        <v>3.2753918984126978E-6</v>
      </c>
      <c r="AU290" s="18">
        <v>1.8810775491694352E-6</v>
      </c>
      <c r="AV290" s="18">
        <v>-3.2639253517460318E-5</v>
      </c>
      <c r="AW290" s="18">
        <v>0</v>
      </c>
      <c r="AX290" s="18">
        <v>0</v>
      </c>
      <c r="AY290" s="18">
        <v>0</v>
      </c>
      <c r="AZ290" s="18">
        <v>3.0037256312109629E-5</v>
      </c>
      <c r="BA290" s="18">
        <v>2.6939416757770395E-5</v>
      </c>
      <c r="BB290" s="18">
        <v>0</v>
      </c>
      <c r="BC290" s="18">
        <v>0</v>
      </c>
      <c r="BD290" s="18">
        <v>1.4430748704318935E-6</v>
      </c>
      <c r="BE290" s="18">
        <v>0</v>
      </c>
      <c r="BF290" s="18">
        <v>1.2999503917312662E-6</v>
      </c>
      <c r="BG290" s="18">
        <v>3.5481429217607966E-7</v>
      </c>
      <c r="BH290" s="18">
        <v>-4.1397389188482826E-6</v>
      </c>
      <c r="BI290" s="18">
        <v>0</v>
      </c>
      <c r="BJ290" s="18">
        <v>0</v>
      </c>
      <c r="BK290" s="18">
        <v>0</v>
      </c>
      <c r="BL290" s="18">
        <v>1.6687134447297336E-8</v>
      </c>
      <c r="BM290" s="18">
        <v>1.5155707991288296E-8</v>
      </c>
      <c r="BN290" s="18">
        <v>0</v>
      </c>
      <c r="BO290" s="18">
        <v>0</v>
      </c>
      <c r="BP290" s="18">
        <v>1.4231710713621261E-9</v>
      </c>
      <c r="BQ290" s="18">
        <v>0</v>
      </c>
      <c r="BR290" s="18">
        <v>6.154488366186784E-11</v>
      </c>
      <c r="BS290" s="18">
        <v>4.6710500985049839E-11</v>
      </c>
      <c r="BT290" s="18">
        <v>-5.3347619669656684E-9</v>
      </c>
      <c r="BU290" s="18">
        <v>0</v>
      </c>
      <c r="BV290" s="18">
        <v>0</v>
      </c>
      <c r="BW290" s="18">
        <v>0</v>
      </c>
      <c r="BX290" s="18">
        <v>0.58693846209115907</v>
      </c>
      <c r="BY290" s="18">
        <v>0.43588412519748987</v>
      </c>
      <c r="BZ290" s="18">
        <v>0</v>
      </c>
      <c r="CA290" s="18">
        <v>0</v>
      </c>
      <c r="CB290" s="18">
        <v>0.13606054090631226</v>
      </c>
      <c r="CC290" s="18">
        <v>0</v>
      </c>
      <c r="CD290" s="18">
        <v>6.7426718340346985E-3</v>
      </c>
      <c r="CE290" s="18">
        <v>8.251124153322258E-3</v>
      </c>
      <c r="CF290" s="18">
        <v>-0.36737585368106312</v>
      </c>
      <c r="CG290" s="18">
        <v>0</v>
      </c>
      <c r="CH290" s="18">
        <v>0</v>
      </c>
      <c r="CI290" s="18">
        <v>0</v>
      </c>
      <c r="CJ290" s="18">
        <v>0.62822894096094506</v>
      </c>
      <c r="CK290" s="18">
        <v>0.47344680536360284</v>
      </c>
      <c r="CL290" s="18">
        <v>0</v>
      </c>
      <c r="CM290" s="18">
        <v>0</v>
      </c>
      <c r="CN290" s="18">
        <v>0.13945648289169438</v>
      </c>
      <c r="CO290" s="18">
        <v>0</v>
      </c>
      <c r="CP290" s="18">
        <v>6.9858098232558142E-3</v>
      </c>
      <c r="CQ290" s="18">
        <v>8.3398428823920259E-3</v>
      </c>
      <c r="CR290" s="18">
        <v>-0.37581822153045397</v>
      </c>
      <c r="CS290" s="18">
        <v>0</v>
      </c>
      <c r="CT290" s="18">
        <v>0</v>
      </c>
      <c r="CU290" s="18">
        <v>0</v>
      </c>
      <c r="CV290" s="18">
        <v>0.81153588248907338</v>
      </c>
      <c r="CW290" s="18">
        <v>0.82110813367515667</v>
      </c>
      <c r="CX290" s="18">
        <v>0</v>
      </c>
      <c r="CY290" s="18">
        <v>0</v>
      </c>
      <c r="CZ290" s="18">
        <v>9.5983443029900341E-3</v>
      </c>
      <c r="DA290" s="18">
        <v>0</v>
      </c>
      <c r="DB290" s="18">
        <v>-1.9786303311332597E-2</v>
      </c>
      <c r="DC290" s="18">
        <v>6.1570782225913616E-4</v>
      </c>
      <c r="DD290" s="18">
        <v>-8.4616216245847184E-2</v>
      </c>
      <c r="DE290" s="18">
        <v>0</v>
      </c>
      <c r="DF290" s="18">
        <v>0</v>
      </c>
      <c r="DG290" s="18">
        <v>0</v>
      </c>
      <c r="DH290" s="18">
        <v>3.3376744186046504E-2</v>
      </c>
      <c r="DI290" s="18">
        <v>3.3376744186046504E-2</v>
      </c>
      <c r="DJ290" s="18">
        <v>0</v>
      </c>
      <c r="DK290" s="18">
        <v>0</v>
      </c>
      <c r="DL290" s="18">
        <v>0</v>
      </c>
      <c r="DM290" s="18">
        <v>0</v>
      </c>
      <c r="DN290" s="18">
        <v>0</v>
      </c>
      <c r="DO290" s="18">
        <v>0</v>
      </c>
      <c r="DP290" s="18">
        <v>0</v>
      </c>
      <c r="DQ290" s="18">
        <v>0</v>
      </c>
      <c r="DR290" s="18">
        <v>0</v>
      </c>
      <c r="DS290" s="18">
        <v>0</v>
      </c>
      <c r="DT290" s="18">
        <v>1.823800664451827E-2</v>
      </c>
      <c r="DU290" s="18">
        <v>1.823800664451827E-2</v>
      </c>
      <c r="DV290" s="18">
        <v>0</v>
      </c>
      <c r="DW290" s="18">
        <v>0</v>
      </c>
      <c r="DX290" s="18">
        <v>0</v>
      </c>
      <c r="DY290" s="18">
        <v>0</v>
      </c>
      <c r="DZ290" s="18">
        <v>0</v>
      </c>
      <c r="EA290" s="18">
        <v>0</v>
      </c>
      <c r="EB290" s="18">
        <v>0</v>
      </c>
      <c r="EC290" s="18">
        <v>0</v>
      </c>
      <c r="ED290" s="18">
        <v>0</v>
      </c>
      <c r="EE290" s="18">
        <v>0</v>
      </c>
    </row>
    <row r="291" spans="1:135" ht="20.149999999999999" customHeight="1" outlineLevel="5" x14ac:dyDescent="0.35">
      <c r="A291" s="17" t="s">
        <v>53</v>
      </c>
      <c r="B291" s="17" t="s">
        <v>382</v>
      </c>
      <c r="D291" s="18">
        <v>4.8349377878183818E-3</v>
      </c>
      <c r="E291" s="18">
        <v>-9.4503359173126605E-3</v>
      </c>
      <c r="F291" s="18">
        <v>0</v>
      </c>
      <c r="G291" s="18">
        <v>0</v>
      </c>
      <c r="H291" s="18">
        <v>1.7142697860465118E-3</v>
      </c>
      <c r="I291" s="18">
        <v>0</v>
      </c>
      <c r="J291" s="18">
        <v>1.257100391908453E-2</v>
      </c>
      <c r="K291" s="18">
        <v>0</v>
      </c>
      <c r="L291" s="18">
        <v>-3.4543502801033586E-3</v>
      </c>
      <c r="M291" s="18">
        <v>0</v>
      </c>
      <c r="N291" s="18">
        <v>0</v>
      </c>
      <c r="O291" s="18">
        <v>0</v>
      </c>
      <c r="P291" s="18">
        <v>1.6716120968915467E-14</v>
      </c>
      <c r="Q291" s="18">
        <v>1.6704675911229234E-14</v>
      </c>
      <c r="R291" s="18">
        <v>0</v>
      </c>
      <c r="S291" s="18">
        <v>0</v>
      </c>
      <c r="T291" s="18">
        <v>1.0811741315614616E-17</v>
      </c>
      <c r="U291" s="18">
        <v>0</v>
      </c>
      <c r="V291" s="18">
        <v>6.3331637061646359E-19</v>
      </c>
      <c r="W291" s="18">
        <v>0</v>
      </c>
      <c r="X291" s="18">
        <v>-1.0612246811664822E-16</v>
      </c>
      <c r="Y291" s="18">
        <v>0</v>
      </c>
      <c r="Z291" s="18">
        <v>0</v>
      </c>
      <c r="AA291" s="18">
        <v>0</v>
      </c>
      <c r="AB291" s="18">
        <v>3.7731446055370979E-7</v>
      </c>
      <c r="AC291" s="18">
        <v>1.4311598198597267E-7</v>
      </c>
      <c r="AD291" s="18">
        <v>0</v>
      </c>
      <c r="AE291" s="18">
        <v>0</v>
      </c>
      <c r="AF291" s="18">
        <v>2.3088274312292358E-7</v>
      </c>
      <c r="AG291" s="18">
        <v>0</v>
      </c>
      <c r="AH291" s="18">
        <v>3.3157354448135843E-9</v>
      </c>
      <c r="AI291" s="18">
        <v>0</v>
      </c>
      <c r="AJ291" s="18">
        <v>-3.1115549584348463E-7</v>
      </c>
      <c r="AK291" s="18">
        <v>0</v>
      </c>
      <c r="AL291" s="18">
        <v>0</v>
      </c>
      <c r="AM291" s="18">
        <v>0</v>
      </c>
      <c r="AN291" s="18">
        <v>8.0067959924695451E-6</v>
      </c>
      <c r="AO291" s="18">
        <v>6.3054760103359164E-6</v>
      </c>
      <c r="AP291" s="18">
        <v>0</v>
      </c>
      <c r="AQ291" s="18">
        <v>0</v>
      </c>
      <c r="AR291" s="18">
        <v>1.6622248598006643E-6</v>
      </c>
      <c r="AS291" s="18">
        <v>0</v>
      </c>
      <c r="AT291" s="18">
        <v>3.9095122332964191E-8</v>
      </c>
      <c r="AU291" s="18">
        <v>0</v>
      </c>
      <c r="AV291" s="18">
        <v>-2.5677675653008494E-6</v>
      </c>
      <c r="AW291" s="18">
        <v>0</v>
      </c>
      <c r="AX291" s="18">
        <v>0</v>
      </c>
      <c r="AY291" s="18">
        <v>0</v>
      </c>
      <c r="AZ291" s="18">
        <v>1.79121326910299E-6</v>
      </c>
      <c r="BA291" s="18">
        <v>1.4706662009597637E-6</v>
      </c>
      <c r="BB291" s="18">
        <v>0</v>
      </c>
      <c r="BC291" s="18">
        <v>0</v>
      </c>
      <c r="BD291" s="18">
        <v>3.1157298338870432E-7</v>
      </c>
      <c r="BE291" s="18">
        <v>0</v>
      </c>
      <c r="BF291" s="18">
        <v>8.9740847545219643E-9</v>
      </c>
      <c r="BG291" s="18">
        <v>0</v>
      </c>
      <c r="BH291" s="18">
        <v>-4.3528201479512716E-7</v>
      </c>
      <c r="BI291" s="18">
        <v>0</v>
      </c>
      <c r="BJ291" s="18">
        <v>0</v>
      </c>
      <c r="BK291" s="18">
        <v>0</v>
      </c>
      <c r="BL291" s="18">
        <v>8.0885113594684381E-10</v>
      </c>
      <c r="BM291" s="18">
        <v>4.954365002583979E-10</v>
      </c>
      <c r="BN291" s="18">
        <v>0</v>
      </c>
      <c r="BO291" s="18">
        <v>0</v>
      </c>
      <c r="BP291" s="18">
        <v>3.0727557222591362E-10</v>
      </c>
      <c r="BQ291" s="18">
        <v>0</v>
      </c>
      <c r="BR291" s="18">
        <v>6.1390634625322991E-12</v>
      </c>
      <c r="BS291" s="18">
        <v>0</v>
      </c>
      <c r="BT291" s="18">
        <v>-1.1421007780287928E-9</v>
      </c>
      <c r="BU291" s="18">
        <v>0</v>
      </c>
      <c r="BV291" s="18">
        <v>0</v>
      </c>
      <c r="BW291" s="18">
        <v>0</v>
      </c>
      <c r="BX291" s="18">
        <v>5.750952619298634E-2</v>
      </c>
      <c r="BY291" s="18">
        <v>2.7921797888519746E-2</v>
      </c>
      <c r="BZ291" s="18">
        <v>0</v>
      </c>
      <c r="CA291" s="18">
        <v>0</v>
      </c>
      <c r="CB291" s="18">
        <v>2.937670769568106E-2</v>
      </c>
      <c r="CC291" s="18">
        <v>0</v>
      </c>
      <c r="CD291" s="18">
        <v>2.1102060878552971E-4</v>
      </c>
      <c r="CE291" s="18">
        <v>0</v>
      </c>
      <c r="CF291" s="18">
        <v>-6.1470909980066442E-2</v>
      </c>
      <c r="CG291" s="18">
        <v>0</v>
      </c>
      <c r="CH291" s="18">
        <v>0</v>
      </c>
      <c r="CI291" s="18">
        <v>0</v>
      </c>
      <c r="CJ291" s="18">
        <v>6.0438759794167587E-2</v>
      </c>
      <c r="CK291" s="18">
        <v>3.0077053170911774E-2</v>
      </c>
      <c r="CL291" s="18">
        <v>0</v>
      </c>
      <c r="CM291" s="18">
        <v>0</v>
      </c>
      <c r="CN291" s="18">
        <v>3.0109922442524917E-2</v>
      </c>
      <c r="CO291" s="18">
        <v>0</v>
      </c>
      <c r="CP291" s="18">
        <v>2.51784180730897E-4</v>
      </c>
      <c r="CQ291" s="18">
        <v>0</v>
      </c>
      <c r="CR291" s="18">
        <v>-6.7279163782945711E-2</v>
      </c>
      <c r="CS291" s="18">
        <v>0</v>
      </c>
      <c r="CT291" s="18">
        <v>0</v>
      </c>
      <c r="CU291" s="18">
        <v>0</v>
      </c>
      <c r="CV291" s="18">
        <v>0.15207595926216319</v>
      </c>
      <c r="CW291" s="18">
        <v>0.149904174266519</v>
      </c>
      <c r="CX291" s="18">
        <v>0</v>
      </c>
      <c r="CY291" s="18">
        <v>0</v>
      </c>
      <c r="CZ291" s="18">
        <v>2.0723697926910301E-3</v>
      </c>
      <c r="DA291" s="18">
        <v>0</v>
      </c>
      <c r="DB291" s="18">
        <v>9.9415202953119232E-5</v>
      </c>
      <c r="DC291" s="18">
        <v>0</v>
      </c>
      <c r="DD291" s="18">
        <v>-1.9207735016611296E-2</v>
      </c>
      <c r="DE291" s="18">
        <v>0</v>
      </c>
      <c r="DF291" s="18">
        <v>0</v>
      </c>
      <c r="DG291" s="18">
        <v>0</v>
      </c>
      <c r="DH291" s="18">
        <v>0</v>
      </c>
      <c r="DI291" s="18">
        <v>0</v>
      </c>
      <c r="DJ291" s="18">
        <v>0</v>
      </c>
      <c r="DK291" s="18">
        <v>0</v>
      </c>
      <c r="DL291" s="18">
        <v>0</v>
      </c>
      <c r="DM291" s="18">
        <v>0</v>
      </c>
      <c r="DN291" s="18">
        <v>0</v>
      </c>
      <c r="DO291" s="18">
        <v>0</v>
      </c>
      <c r="DP291" s="18">
        <v>0</v>
      </c>
      <c r="DQ291" s="18">
        <v>0</v>
      </c>
      <c r="DR291" s="18">
        <v>0</v>
      </c>
      <c r="DS291" s="18">
        <v>0</v>
      </c>
      <c r="DT291" s="18">
        <v>0</v>
      </c>
      <c r="DU291" s="18">
        <v>0</v>
      </c>
      <c r="DV291" s="18">
        <v>0</v>
      </c>
      <c r="DW291" s="18">
        <v>0</v>
      </c>
      <c r="DX291" s="18">
        <v>0</v>
      </c>
      <c r="DY291" s="18">
        <v>0</v>
      </c>
      <c r="DZ291" s="18">
        <v>0</v>
      </c>
      <c r="EA291" s="18">
        <v>0</v>
      </c>
      <c r="EB291" s="18">
        <v>0</v>
      </c>
      <c r="EC291" s="18">
        <v>0</v>
      </c>
      <c r="ED291" s="18">
        <v>0</v>
      </c>
      <c r="EE291" s="18">
        <v>0</v>
      </c>
    </row>
    <row r="292" spans="1:135" ht="20.149999999999999" customHeight="1" outlineLevel="6" x14ac:dyDescent="0.35">
      <c r="A292" s="17" t="s">
        <v>54</v>
      </c>
      <c r="B292" s="17" t="s">
        <v>383</v>
      </c>
      <c r="C292">
        <v>3</v>
      </c>
      <c r="D292" s="18">
        <v>2.2856930480620154E-3</v>
      </c>
      <c r="E292" s="18">
        <v>4.3759756367663344E-4</v>
      </c>
      <c r="F292" s="18">
        <v>0</v>
      </c>
      <c r="G292" s="18">
        <v>0</v>
      </c>
      <c r="H292" s="18">
        <v>1.7142697860465113E-3</v>
      </c>
      <c r="I292" s="18">
        <v>0</v>
      </c>
      <c r="J292" s="18">
        <v>1.3382569833887044E-4</v>
      </c>
      <c r="K292" s="18">
        <v>0</v>
      </c>
      <c r="L292" s="18">
        <v>-1.6705688770764118E-4</v>
      </c>
      <c r="M292" s="18">
        <v>0</v>
      </c>
      <c r="N292" s="18">
        <v>0</v>
      </c>
      <c r="O292" s="18">
        <v>0</v>
      </c>
      <c r="P292" s="18">
        <v>1.4415655087486155E-17</v>
      </c>
      <c r="Q292" s="18">
        <v>3.4490651605758583E-18</v>
      </c>
      <c r="R292" s="18">
        <v>0</v>
      </c>
      <c r="S292" s="18">
        <v>0</v>
      </c>
      <c r="T292" s="18">
        <v>1.0811741315614618E-17</v>
      </c>
      <c r="U292" s="18">
        <v>0</v>
      </c>
      <c r="V292" s="18">
        <v>1.5484861129568108E-19</v>
      </c>
      <c r="W292" s="18">
        <v>0</v>
      </c>
      <c r="X292" s="18">
        <v>-3.6186416124031001E-18</v>
      </c>
      <c r="Y292" s="18">
        <v>0</v>
      </c>
      <c r="Z292" s="18">
        <v>0</v>
      </c>
      <c r="AA292" s="18">
        <v>0</v>
      </c>
      <c r="AB292" s="18">
        <v>3.0784365749723144E-7</v>
      </c>
      <c r="AC292" s="18">
        <v>7.4784328239202662E-8</v>
      </c>
      <c r="AD292" s="18">
        <v>0</v>
      </c>
      <c r="AE292" s="18">
        <v>0</v>
      </c>
      <c r="AF292" s="18">
        <v>2.3088274312292358E-7</v>
      </c>
      <c r="AG292" s="18">
        <v>0</v>
      </c>
      <c r="AH292" s="18">
        <v>2.1765861351052046E-9</v>
      </c>
      <c r="AI292" s="18">
        <v>0</v>
      </c>
      <c r="AJ292" s="18">
        <v>-1.424222157253599E-8</v>
      </c>
      <c r="AK292" s="18">
        <v>0</v>
      </c>
      <c r="AL292" s="18">
        <v>0</v>
      </c>
      <c r="AM292" s="18">
        <v>0</v>
      </c>
      <c r="AN292" s="18">
        <v>2.2162998130675529E-6</v>
      </c>
      <c r="AO292" s="18">
        <v>5.288526068660022E-7</v>
      </c>
      <c r="AP292" s="18">
        <v>0</v>
      </c>
      <c r="AQ292" s="18">
        <v>0</v>
      </c>
      <c r="AR292" s="18">
        <v>1.6622248598006643E-6</v>
      </c>
      <c r="AS292" s="18">
        <v>0</v>
      </c>
      <c r="AT292" s="18">
        <v>2.5222346400885934E-8</v>
      </c>
      <c r="AU292" s="18">
        <v>0</v>
      </c>
      <c r="AV292" s="18">
        <v>-1.3752253023255813E-7</v>
      </c>
      <c r="AW292" s="18">
        <v>0</v>
      </c>
      <c r="AX292" s="18">
        <v>0</v>
      </c>
      <c r="AY292" s="18">
        <v>0</v>
      </c>
      <c r="AZ292" s="18">
        <v>4.1543064451827248E-7</v>
      </c>
      <c r="BA292" s="18">
        <v>9.7939659800664454E-8</v>
      </c>
      <c r="BB292" s="18">
        <v>0</v>
      </c>
      <c r="BC292" s="18">
        <v>0</v>
      </c>
      <c r="BD292" s="18">
        <v>3.1157298338870437E-7</v>
      </c>
      <c r="BE292" s="18">
        <v>0</v>
      </c>
      <c r="BF292" s="18">
        <v>5.9180013289036544E-9</v>
      </c>
      <c r="BG292" s="18">
        <v>0</v>
      </c>
      <c r="BH292" s="18">
        <v>-2.5947928416389812E-8</v>
      </c>
      <c r="BI292" s="18">
        <v>0</v>
      </c>
      <c r="BJ292" s="18">
        <v>0</v>
      </c>
      <c r="BK292" s="18">
        <v>0</v>
      </c>
      <c r="BL292" s="18">
        <v>4.0970076296788482E-10</v>
      </c>
      <c r="BM292" s="18">
        <v>1.0076113665559246E-10</v>
      </c>
      <c r="BN292" s="18">
        <v>0</v>
      </c>
      <c r="BO292" s="18">
        <v>0</v>
      </c>
      <c r="BP292" s="18">
        <v>3.0727557222591357E-10</v>
      </c>
      <c r="BQ292" s="18">
        <v>0</v>
      </c>
      <c r="BR292" s="18">
        <v>1.6640540863787374E-12</v>
      </c>
      <c r="BS292" s="18">
        <v>0</v>
      </c>
      <c r="BT292" s="18">
        <v>-3.9472915348837202E-11</v>
      </c>
      <c r="BU292" s="18">
        <v>0</v>
      </c>
      <c r="BV292" s="18">
        <v>0</v>
      </c>
      <c r="BW292" s="18">
        <v>0</v>
      </c>
      <c r="BX292" s="18">
        <v>3.9168943594241418E-2</v>
      </c>
      <c r="BY292" s="18">
        <v>9.6964520044296783E-3</v>
      </c>
      <c r="BZ292" s="18">
        <v>0</v>
      </c>
      <c r="CA292" s="18">
        <v>0</v>
      </c>
      <c r="CB292" s="18">
        <v>2.937670769568106E-2</v>
      </c>
      <c r="CC292" s="18">
        <v>0</v>
      </c>
      <c r="CD292" s="18">
        <v>9.5783894130675506E-5</v>
      </c>
      <c r="CE292" s="18">
        <v>0</v>
      </c>
      <c r="CF292" s="18">
        <v>-2.2661812978959027E-3</v>
      </c>
      <c r="CG292" s="18">
        <v>0</v>
      </c>
      <c r="CH292" s="18">
        <v>0</v>
      </c>
      <c r="CI292" s="18">
        <v>0</v>
      </c>
      <c r="CJ292" s="18">
        <v>4.0146563256699887E-2</v>
      </c>
      <c r="CK292" s="18">
        <v>9.9308501439645622E-3</v>
      </c>
      <c r="CL292" s="18">
        <v>0</v>
      </c>
      <c r="CM292" s="18">
        <v>0</v>
      </c>
      <c r="CN292" s="18">
        <v>3.0109922442524917E-2</v>
      </c>
      <c r="CO292" s="18">
        <v>0</v>
      </c>
      <c r="CP292" s="18">
        <v>1.0579067021040974E-4</v>
      </c>
      <c r="CQ292" s="18">
        <v>0</v>
      </c>
      <c r="CR292" s="18">
        <v>-2.4658083012181618E-3</v>
      </c>
      <c r="CS292" s="18">
        <v>0</v>
      </c>
      <c r="CT292" s="18">
        <v>0</v>
      </c>
      <c r="CU292" s="18">
        <v>0</v>
      </c>
      <c r="CV292" s="18">
        <v>2.7631597235880396E-3</v>
      </c>
      <c r="CW292" s="18">
        <v>6.6272723809523808E-4</v>
      </c>
      <c r="CX292" s="18">
        <v>0</v>
      </c>
      <c r="CY292" s="18">
        <v>0</v>
      </c>
      <c r="CZ292" s="18">
        <v>2.0723697926910297E-3</v>
      </c>
      <c r="DA292" s="18">
        <v>0</v>
      </c>
      <c r="DB292" s="18">
        <v>2.806269280177187E-5</v>
      </c>
      <c r="DC292" s="18">
        <v>0</v>
      </c>
      <c r="DD292" s="18">
        <v>-6.5464531561461791E-4</v>
      </c>
      <c r="DE292" s="18">
        <v>0</v>
      </c>
      <c r="DF292" s="18">
        <v>0</v>
      </c>
      <c r="DG292" s="18">
        <v>0</v>
      </c>
      <c r="DH292" s="18">
        <v>0</v>
      </c>
      <c r="DI292" s="18">
        <v>0</v>
      </c>
      <c r="DJ292" s="18">
        <v>0</v>
      </c>
      <c r="DK292" s="18">
        <v>0</v>
      </c>
      <c r="DL292" s="18">
        <v>0</v>
      </c>
      <c r="DM292" s="18">
        <v>0</v>
      </c>
      <c r="DN292" s="18">
        <v>0</v>
      </c>
      <c r="DO292" s="18">
        <v>0</v>
      </c>
      <c r="DP292" s="18">
        <v>0</v>
      </c>
      <c r="DQ292" s="18">
        <v>0</v>
      </c>
      <c r="DR292" s="18">
        <v>0</v>
      </c>
      <c r="DS292" s="18">
        <v>0</v>
      </c>
      <c r="DT292" s="18">
        <v>0</v>
      </c>
      <c r="DU292" s="18">
        <v>0</v>
      </c>
      <c r="DV292" s="18">
        <v>0</v>
      </c>
      <c r="DW292" s="18">
        <v>0</v>
      </c>
      <c r="DX292" s="18">
        <v>0</v>
      </c>
      <c r="DY292" s="18">
        <v>0</v>
      </c>
      <c r="DZ292" s="18">
        <v>0</v>
      </c>
      <c r="EA292" s="18">
        <v>0</v>
      </c>
      <c r="EB292" s="18">
        <v>0</v>
      </c>
      <c r="EC292" s="18">
        <v>0</v>
      </c>
      <c r="ED292" s="18">
        <v>0</v>
      </c>
      <c r="EE292" s="18">
        <v>0</v>
      </c>
    </row>
    <row r="293" spans="1:135" ht="20.149999999999999" customHeight="1" outlineLevel="6" x14ac:dyDescent="0.35">
      <c r="A293" s="17" t="s">
        <v>54</v>
      </c>
      <c r="B293" s="17" t="s">
        <v>69</v>
      </c>
      <c r="C293">
        <v>0</v>
      </c>
      <c r="D293" s="18">
        <v>8.8593576965669946E-8</v>
      </c>
      <c r="E293" s="18">
        <v>-1.2550756736803248E-6</v>
      </c>
      <c r="F293" s="18">
        <v>0</v>
      </c>
      <c r="G293" s="18">
        <v>0</v>
      </c>
      <c r="H293" s="18">
        <v>0</v>
      </c>
      <c r="I293" s="18">
        <v>0</v>
      </c>
      <c r="J293" s="18">
        <v>1.3436692506459948E-6</v>
      </c>
      <c r="K293" s="18">
        <v>0</v>
      </c>
      <c r="L293" s="18">
        <v>-6.8475452196382426E-7</v>
      </c>
      <c r="M293" s="18">
        <v>0</v>
      </c>
      <c r="N293" s="18">
        <v>0</v>
      </c>
      <c r="O293" s="18">
        <v>0</v>
      </c>
      <c r="P293" s="18">
        <v>1.66666669176818E-14</v>
      </c>
      <c r="Q293" s="18">
        <v>1.6666666666666664E-14</v>
      </c>
      <c r="R293" s="18">
        <v>0</v>
      </c>
      <c r="S293" s="18">
        <v>0</v>
      </c>
      <c r="T293" s="18">
        <v>0</v>
      </c>
      <c r="U293" s="18">
        <v>0</v>
      </c>
      <c r="V293" s="18">
        <v>2.5101513473606496E-22</v>
      </c>
      <c r="W293" s="18">
        <v>0</v>
      </c>
      <c r="X293" s="18">
        <v>-5.0756736803248431E-21</v>
      </c>
      <c r="Y293" s="18">
        <v>0</v>
      </c>
      <c r="Z293" s="18">
        <v>0</v>
      </c>
      <c r="AA293" s="18">
        <v>0</v>
      </c>
      <c r="AB293" s="18">
        <v>4.7840531561461794E-11</v>
      </c>
      <c r="AC293" s="18">
        <v>3.5806570690291625E-11</v>
      </c>
      <c r="AD293" s="18">
        <v>0</v>
      </c>
      <c r="AE293" s="18">
        <v>0</v>
      </c>
      <c r="AF293" s="18">
        <v>0</v>
      </c>
      <c r="AG293" s="18">
        <v>0</v>
      </c>
      <c r="AH293" s="18">
        <v>1.2033960871170172E-11</v>
      </c>
      <c r="AI293" s="18">
        <v>0</v>
      </c>
      <c r="AJ293" s="18">
        <v>-5.5001845699520119E-11</v>
      </c>
      <c r="AK293" s="18">
        <v>0</v>
      </c>
      <c r="AL293" s="18">
        <v>0</v>
      </c>
      <c r="AM293" s="18">
        <v>0</v>
      </c>
      <c r="AN293" s="18">
        <v>6.3122923588039863E-10</v>
      </c>
      <c r="AO293" s="18">
        <v>4.4665928386858614E-10</v>
      </c>
      <c r="AP293" s="18">
        <v>0</v>
      </c>
      <c r="AQ293" s="18">
        <v>0</v>
      </c>
      <c r="AR293" s="18">
        <v>0</v>
      </c>
      <c r="AS293" s="18">
        <v>0</v>
      </c>
      <c r="AT293" s="18">
        <v>1.8456995201181249E-10</v>
      </c>
      <c r="AU293" s="18">
        <v>0</v>
      </c>
      <c r="AV293" s="18">
        <v>-4.669619785898855E-10</v>
      </c>
      <c r="AW293" s="18">
        <v>0</v>
      </c>
      <c r="AX293" s="18">
        <v>0</v>
      </c>
      <c r="AY293" s="18">
        <v>0</v>
      </c>
      <c r="AZ293" s="18">
        <v>4.5847176079734214E-10</v>
      </c>
      <c r="BA293" s="18">
        <v>1.0594315245478035E-10</v>
      </c>
      <c r="BB293" s="18">
        <v>0</v>
      </c>
      <c r="BC293" s="18">
        <v>0</v>
      </c>
      <c r="BD293" s="18">
        <v>0</v>
      </c>
      <c r="BE293" s="18">
        <v>0</v>
      </c>
      <c r="BF293" s="18">
        <v>3.525286083425618E-10</v>
      </c>
      <c r="BG293" s="18">
        <v>0</v>
      </c>
      <c r="BH293" s="18">
        <v>-9.3023255813953482E-11</v>
      </c>
      <c r="BI293" s="18">
        <v>0</v>
      </c>
      <c r="BJ293" s="18">
        <v>0</v>
      </c>
      <c r="BK293" s="18">
        <v>0</v>
      </c>
      <c r="BL293" s="18">
        <v>2.0071982281284603E-13</v>
      </c>
      <c r="BM293" s="18">
        <v>1.9748984865263932E-13</v>
      </c>
      <c r="BN293" s="18">
        <v>0</v>
      </c>
      <c r="BO293" s="18">
        <v>0</v>
      </c>
      <c r="BP293" s="18">
        <v>0</v>
      </c>
      <c r="BQ293" s="18">
        <v>0</v>
      </c>
      <c r="BR293" s="18">
        <v>3.2299741602067182E-15</v>
      </c>
      <c r="BS293" s="18">
        <v>0</v>
      </c>
      <c r="BT293" s="18">
        <v>-7.3643410852713182E-14</v>
      </c>
      <c r="BU293" s="18">
        <v>0</v>
      </c>
      <c r="BV293" s="18">
        <v>0</v>
      </c>
      <c r="BW293" s="18">
        <v>0</v>
      </c>
      <c r="BX293" s="18">
        <v>1.2864525655223329E-6</v>
      </c>
      <c r="BY293" s="18">
        <v>1.0003691399040236E-6</v>
      </c>
      <c r="BZ293" s="18">
        <v>0</v>
      </c>
      <c r="CA293" s="18">
        <v>0</v>
      </c>
      <c r="CB293" s="18">
        <v>0</v>
      </c>
      <c r="CC293" s="18">
        <v>0</v>
      </c>
      <c r="CD293" s="18">
        <v>2.8608342561830934E-7</v>
      </c>
      <c r="CE293" s="18">
        <v>0</v>
      </c>
      <c r="CF293" s="18">
        <v>-1.0575858250276855E-5</v>
      </c>
      <c r="CG293" s="18">
        <v>0</v>
      </c>
      <c r="CH293" s="18">
        <v>0</v>
      </c>
      <c r="CI293" s="18">
        <v>0</v>
      </c>
      <c r="CJ293" s="18">
        <v>1.836471022517534E-6</v>
      </c>
      <c r="CK293" s="18">
        <v>1.5319306016980435E-6</v>
      </c>
      <c r="CL293" s="18">
        <v>0</v>
      </c>
      <c r="CM293" s="18">
        <v>0</v>
      </c>
      <c r="CN293" s="18">
        <v>0</v>
      </c>
      <c r="CO293" s="18">
        <v>0</v>
      </c>
      <c r="CP293" s="18">
        <v>3.045404208194906E-7</v>
      </c>
      <c r="CQ293" s="18">
        <v>0</v>
      </c>
      <c r="CR293" s="18">
        <v>0</v>
      </c>
      <c r="CS293" s="18">
        <v>0</v>
      </c>
      <c r="CT293" s="18">
        <v>0</v>
      </c>
      <c r="CU293" s="18">
        <v>0</v>
      </c>
      <c r="CV293" s="18">
        <v>7.6781100036913993E-6</v>
      </c>
      <c r="CW293" s="18">
        <v>2.0118124769287559E-5</v>
      </c>
      <c r="CX293" s="18">
        <v>0</v>
      </c>
      <c r="CY293" s="18">
        <v>0</v>
      </c>
      <c r="CZ293" s="18">
        <v>0</v>
      </c>
      <c r="DA293" s="18">
        <v>0</v>
      </c>
      <c r="DB293" s="18">
        <v>-1.244001476559616E-5</v>
      </c>
      <c r="DC293" s="18">
        <v>0</v>
      </c>
      <c r="DD293" s="18">
        <v>0</v>
      </c>
      <c r="DE293" s="18">
        <v>0</v>
      </c>
      <c r="DF293" s="18">
        <v>0</v>
      </c>
      <c r="DG293" s="18">
        <v>0</v>
      </c>
      <c r="DH293" s="18">
        <v>0</v>
      </c>
      <c r="DI293" s="18">
        <v>0</v>
      </c>
      <c r="DJ293" s="18">
        <v>0</v>
      </c>
      <c r="DK293" s="18">
        <v>0</v>
      </c>
      <c r="DL293" s="18">
        <v>0</v>
      </c>
      <c r="DM293" s="18">
        <v>0</v>
      </c>
      <c r="DN293" s="18">
        <v>0</v>
      </c>
      <c r="DO293" s="18">
        <v>0</v>
      </c>
      <c r="DP293" s="18">
        <v>0</v>
      </c>
      <c r="DQ293" s="18">
        <v>0</v>
      </c>
      <c r="DR293" s="18">
        <v>0</v>
      </c>
      <c r="DS293" s="18">
        <v>0</v>
      </c>
      <c r="DT293" s="18">
        <v>0</v>
      </c>
      <c r="DU293" s="18">
        <v>0</v>
      </c>
      <c r="DV293" s="18">
        <v>0</v>
      </c>
      <c r="DW293" s="18">
        <v>0</v>
      </c>
      <c r="DX293" s="18">
        <v>0</v>
      </c>
      <c r="DY293" s="18">
        <v>0</v>
      </c>
      <c r="DZ293" s="18">
        <v>0</v>
      </c>
      <c r="EA293" s="18">
        <v>0</v>
      </c>
      <c r="EB293" s="18">
        <v>0</v>
      </c>
      <c r="EC293" s="18">
        <v>0</v>
      </c>
      <c r="ED293" s="18">
        <v>0</v>
      </c>
      <c r="EE293" s="18">
        <v>0</v>
      </c>
    </row>
    <row r="294" spans="1:135" ht="20.149999999999999" customHeight="1" outlineLevel="6" x14ac:dyDescent="0.35">
      <c r="A294" s="17" t="s">
        <v>54</v>
      </c>
      <c r="B294" s="17" t="s">
        <v>57</v>
      </c>
      <c r="C294">
        <v>0</v>
      </c>
      <c r="D294" s="18">
        <v>2.5491561461794005E-3</v>
      </c>
      <c r="E294" s="18">
        <v>-9.8866784053156138E-3</v>
      </c>
      <c r="F294" s="18">
        <v>0</v>
      </c>
      <c r="G294" s="18">
        <v>0</v>
      </c>
      <c r="H294" s="18">
        <v>0</v>
      </c>
      <c r="I294" s="18">
        <v>0</v>
      </c>
      <c r="J294" s="18">
        <v>1.2435834551495014E-2</v>
      </c>
      <c r="K294" s="18">
        <v>0</v>
      </c>
      <c r="L294" s="18">
        <v>-3.2866086378737541E-3</v>
      </c>
      <c r="M294" s="18">
        <v>0</v>
      </c>
      <c r="N294" s="18">
        <v>0</v>
      </c>
      <c r="O294" s="18">
        <v>0</v>
      </c>
      <c r="P294" s="18">
        <v>3.50383961461794E-17</v>
      </c>
      <c r="Q294" s="18">
        <v>3.4560179401993353E-17</v>
      </c>
      <c r="R294" s="18">
        <v>0</v>
      </c>
      <c r="S294" s="18">
        <v>0</v>
      </c>
      <c r="T294" s="18">
        <v>0</v>
      </c>
      <c r="U294" s="18">
        <v>0</v>
      </c>
      <c r="V294" s="18">
        <v>4.7821674418604649E-19</v>
      </c>
      <c r="W294" s="18">
        <v>0</v>
      </c>
      <c r="X294" s="18">
        <v>-1.0249875083056477E-16</v>
      </c>
      <c r="Y294" s="18">
        <v>0</v>
      </c>
      <c r="Z294" s="18">
        <v>0</v>
      </c>
      <c r="AA294" s="18">
        <v>0</v>
      </c>
      <c r="AB294" s="18">
        <v>6.9422962524916925E-8</v>
      </c>
      <c r="AC294" s="18">
        <v>6.8295847176079719E-8</v>
      </c>
      <c r="AD294" s="18">
        <v>0</v>
      </c>
      <c r="AE294" s="18">
        <v>0</v>
      </c>
      <c r="AF294" s="18">
        <v>0</v>
      </c>
      <c r="AG294" s="18">
        <v>0</v>
      </c>
      <c r="AH294" s="18">
        <v>1.1271153488372092E-9</v>
      </c>
      <c r="AI294" s="18">
        <v>0</v>
      </c>
      <c r="AJ294" s="18">
        <v>-2.9685827242524914E-7</v>
      </c>
      <c r="AK294" s="18">
        <v>0</v>
      </c>
      <c r="AL294" s="18">
        <v>0</v>
      </c>
      <c r="AM294" s="18">
        <v>0</v>
      </c>
      <c r="AN294" s="18">
        <v>5.7898649501661129E-6</v>
      </c>
      <c r="AO294" s="18">
        <v>5.7761767441860467E-6</v>
      </c>
      <c r="AP294" s="18">
        <v>0</v>
      </c>
      <c r="AQ294" s="18">
        <v>0</v>
      </c>
      <c r="AR294" s="18">
        <v>0</v>
      </c>
      <c r="AS294" s="18">
        <v>0</v>
      </c>
      <c r="AT294" s="18">
        <v>1.3688205980066444E-8</v>
      </c>
      <c r="AU294" s="18">
        <v>0</v>
      </c>
      <c r="AV294" s="18">
        <v>-2.4297780730897008E-6</v>
      </c>
      <c r="AW294" s="18">
        <v>0</v>
      </c>
      <c r="AX294" s="18">
        <v>0</v>
      </c>
      <c r="AY294" s="18">
        <v>0</v>
      </c>
      <c r="AZ294" s="18">
        <v>1.3753241528239203E-6</v>
      </c>
      <c r="BA294" s="18">
        <v>1.3726205980066445E-6</v>
      </c>
      <c r="BB294" s="18">
        <v>0</v>
      </c>
      <c r="BC294" s="18">
        <v>0</v>
      </c>
      <c r="BD294" s="18">
        <v>0</v>
      </c>
      <c r="BE294" s="18">
        <v>0</v>
      </c>
      <c r="BF294" s="18">
        <v>2.703554817275747E-9</v>
      </c>
      <c r="BG294" s="18">
        <v>0</v>
      </c>
      <c r="BH294" s="18">
        <v>-4.0924106312292356E-7</v>
      </c>
      <c r="BI294" s="18">
        <v>0</v>
      </c>
      <c r="BJ294" s="18">
        <v>0</v>
      </c>
      <c r="BK294" s="18">
        <v>0</v>
      </c>
      <c r="BL294" s="18">
        <v>3.9894965315614619E-10</v>
      </c>
      <c r="BM294" s="18">
        <v>3.9447787375415284E-10</v>
      </c>
      <c r="BN294" s="18">
        <v>0</v>
      </c>
      <c r="BO294" s="18">
        <v>0</v>
      </c>
      <c r="BP294" s="18">
        <v>0</v>
      </c>
      <c r="BQ294" s="18">
        <v>0</v>
      </c>
      <c r="BR294" s="18">
        <v>4.4717794019933548E-12</v>
      </c>
      <c r="BS294" s="18">
        <v>0</v>
      </c>
      <c r="BT294" s="18">
        <v>-1.1025542192691029E-9</v>
      </c>
      <c r="BU294" s="18">
        <v>0</v>
      </c>
      <c r="BV294" s="18">
        <v>0</v>
      </c>
      <c r="BW294" s="18">
        <v>0</v>
      </c>
      <c r="BX294" s="18">
        <v>1.83392961461794E-2</v>
      </c>
      <c r="BY294" s="18">
        <v>1.8224345514950165E-2</v>
      </c>
      <c r="BZ294" s="18">
        <v>0</v>
      </c>
      <c r="CA294" s="18">
        <v>0</v>
      </c>
      <c r="CB294" s="18">
        <v>0</v>
      </c>
      <c r="CC294" s="18">
        <v>0</v>
      </c>
      <c r="CD294" s="18">
        <v>1.1495063122923588E-4</v>
      </c>
      <c r="CE294" s="18">
        <v>0</v>
      </c>
      <c r="CF294" s="18">
        <v>-5.9194152823920265E-2</v>
      </c>
      <c r="CG294" s="18">
        <v>0</v>
      </c>
      <c r="CH294" s="18">
        <v>0</v>
      </c>
      <c r="CI294" s="18">
        <v>0</v>
      </c>
      <c r="CJ294" s="18">
        <v>2.0290360066445183E-2</v>
      </c>
      <c r="CK294" s="18">
        <v>2.0144671096345514E-2</v>
      </c>
      <c r="CL294" s="18">
        <v>0</v>
      </c>
      <c r="CM294" s="18">
        <v>0</v>
      </c>
      <c r="CN294" s="18">
        <v>0</v>
      </c>
      <c r="CO294" s="18">
        <v>0</v>
      </c>
      <c r="CP294" s="18">
        <v>1.4568897009966777E-4</v>
      </c>
      <c r="CQ294" s="18">
        <v>0</v>
      </c>
      <c r="CR294" s="18">
        <v>-6.4813355481727564E-2</v>
      </c>
      <c r="CS294" s="18">
        <v>0</v>
      </c>
      <c r="CT294" s="18">
        <v>0</v>
      </c>
      <c r="CU294" s="18">
        <v>0</v>
      </c>
      <c r="CV294" s="18">
        <v>0.14930512142857141</v>
      </c>
      <c r="CW294" s="18">
        <v>0.14922132890365447</v>
      </c>
      <c r="CX294" s="18">
        <v>0</v>
      </c>
      <c r="CY294" s="18">
        <v>0</v>
      </c>
      <c r="CZ294" s="18">
        <v>0</v>
      </c>
      <c r="DA294" s="18">
        <v>0</v>
      </c>
      <c r="DB294" s="18">
        <v>8.3792524916943516E-5</v>
      </c>
      <c r="DC294" s="18">
        <v>0</v>
      </c>
      <c r="DD294" s="18">
        <v>-1.8553089700996676E-2</v>
      </c>
      <c r="DE294" s="18">
        <v>0</v>
      </c>
      <c r="DF294" s="18">
        <v>0</v>
      </c>
      <c r="DG294" s="18">
        <v>0</v>
      </c>
      <c r="DH294" s="18">
        <v>0</v>
      </c>
      <c r="DI294" s="18">
        <v>0</v>
      </c>
      <c r="DJ294" s="18">
        <v>0</v>
      </c>
      <c r="DK294" s="18">
        <v>0</v>
      </c>
      <c r="DL294" s="18">
        <v>0</v>
      </c>
      <c r="DM294" s="18">
        <v>0</v>
      </c>
      <c r="DN294" s="18">
        <v>0</v>
      </c>
      <c r="DO294" s="18">
        <v>0</v>
      </c>
      <c r="DP294" s="18">
        <v>0</v>
      </c>
      <c r="DQ294" s="18">
        <v>0</v>
      </c>
      <c r="DR294" s="18">
        <v>0</v>
      </c>
      <c r="DS294" s="18">
        <v>0</v>
      </c>
      <c r="DT294" s="18">
        <v>0</v>
      </c>
      <c r="DU294" s="18">
        <v>0</v>
      </c>
      <c r="DV294" s="18">
        <v>0</v>
      </c>
      <c r="DW294" s="18">
        <v>0</v>
      </c>
      <c r="DX294" s="18">
        <v>0</v>
      </c>
      <c r="DY294" s="18">
        <v>0</v>
      </c>
      <c r="DZ294" s="18">
        <v>0</v>
      </c>
      <c r="EA294" s="18">
        <v>0</v>
      </c>
      <c r="EB294" s="18">
        <v>0</v>
      </c>
      <c r="EC294" s="18">
        <v>0</v>
      </c>
      <c r="ED294" s="18">
        <v>0</v>
      </c>
      <c r="EE294" s="18">
        <v>0</v>
      </c>
    </row>
    <row r="295" spans="1:135" ht="20.149999999999999" customHeight="1" outlineLevel="5" x14ac:dyDescent="0.35">
      <c r="A295" s="17" t="s">
        <v>53</v>
      </c>
      <c r="B295" s="17" t="s">
        <v>384</v>
      </c>
      <c r="D295" s="18">
        <v>6.5519286346345518E-2</v>
      </c>
      <c r="E295" s="18">
        <v>1.0014702408637872E-2</v>
      </c>
      <c r="F295" s="18">
        <v>0</v>
      </c>
      <c r="G295" s="18">
        <v>0</v>
      </c>
      <c r="H295" s="18">
        <v>6.2255060651162783E-3</v>
      </c>
      <c r="I295" s="18">
        <v>0</v>
      </c>
      <c r="J295" s="18">
        <v>4.8673871678405312E-2</v>
      </c>
      <c r="K295" s="18">
        <v>6.0520619418604653E-4</v>
      </c>
      <c r="L295" s="18">
        <v>-2.158187030963455E-2</v>
      </c>
      <c r="M295" s="18">
        <v>0</v>
      </c>
      <c r="N295" s="18">
        <v>0</v>
      </c>
      <c r="O295" s="18">
        <v>0</v>
      </c>
      <c r="P295" s="18">
        <v>4.269294749526975E-10</v>
      </c>
      <c r="Q295" s="18">
        <v>4.2692943206999936E-10</v>
      </c>
      <c r="R295" s="18">
        <v>0</v>
      </c>
      <c r="S295" s="18">
        <v>0</v>
      </c>
      <c r="T295" s="18">
        <v>3.9263692146179395E-17</v>
      </c>
      <c r="U295" s="18">
        <v>0</v>
      </c>
      <c r="V295" s="18">
        <v>2.7791965182724256E-18</v>
      </c>
      <c r="W295" s="18">
        <v>8.3980946843853813E-19</v>
      </c>
      <c r="X295" s="18">
        <v>-3.5521247405980062E-16</v>
      </c>
      <c r="Y295" s="18">
        <v>0</v>
      </c>
      <c r="Z295" s="18">
        <v>0</v>
      </c>
      <c r="AA295" s="18">
        <v>0</v>
      </c>
      <c r="AB295" s="18">
        <v>8.2782110321096332E-6</v>
      </c>
      <c r="AC295" s="18">
        <v>7.4540297767441851E-6</v>
      </c>
      <c r="AD295" s="18">
        <v>0</v>
      </c>
      <c r="AE295" s="18">
        <v>0</v>
      </c>
      <c r="AF295" s="18">
        <v>8.3846890923588034E-7</v>
      </c>
      <c r="AG295" s="18">
        <v>0</v>
      </c>
      <c r="AH295" s="18">
        <v>2.9297971255813953E-7</v>
      </c>
      <c r="AI295" s="18">
        <v>-3.0726736642857141E-7</v>
      </c>
      <c r="AJ295" s="18">
        <v>-3.7102702403986716E-6</v>
      </c>
      <c r="AK295" s="18">
        <v>0</v>
      </c>
      <c r="AL295" s="18">
        <v>0</v>
      </c>
      <c r="AM295" s="18">
        <v>0</v>
      </c>
      <c r="AN295" s="18">
        <v>1.1077233216843852E-4</v>
      </c>
      <c r="AO295" s="18">
        <v>9.9618457036544848E-5</v>
      </c>
      <c r="AP295" s="18">
        <v>0</v>
      </c>
      <c r="AQ295" s="18">
        <v>0</v>
      </c>
      <c r="AR295" s="18">
        <v>6.036500806644517E-6</v>
      </c>
      <c r="AS295" s="18">
        <v>0</v>
      </c>
      <c r="AT295" s="18">
        <v>3.2362967760797337E-6</v>
      </c>
      <c r="AU295" s="18">
        <v>1.8810775491694352E-6</v>
      </c>
      <c r="AV295" s="18">
        <v>-3.0071485952159461E-5</v>
      </c>
      <c r="AW295" s="18">
        <v>0</v>
      </c>
      <c r="AX295" s="18">
        <v>0</v>
      </c>
      <c r="AY295" s="18">
        <v>0</v>
      </c>
      <c r="AZ295" s="18">
        <v>2.8246043043006642E-5</v>
      </c>
      <c r="BA295" s="18">
        <v>2.5468750556810632E-5</v>
      </c>
      <c r="BB295" s="18">
        <v>0</v>
      </c>
      <c r="BC295" s="18">
        <v>0</v>
      </c>
      <c r="BD295" s="18">
        <v>1.1315018870431894E-6</v>
      </c>
      <c r="BE295" s="18">
        <v>0</v>
      </c>
      <c r="BF295" s="18">
        <v>1.2909763069767442E-6</v>
      </c>
      <c r="BG295" s="18">
        <v>3.5481429217607966E-7</v>
      </c>
      <c r="BH295" s="18">
        <v>-3.7044569040531558E-6</v>
      </c>
      <c r="BI295" s="18">
        <v>0</v>
      </c>
      <c r="BJ295" s="18">
        <v>0</v>
      </c>
      <c r="BK295" s="18">
        <v>0</v>
      </c>
      <c r="BL295" s="18">
        <v>1.5878283311350497E-8</v>
      </c>
      <c r="BM295" s="18">
        <v>1.4660271491029897E-8</v>
      </c>
      <c r="BN295" s="18">
        <v>0</v>
      </c>
      <c r="BO295" s="18">
        <v>0</v>
      </c>
      <c r="BP295" s="18">
        <v>1.1158954991362126E-9</v>
      </c>
      <c r="BQ295" s="18">
        <v>0</v>
      </c>
      <c r="BR295" s="18">
        <v>5.5405820199335538E-11</v>
      </c>
      <c r="BS295" s="18">
        <v>4.6710500985049839E-11</v>
      </c>
      <c r="BT295" s="18">
        <v>-4.1926611889368765E-9</v>
      </c>
      <c r="BU295" s="18">
        <v>0</v>
      </c>
      <c r="BV295" s="18">
        <v>0</v>
      </c>
      <c r="BW295" s="18">
        <v>0</v>
      </c>
      <c r="BX295" s="18">
        <v>0.52942893589817275</v>
      </c>
      <c r="BY295" s="18">
        <v>0.40796232730897014</v>
      </c>
      <c r="BZ295" s="18">
        <v>0</v>
      </c>
      <c r="CA295" s="18">
        <v>0</v>
      </c>
      <c r="CB295" s="18">
        <v>0.10668383321063123</v>
      </c>
      <c r="CC295" s="18">
        <v>0</v>
      </c>
      <c r="CD295" s="18">
        <v>6.5316512252491686E-3</v>
      </c>
      <c r="CE295" s="18">
        <v>8.251124153322258E-3</v>
      </c>
      <c r="CF295" s="18">
        <v>-0.30590494370099663</v>
      </c>
      <c r="CG295" s="18">
        <v>0</v>
      </c>
      <c r="CH295" s="18">
        <v>0</v>
      </c>
      <c r="CI295" s="18">
        <v>0</v>
      </c>
      <c r="CJ295" s="18">
        <v>0.56779018116677737</v>
      </c>
      <c r="CK295" s="18">
        <v>0.44336975219269104</v>
      </c>
      <c r="CL295" s="18">
        <v>0</v>
      </c>
      <c r="CM295" s="18">
        <v>0</v>
      </c>
      <c r="CN295" s="18">
        <v>0.10934656044916943</v>
      </c>
      <c r="CO295" s="18">
        <v>0</v>
      </c>
      <c r="CP295" s="18">
        <v>6.7340256425249172E-3</v>
      </c>
      <c r="CQ295" s="18">
        <v>8.3398428823920259E-3</v>
      </c>
      <c r="CR295" s="18">
        <v>-0.30853905774750823</v>
      </c>
      <c r="CS295" s="18">
        <v>0</v>
      </c>
      <c r="CT295" s="18">
        <v>0</v>
      </c>
      <c r="CU295" s="18">
        <v>0</v>
      </c>
      <c r="CV295" s="18">
        <v>0.65945992322691038</v>
      </c>
      <c r="CW295" s="18">
        <v>0.67120395940863775</v>
      </c>
      <c r="CX295" s="18">
        <v>0</v>
      </c>
      <c r="CY295" s="18">
        <v>0</v>
      </c>
      <c r="CZ295" s="18">
        <v>7.5259745102990022E-3</v>
      </c>
      <c r="DA295" s="18">
        <v>0</v>
      </c>
      <c r="DB295" s="18">
        <v>-1.9885718514285715E-2</v>
      </c>
      <c r="DC295" s="18">
        <v>6.1570782225913616E-4</v>
      </c>
      <c r="DD295" s="18">
        <v>-6.5408481229235871E-2</v>
      </c>
      <c r="DE295" s="18">
        <v>0</v>
      </c>
      <c r="DF295" s="18">
        <v>0</v>
      </c>
      <c r="DG295" s="18">
        <v>0</v>
      </c>
      <c r="DH295" s="18">
        <v>3.3376744186046504E-2</v>
      </c>
      <c r="DI295" s="18">
        <v>3.3376744186046504E-2</v>
      </c>
      <c r="DJ295" s="18">
        <v>0</v>
      </c>
      <c r="DK295" s="18">
        <v>0</v>
      </c>
      <c r="DL295" s="18">
        <v>0</v>
      </c>
      <c r="DM295" s="18">
        <v>0</v>
      </c>
      <c r="DN295" s="18">
        <v>0</v>
      </c>
      <c r="DO295" s="18">
        <v>0</v>
      </c>
      <c r="DP295" s="18">
        <v>0</v>
      </c>
      <c r="DQ295" s="18">
        <v>0</v>
      </c>
      <c r="DR295" s="18">
        <v>0</v>
      </c>
      <c r="DS295" s="18">
        <v>0</v>
      </c>
      <c r="DT295" s="18">
        <v>1.823800664451827E-2</v>
      </c>
      <c r="DU295" s="18">
        <v>1.823800664451827E-2</v>
      </c>
      <c r="DV295" s="18">
        <v>0</v>
      </c>
      <c r="DW295" s="18">
        <v>0</v>
      </c>
      <c r="DX295" s="18">
        <v>0</v>
      </c>
      <c r="DY295" s="18">
        <v>0</v>
      </c>
      <c r="DZ295" s="18">
        <v>0</v>
      </c>
      <c r="EA295" s="18">
        <v>0</v>
      </c>
      <c r="EB295" s="18">
        <v>0</v>
      </c>
      <c r="EC295" s="18">
        <v>0</v>
      </c>
      <c r="ED295" s="18">
        <v>0</v>
      </c>
      <c r="EE295" s="18">
        <v>0</v>
      </c>
    </row>
    <row r="296" spans="1:135" ht="20.149999999999999" customHeight="1" outlineLevel="6" x14ac:dyDescent="0.35">
      <c r="A296" s="17" t="s">
        <v>54</v>
      </c>
      <c r="B296" s="17" t="s">
        <v>62</v>
      </c>
      <c r="C296">
        <v>0</v>
      </c>
      <c r="D296" s="18">
        <v>1.280581026395349E-2</v>
      </c>
      <c r="E296" s="18">
        <v>1.2793041279069769E-2</v>
      </c>
      <c r="F296" s="18">
        <v>0</v>
      </c>
      <c r="G296" s="18">
        <v>0</v>
      </c>
      <c r="H296" s="18">
        <v>0</v>
      </c>
      <c r="I296" s="18">
        <v>0</v>
      </c>
      <c r="J296" s="18">
        <v>0</v>
      </c>
      <c r="K296" s="18">
        <v>1.2768984883720931E-5</v>
      </c>
      <c r="L296" s="18">
        <v>-7.3573255813953482E-3</v>
      </c>
      <c r="M296" s="18">
        <v>0</v>
      </c>
      <c r="N296" s="18">
        <v>0</v>
      </c>
      <c r="O296" s="18">
        <v>0</v>
      </c>
      <c r="P296" s="18">
        <v>3.9045289418604655E-16</v>
      </c>
      <c r="Q296" s="18">
        <v>3.9038194186046513E-16</v>
      </c>
      <c r="R296" s="18">
        <v>0</v>
      </c>
      <c r="S296" s="18">
        <v>0</v>
      </c>
      <c r="T296" s="18">
        <v>0</v>
      </c>
      <c r="U296" s="18">
        <v>0</v>
      </c>
      <c r="V296" s="18">
        <v>0</v>
      </c>
      <c r="W296" s="18">
        <v>7.095232558139534E-20</v>
      </c>
      <c r="X296" s="18">
        <v>4.5194197674418604E-17</v>
      </c>
      <c r="Y296" s="18">
        <v>0</v>
      </c>
      <c r="Z296" s="18">
        <v>0</v>
      </c>
      <c r="AA296" s="18">
        <v>0</v>
      </c>
      <c r="AB296" s="18">
        <v>4.9860405073255815E-6</v>
      </c>
      <c r="AC296" s="18">
        <v>4.9798048837209303E-6</v>
      </c>
      <c r="AD296" s="18">
        <v>0</v>
      </c>
      <c r="AE296" s="18">
        <v>0</v>
      </c>
      <c r="AF296" s="18">
        <v>0</v>
      </c>
      <c r="AG296" s="18">
        <v>0</v>
      </c>
      <c r="AH296" s="18">
        <v>0</v>
      </c>
      <c r="AI296" s="18">
        <v>6.2356236046511633E-9</v>
      </c>
      <c r="AJ296" s="18">
        <v>-2.2164270930232557E-6</v>
      </c>
      <c r="AK296" s="18">
        <v>0</v>
      </c>
      <c r="AL296" s="18">
        <v>0</v>
      </c>
      <c r="AM296" s="18">
        <v>0</v>
      </c>
      <c r="AN296" s="18">
        <v>2.4090336020930229E-5</v>
      </c>
      <c r="AO296" s="18">
        <v>2.4009218604651159E-5</v>
      </c>
      <c r="AP296" s="18">
        <v>0</v>
      </c>
      <c r="AQ296" s="18">
        <v>0</v>
      </c>
      <c r="AR296" s="18">
        <v>0</v>
      </c>
      <c r="AS296" s="18">
        <v>0</v>
      </c>
      <c r="AT296" s="18">
        <v>0</v>
      </c>
      <c r="AU296" s="18">
        <v>8.1117416279069773E-8</v>
      </c>
      <c r="AV296" s="18">
        <v>-1.697093511627907E-5</v>
      </c>
      <c r="AW296" s="18">
        <v>0</v>
      </c>
      <c r="AX296" s="18">
        <v>0</v>
      </c>
      <c r="AY296" s="18">
        <v>0</v>
      </c>
      <c r="AZ296" s="18">
        <v>3.2736075147674426E-6</v>
      </c>
      <c r="BA296" s="18">
        <v>3.2644809302325587E-6</v>
      </c>
      <c r="BB296" s="18">
        <v>0</v>
      </c>
      <c r="BC296" s="18">
        <v>0</v>
      </c>
      <c r="BD296" s="18">
        <v>0</v>
      </c>
      <c r="BE296" s="18">
        <v>0</v>
      </c>
      <c r="BF296" s="18">
        <v>0</v>
      </c>
      <c r="BG296" s="18">
        <v>9.1265845348837197E-9</v>
      </c>
      <c r="BH296" s="18">
        <v>-1.4097347209302327E-6</v>
      </c>
      <c r="BI296" s="18">
        <v>0</v>
      </c>
      <c r="BJ296" s="18">
        <v>0</v>
      </c>
      <c r="BK296" s="18">
        <v>0</v>
      </c>
      <c r="BL296" s="18">
        <v>4.3110396371976743E-9</v>
      </c>
      <c r="BM296" s="18">
        <v>4.3097453488372092E-9</v>
      </c>
      <c r="BN296" s="18">
        <v>0</v>
      </c>
      <c r="BO296" s="18">
        <v>0</v>
      </c>
      <c r="BP296" s="18">
        <v>0</v>
      </c>
      <c r="BQ296" s="18">
        <v>0</v>
      </c>
      <c r="BR296" s="18">
        <v>0</v>
      </c>
      <c r="BS296" s="18">
        <v>1.2942883604651165E-12</v>
      </c>
      <c r="BT296" s="18">
        <v>1.7511539418604652E-10</v>
      </c>
      <c r="BU296" s="18">
        <v>0</v>
      </c>
      <c r="BV296" s="18">
        <v>0</v>
      </c>
      <c r="BW296" s="18">
        <v>0</v>
      </c>
      <c r="BX296" s="18">
        <v>0.14297462515000001</v>
      </c>
      <c r="BY296" s="18">
        <v>0.14279352093023256</v>
      </c>
      <c r="BZ296" s="18">
        <v>0</v>
      </c>
      <c r="CA296" s="18">
        <v>0</v>
      </c>
      <c r="CB296" s="18">
        <v>0</v>
      </c>
      <c r="CC296" s="18">
        <v>0</v>
      </c>
      <c r="CD296" s="18">
        <v>0</v>
      </c>
      <c r="CE296" s="18">
        <v>1.8110421976744184E-4</v>
      </c>
      <c r="CF296" s="18">
        <v>-5.8196070930232553E-2</v>
      </c>
      <c r="CG296" s="18">
        <v>0</v>
      </c>
      <c r="CH296" s="18">
        <v>0</v>
      </c>
      <c r="CI296" s="18">
        <v>0</v>
      </c>
      <c r="CJ296" s="18">
        <v>0.16491390550697677</v>
      </c>
      <c r="CK296" s="18">
        <v>0.16472752441860466</v>
      </c>
      <c r="CL296" s="18">
        <v>0</v>
      </c>
      <c r="CM296" s="18">
        <v>0</v>
      </c>
      <c r="CN296" s="18">
        <v>0</v>
      </c>
      <c r="CO296" s="18">
        <v>0</v>
      </c>
      <c r="CP296" s="18">
        <v>0</v>
      </c>
      <c r="CQ296" s="18">
        <v>1.8638108837209299E-4</v>
      </c>
      <c r="CR296" s="18">
        <v>-5.5638791860465116E-2</v>
      </c>
      <c r="CS296" s="18">
        <v>0</v>
      </c>
      <c r="CT296" s="18">
        <v>0</v>
      </c>
      <c r="CU296" s="18">
        <v>0</v>
      </c>
      <c r="CV296" s="18">
        <v>7.0948519616279071E-2</v>
      </c>
      <c r="CW296" s="18">
        <v>7.0924056976744185E-2</v>
      </c>
      <c r="CX296" s="18">
        <v>0</v>
      </c>
      <c r="CY296" s="18">
        <v>0</v>
      </c>
      <c r="CZ296" s="18">
        <v>0</v>
      </c>
      <c r="DA296" s="18">
        <v>0</v>
      </c>
      <c r="DB296" s="18">
        <v>0</v>
      </c>
      <c r="DC296" s="18">
        <v>2.446263953488372E-5</v>
      </c>
      <c r="DD296" s="18">
        <v>6.3485295348837218E-3</v>
      </c>
      <c r="DE296" s="18">
        <v>0</v>
      </c>
      <c r="DF296" s="18">
        <v>0</v>
      </c>
      <c r="DG296" s="18">
        <v>0</v>
      </c>
      <c r="DH296" s="18">
        <v>0</v>
      </c>
      <c r="DI296" s="18">
        <v>0</v>
      </c>
      <c r="DJ296" s="18">
        <v>0</v>
      </c>
      <c r="DK296" s="18">
        <v>0</v>
      </c>
      <c r="DL296" s="18">
        <v>0</v>
      </c>
      <c r="DM296" s="18">
        <v>0</v>
      </c>
      <c r="DN296" s="18">
        <v>0</v>
      </c>
      <c r="DO296" s="18">
        <v>0</v>
      </c>
      <c r="DP296" s="18">
        <v>0</v>
      </c>
      <c r="DQ296" s="18">
        <v>0</v>
      </c>
      <c r="DR296" s="18">
        <v>0</v>
      </c>
      <c r="DS296" s="18">
        <v>0</v>
      </c>
      <c r="DT296" s="18">
        <v>0</v>
      </c>
      <c r="DU296" s="18">
        <v>0</v>
      </c>
      <c r="DV296" s="18">
        <v>0</v>
      </c>
      <c r="DW296" s="18">
        <v>0</v>
      </c>
      <c r="DX296" s="18">
        <v>0</v>
      </c>
      <c r="DY296" s="18">
        <v>0</v>
      </c>
      <c r="DZ296" s="18">
        <v>0</v>
      </c>
      <c r="EA296" s="18">
        <v>0</v>
      </c>
      <c r="EB296" s="18">
        <v>0</v>
      </c>
      <c r="EC296" s="18">
        <v>0</v>
      </c>
      <c r="ED296" s="18">
        <v>0</v>
      </c>
      <c r="EE296" s="18">
        <v>0</v>
      </c>
    </row>
    <row r="297" spans="1:135" ht="20.149999999999999" customHeight="1" outlineLevel="6" x14ac:dyDescent="0.35">
      <c r="A297" s="17" t="s">
        <v>54</v>
      </c>
      <c r="B297" s="17" t="s">
        <v>338</v>
      </c>
      <c r="C297">
        <v>0</v>
      </c>
      <c r="D297" s="18">
        <v>3.5008628571428571E-2</v>
      </c>
      <c r="E297" s="18">
        <v>3.3615149501661126E-2</v>
      </c>
      <c r="F297" s="18">
        <v>0</v>
      </c>
      <c r="G297" s="18">
        <v>0</v>
      </c>
      <c r="H297" s="18">
        <v>0</v>
      </c>
      <c r="I297" s="18">
        <v>0</v>
      </c>
      <c r="J297" s="18">
        <v>8.010418604651161E-4</v>
      </c>
      <c r="K297" s="18">
        <v>5.924372093023256E-4</v>
      </c>
      <c r="L297" s="18">
        <v>-5.4833222591362126E-4</v>
      </c>
      <c r="M297" s="18">
        <v>0</v>
      </c>
      <c r="N297" s="18">
        <v>0</v>
      </c>
      <c r="O297" s="18">
        <v>0</v>
      </c>
      <c r="P297" s="18">
        <v>3.993289044878309E-10</v>
      </c>
      <c r="Q297" s="18">
        <v>3.993289036544851E-10</v>
      </c>
      <c r="R297" s="18">
        <v>0</v>
      </c>
      <c r="S297" s="18">
        <v>0</v>
      </c>
      <c r="T297" s="18">
        <v>0</v>
      </c>
      <c r="U297" s="18">
        <v>0</v>
      </c>
      <c r="V297" s="18">
        <v>6.4488637873754156E-20</v>
      </c>
      <c r="W297" s="18">
        <v>7.6885714285714275E-19</v>
      </c>
      <c r="X297" s="18">
        <v>-6.6276677740863784E-18</v>
      </c>
      <c r="Y297" s="18">
        <v>0</v>
      </c>
      <c r="Z297" s="18">
        <v>0</v>
      </c>
      <c r="AA297" s="18">
        <v>0</v>
      </c>
      <c r="AB297" s="18">
        <v>1.8428730897009969E-6</v>
      </c>
      <c r="AC297" s="18">
        <v>1.8953222591362127E-6</v>
      </c>
      <c r="AD297" s="18">
        <v>0</v>
      </c>
      <c r="AE297" s="18">
        <v>0</v>
      </c>
      <c r="AF297" s="18">
        <v>0</v>
      </c>
      <c r="AG297" s="18">
        <v>0</v>
      </c>
      <c r="AH297" s="18">
        <v>2.6105382059800665E-7</v>
      </c>
      <c r="AI297" s="18">
        <v>-3.1350299003322258E-7</v>
      </c>
      <c r="AJ297" s="18">
        <v>-2.7297408637873753E-7</v>
      </c>
      <c r="AK297" s="18">
        <v>0</v>
      </c>
      <c r="AL297" s="18">
        <v>0</v>
      </c>
      <c r="AM297" s="18">
        <v>0</v>
      </c>
      <c r="AN297" s="18">
        <v>5.65616611295681E-5</v>
      </c>
      <c r="AO297" s="18">
        <v>5.1972358803986708E-5</v>
      </c>
      <c r="AP297" s="18">
        <v>0</v>
      </c>
      <c r="AQ297" s="18">
        <v>0</v>
      </c>
      <c r="AR297" s="18">
        <v>0</v>
      </c>
      <c r="AS297" s="18">
        <v>0</v>
      </c>
      <c r="AT297" s="18">
        <v>2.7893421926910297E-6</v>
      </c>
      <c r="AU297" s="18">
        <v>1.7999601328903654E-6</v>
      </c>
      <c r="AV297" s="18">
        <v>-3.0039069767441854E-6</v>
      </c>
      <c r="AW297" s="18">
        <v>0</v>
      </c>
      <c r="AX297" s="18">
        <v>0</v>
      </c>
      <c r="AY297" s="18">
        <v>0</v>
      </c>
      <c r="AZ297" s="18">
        <v>1.7709938870431896E-5</v>
      </c>
      <c r="BA297" s="18">
        <v>1.6688372093023257E-5</v>
      </c>
      <c r="BB297" s="18">
        <v>0</v>
      </c>
      <c r="BC297" s="18">
        <v>0</v>
      </c>
      <c r="BD297" s="18">
        <v>0</v>
      </c>
      <c r="BE297" s="18">
        <v>0</v>
      </c>
      <c r="BF297" s="18">
        <v>6.7587906976744176E-7</v>
      </c>
      <c r="BG297" s="18">
        <v>3.4568770764119596E-7</v>
      </c>
      <c r="BH297" s="18">
        <v>-5.6025249169435218E-7</v>
      </c>
      <c r="BI297" s="18">
        <v>0</v>
      </c>
      <c r="BJ297" s="18">
        <v>0</v>
      </c>
      <c r="BK297" s="18">
        <v>0</v>
      </c>
      <c r="BL297" s="18">
        <v>8.298173820598005E-9</v>
      </c>
      <c r="BM297" s="18">
        <v>8.2249833887043182E-9</v>
      </c>
      <c r="BN297" s="18">
        <v>0</v>
      </c>
      <c r="BO297" s="18">
        <v>0</v>
      </c>
      <c r="BP297" s="18">
        <v>0</v>
      </c>
      <c r="BQ297" s="18">
        <v>0</v>
      </c>
      <c r="BR297" s="18">
        <v>2.7774219269102989E-11</v>
      </c>
      <c r="BS297" s="18">
        <v>4.541621262458472E-11</v>
      </c>
      <c r="BT297" s="18">
        <v>-9.8461395348837211E-11</v>
      </c>
      <c r="BU297" s="18">
        <v>0</v>
      </c>
      <c r="BV297" s="18">
        <v>0</v>
      </c>
      <c r="BW297" s="18">
        <v>0</v>
      </c>
      <c r="BX297" s="18">
        <v>0.17547823255813955</v>
      </c>
      <c r="BY297" s="18">
        <v>0.16211561461794019</v>
      </c>
      <c r="BZ297" s="18">
        <v>0</v>
      </c>
      <c r="CA297" s="18">
        <v>0</v>
      </c>
      <c r="CB297" s="18">
        <v>0</v>
      </c>
      <c r="CC297" s="18">
        <v>0</v>
      </c>
      <c r="CD297" s="18">
        <v>5.2925980066445182E-3</v>
      </c>
      <c r="CE297" s="18">
        <v>8.070019933554818E-3</v>
      </c>
      <c r="CF297" s="18">
        <v>-6.9971960132890372E-3</v>
      </c>
      <c r="CG297" s="18">
        <v>0</v>
      </c>
      <c r="CH297" s="18">
        <v>0</v>
      </c>
      <c r="CI297" s="18">
        <v>0</v>
      </c>
      <c r="CJ297" s="18">
        <v>0.18035362126245846</v>
      </c>
      <c r="CK297" s="18">
        <v>0.16688372093023254</v>
      </c>
      <c r="CL297" s="18">
        <v>0</v>
      </c>
      <c r="CM297" s="18">
        <v>0</v>
      </c>
      <c r="CN297" s="18">
        <v>0</v>
      </c>
      <c r="CO297" s="18">
        <v>0</v>
      </c>
      <c r="CP297" s="18">
        <v>5.3164385382059795E-3</v>
      </c>
      <c r="CQ297" s="18">
        <v>8.1534617940199339E-3</v>
      </c>
      <c r="CR297" s="18">
        <v>-8.5706710963455151E-3</v>
      </c>
      <c r="CS297" s="18">
        <v>0</v>
      </c>
      <c r="CT297" s="18">
        <v>0</v>
      </c>
      <c r="CU297" s="18">
        <v>0</v>
      </c>
      <c r="CV297" s="18">
        <v>2.3548485049833888E-2</v>
      </c>
      <c r="CW297" s="18">
        <v>2.2648504983388704E-2</v>
      </c>
      <c r="CX297" s="18">
        <v>0</v>
      </c>
      <c r="CY297" s="18">
        <v>0</v>
      </c>
      <c r="CZ297" s="18">
        <v>0</v>
      </c>
      <c r="DA297" s="18">
        <v>0</v>
      </c>
      <c r="DB297" s="18">
        <v>3.0873488372093022E-4</v>
      </c>
      <c r="DC297" s="18">
        <v>5.912451827242524E-4</v>
      </c>
      <c r="DD297" s="18">
        <v>-2.0026046511627906E-3</v>
      </c>
      <c r="DE297" s="18">
        <v>0</v>
      </c>
      <c r="DF297" s="18">
        <v>0</v>
      </c>
      <c r="DG297" s="18">
        <v>0</v>
      </c>
      <c r="DH297" s="18">
        <v>3.3376744186046504E-2</v>
      </c>
      <c r="DI297" s="18">
        <v>3.3376744186046504E-2</v>
      </c>
      <c r="DJ297" s="18">
        <v>0</v>
      </c>
      <c r="DK297" s="18">
        <v>0</v>
      </c>
      <c r="DL297" s="18">
        <v>0</v>
      </c>
      <c r="DM297" s="18">
        <v>0</v>
      </c>
      <c r="DN297" s="18">
        <v>0</v>
      </c>
      <c r="DO297" s="18">
        <v>0</v>
      </c>
      <c r="DP297" s="18">
        <v>0</v>
      </c>
      <c r="DQ297" s="18">
        <v>0</v>
      </c>
      <c r="DR297" s="18">
        <v>0</v>
      </c>
      <c r="DS297" s="18">
        <v>0</v>
      </c>
      <c r="DT297" s="18">
        <v>1.823800664451827E-2</v>
      </c>
      <c r="DU297" s="18">
        <v>1.823800664451827E-2</v>
      </c>
      <c r="DV297" s="18">
        <v>0</v>
      </c>
      <c r="DW297" s="18">
        <v>0</v>
      </c>
      <c r="DX297" s="18">
        <v>0</v>
      </c>
      <c r="DY297" s="18">
        <v>0</v>
      </c>
      <c r="DZ297" s="18">
        <v>0</v>
      </c>
      <c r="EA297" s="18">
        <v>0</v>
      </c>
      <c r="EB297" s="18">
        <v>0</v>
      </c>
      <c r="EC297" s="18">
        <v>0</v>
      </c>
      <c r="ED297" s="18">
        <v>0</v>
      </c>
      <c r="EE297" s="18">
        <v>0</v>
      </c>
    </row>
    <row r="298" spans="1:135" ht="20.149999999999999" customHeight="1" outlineLevel="6" x14ac:dyDescent="0.35">
      <c r="A298" s="17" t="s">
        <v>54</v>
      </c>
      <c r="B298" s="17" t="s">
        <v>383</v>
      </c>
      <c r="C298">
        <v>3</v>
      </c>
      <c r="D298" s="18">
        <v>8.3006747534883716E-3</v>
      </c>
      <c r="E298" s="18">
        <v>1.589170099667774E-3</v>
      </c>
      <c r="F298" s="18">
        <v>0</v>
      </c>
      <c r="G298" s="18">
        <v>0</v>
      </c>
      <c r="H298" s="18">
        <v>6.2255060651162783E-3</v>
      </c>
      <c r="I298" s="18">
        <v>0</v>
      </c>
      <c r="J298" s="18">
        <v>4.8599858870431887E-4</v>
      </c>
      <c r="K298" s="18">
        <v>0</v>
      </c>
      <c r="L298" s="18">
        <v>-6.0668027641196012E-4</v>
      </c>
      <c r="M298" s="18">
        <v>0</v>
      </c>
      <c r="N298" s="18">
        <v>0</v>
      </c>
      <c r="O298" s="18">
        <v>0</v>
      </c>
      <c r="P298" s="18">
        <v>5.2351589528239195E-17</v>
      </c>
      <c r="Q298" s="18">
        <v>1.2525552425249168E-17</v>
      </c>
      <c r="R298" s="18">
        <v>0</v>
      </c>
      <c r="S298" s="18">
        <v>0</v>
      </c>
      <c r="T298" s="18">
        <v>3.9263692146179407E-17</v>
      </c>
      <c r="U298" s="18">
        <v>0</v>
      </c>
      <c r="V298" s="18">
        <v>5.6234495681063126E-19</v>
      </c>
      <c r="W298" s="18">
        <v>0</v>
      </c>
      <c r="X298" s="18">
        <v>-1.3141382697674419E-17</v>
      </c>
      <c r="Y298" s="18">
        <v>0</v>
      </c>
      <c r="Z298" s="18">
        <v>0</v>
      </c>
      <c r="AA298" s="18">
        <v>0</v>
      </c>
      <c r="AB298" s="18">
        <v>1.1179585456478404E-6</v>
      </c>
      <c r="AC298" s="18">
        <v>2.7158519202657808E-7</v>
      </c>
      <c r="AD298" s="18">
        <v>0</v>
      </c>
      <c r="AE298" s="18">
        <v>0</v>
      </c>
      <c r="AF298" s="18">
        <v>8.3846890923588055E-7</v>
      </c>
      <c r="AG298" s="18">
        <v>0</v>
      </c>
      <c r="AH298" s="18">
        <v>7.9044443853820595E-9</v>
      </c>
      <c r="AI298" s="18">
        <v>0</v>
      </c>
      <c r="AJ298" s="18">
        <v>-5.1721752026578073E-8</v>
      </c>
      <c r="AK298" s="18">
        <v>0</v>
      </c>
      <c r="AL298" s="18">
        <v>0</v>
      </c>
      <c r="AM298" s="18">
        <v>0</v>
      </c>
      <c r="AN298" s="18">
        <v>8.0486677421926905E-6</v>
      </c>
      <c r="AO298" s="18">
        <v>1.9205699933554813E-6</v>
      </c>
      <c r="AP298" s="18">
        <v>0</v>
      </c>
      <c r="AQ298" s="18">
        <v>0</v>
      </c>
      <c r="AR298" s="18">
        <v>6.0365008066445187E-6</v>
      </c>
      <c r="AS298" s="18">
        <v>0</v>
      </c>
      <c r="AT298" s="18">
        <v>9.159694219269102E-8</v>
      </c>
      <c r="AU298" s="18">
        <v>0</v>
      </c>
      <c r="AV298" s="18">
        <v>-4.9942392558139527E-7</v>
      </c>
      <c r="AW298" s="18">
        <v>0</v>
      </c>
      <c r="AX298" s="18">
        <v>0</v>
      </c>
      <c r="AY298" s="18">
        <v>0</v>
      </c>
      <c r="AZ298" s="18">
        <v>1.5086691827242524E-6</v>
      </c>
      <c r="BA298" s="18">
        <v>3.5567560664451824E-7</v>
      </c>
      <c r="BB298" s="18">
        <v>0</v>
      </c>
      <c r="BC298" s="18">
        <v>0</v>
      </c>
      <c r="BD298" s="18">
        <v>1.1315018870431894E-6</v>
      </c>
      <c r="BE298" s="18">
        <v>0</v>
      </c>
      <c r="BF298" s="18">
        <v>2.1491689036544851E-8</v>
      </c>
      <c r="BG298" s="18">
        <v>0</v>
      </c>
      <c r="BH298" s="18">
        <v>-9.4231950564784043E-8</v>
      </c>
      <c r="BI298" s="18">
        <v>0</v>
      </c>
      <c r="BJ298" s="18">
        <v>0</v>
      </c>
      <c r="BK298" s="18">
        <v>0</v>
      </c>
      <c r="BL298" s="18">
        <v>1.4878606655149504E-9</v>
      </c>
      <c r="BM298" s="18">
        <v>3.6592202259136208E-10</v>
      </c>
      <c r="BN298" s="18">
        <v>0</v>
      </c>
      <c r="BO298" s="18">
        <v>0</v>
      </c>
      <c r="BP298" s="18">
        <v>1.1158954991362126E-9</v>
      </c>
      <c r="BQ298" s="18">
        <v>0</v>
      </c>
      <c r="BR298" s="18">
        <v>6.0431437873754142E-12</v>
      </c>
      <c r="BS298" s="18">
        <v>0</v>
      </c>
      <c r="BT298" s="18">
        <v>-1.43349008372093E-10</v>
      </c>
      <c r="BU298" s="18">
        <v>0</v>
      </c>
      <c r="BV298" s="18">
        <v>0</v>
      </c>
      <c r="BW298" s="18">
        <v>0</v>
      </c>
      <c r="BX298" s="18">
        <v>0.1422451109475083</v>
      </c>
      <c r="BY298" s="18">
        <v>3.5213430963455153E-2</v>
      </c>
      <c r="BZ298" s="18">
        <v>0</v>
      </c>
      <c r="CA298" s="18">
        <v>0</v>
      </c>
      <c r="CB298" s="18">
        <v>0.10668383321063123</v>
      </c>
      <c r="CC298" s="18">
        <v>0</v>
      </c>
      <c r="CD298" s="18">
        <v>3.4784677342192689E-4</v>
      </c>
      <c r="CE298" s="18">
        <v>0</v>
      </c>
      <c r="CF298" s="18">
        <v>-8.229816292358803E-3</v>
      </c>
      <c r="CG298" s="18">
        <v>0</v>
      </c>
      <c r="CH298" s="18">
        <v>0</v>
      </c>
      <c r="CI298" s="18">
        <v>0</v>
      </c>
      <c r="CJ298" s="18">
        <v>0.14579541393222595</v>
      </c>
      <c r="CK298" s="18">
        <v>3.6064666312292361E-2</v>
      </c>
      <c r="CL298" s="18">
        <v>0</v>
      </c>
      <c r="CM298" s="18">
        <v>0</v>
      </c>
      <c r="CN298" s="18">
        <v>0.10934656044916946</v>
      </c>
      <c r="CO298" s="18">
        <v>0</v>
      </c>
      <c r="CP298" s="18">
        <v>3.8418717076411956E-4</v>
      </c>
      <c r="CQ298" s="18">
        <v>0</v>
      </c>
      <c r="CR298" s="18">
        <v>-8.9547775149501664E-3</v>
      </c>
      <c r="CS298" s="18">
        <v>0</v>
      </c>
      <c r="CT298" s="18">
        <v>0</v>
      </c>
      <c r="CU298" s="18">
        <v>0</v>
      </c>
      <c r="CV298" s="18">
        <v>1.003463268039867E-2</v>
      </c>
      <c r="CW298" s="18">
        <v>2.4067462857142855E-3</v>
      </c>
      <c r="CX298" s="18">
        <v>0</v>
      </c>
      <c r="CY298" s="18">
        <v>0</v>
      </c>
      <c r="CZ298" s="18">
        <v>7.5259745102990022E-3</v>
      </c>
      <c r="DA298" s="18">
        <v>0</v>
      </c>
      <c r="DB298" s="18">
        <v>1.0191188438538205E-4</v>
      </c>
      <c r="DC298" s="18">
        <v>0</v>
      </c>
      <c r="DD298" s="18">
        <v>-2.3773961461794019E-3</v>
      </c>
      <c r="DE298" s="18">
        <v>0</v>
      </c>
      <c r="DF298" s="18">
        <v>0</v>
      </c>
      <c r="DG298" s="18">
        <v>0</v>
      </c>
      <c r="DH298" s="18">
        <v>0</v>
      </c>
      <c r="DI298" s="18">
        <v>0</v>
      </c>
      <c r="DJ298" s="18">
        <v>0</v>
      </c>
      <c r="DK298" s="18">
        <v>0</v>
      </c>
      <c r="DL298" s="18">
        <v>0</v>
      </c>
      <c r="DM298" s="18">
        <v>0</v>
      </c>
      <c r="DN298" s="18">
        <v>0</v>
      </c>
      <c r="DO298" s="18">
        <v>0</v>
      </c>
      <c r="DP298" s="18">
        <v>0</v>
      </c>
      <c r="DQ298" s="18">
        <v>0</v>
      </c>
      <c r="DR298" s="18">
        <v>0</v>
      </c>
      <c r="DS298" s="18">
        <v>0</v>
      </c>
      <c r="DT298" s="18">
        <v>0</v>
      </c>
      <c r="DU298" s="18">
        <v>0</v>
      </c>
      <c r="DV298" s="18">
        <v>0</v>
      </c>
      <c r="DW298" s="18">
        <v>0</v>
      </c>
      <c r="DX298" s="18">
        <v>0</v>
      </c>
      <c r="DY298" s="18">
        <v>0</v>
      </c>
      <c r="DZ298" s="18">
        <v>0</v>
      </c>
      <c r="EA298" s="18">
        <v>0</v>
      </c>
      <c r="EB298" s="18">
        <v>0</v>
      </c>
      <c r="EC298" s="18">
        <v>0</v>
      </c>
      <c r="ED298" s="18">
        <v>0</v>
      </c>
      <c r="EE298" s="18">
        <v>0</v>
      </c>
    </row>
    <row r="299" spans="1:135" ht="20.149999999999999" customHeight="1" outlineLevel="6" x14ac:dyDescent="0.35">
      <c r="A299" s="17" t="s">
        <v>54</v>
      </c>
      <c r="B299" s="17" t="s">
        <v>69</v>
      </c>
      <c r="C299">
        <v>0</v>
      </c>
      <c r="D299" s="18">
        <v>1.4671096345514984E-4</v>
      </c>
      <c r="E299" s="18">
        <v>-2.078405315614618E-3</v>
      </c>
      <c r="F299" s="18">
        <v>0</v>
      </c>
      <c r="G299" s="18">
        <v>0</v>
      </c>
      <c r="H299" s="18">
        <v>0</v>
      </c>
      <c r="I299" s="18">
        <v>0</v>
      </c>
      <c r="J299" s="18">
        <v>2.2251162790697678E-3</v>
      </c>
      <c r="K299" s="18">
        <v>0</v>
      </c>
      <c r="L299" s="18">
        <v>-1.1339534883720932E-3</v>
      </c>
      <c r="M299" s="18">
        <v>0</v>
      </c>
      <c r="N299" s="18">
        <v>0</v>
      </c>
      <c r="O299" s="18">
        <v>0</v>
      </c>
      <c r="P299" s="18">
        <v>2.7600000415681064E-11</v>
      </c>
      <c r="Q299" s="18">
        <v>2.76E-11</v>
      </c>
      <c r="R299" s="18">
        <v>0</v>
      </c>
      <c r="S299" s="18">
        <v>0</v>
      </c>
      <c r="T299" s="18">
        <v>0</v>
      </c>
      <c r="U299" s="18">
        <v>0</v>
      </c>
      <c r="V299" s="18">
        <v>4.1568106312292363E-19</v>
      </c>
      <c r="W299" s="18">
        <v>0</v>
      </c>
      <c r="X299" s="18">
        <v>-8.4053156146179416E-18</v>
      </c>
      <c r="Y299" s="18">
        <v>0</v>
      </c>
      <c r="Z299" s="18">
        <v>0</v>
      </c>
      <c r="AA299" s="18">
        <v>0</v>
      </c>
      <c r="AB299" s="18">
        <v>7.9223920265780737E-8</v>
      </c>
      <c r="AC299" s="18">
        <v>5.9295681063122931E-8</v>
      </c>
      <c r="AD299" s="18">
        <v>0</v>
      </c>
      <c r="AE299" s="18">
        <v>0</v>
      </c>
      <c r="AF299" s="18">
        <v>0</v>
      </c>
      <c r="AG299" s="18">
        <v>0</v>
      </c>
      <c r="AH299" s="18">
        <v>1.9928239202657806E-8</v>
      </c>
      <c r="AI299" s="18">
        <v>0</v>
      </c>
      <c r="AJ299" s="18">
        <v>-9.1083056478405321E-8</v>
      </c>
      <c r="AK299" s="18">
        <v>0</v>
      </c>
      <c r="AL299" s="18">
        <v>0</v>
      </c>
      <c r="AM299" s="18">
        <v>0</v>
      </c>
      <c r="AN299" s="18">
        <v>1.0453156146179403E-6</v>
      </c>
      <c r="AO299" s="18">
        <v>7.3966777408637881E-7</v>
      </c>
      <c r="AP299" s="18">
        <v>0</v>
      </c>
      <c r="AQ299" s="18">
        <v>0</v>
      </c>
      <c r="AR299" s="18">
        <v>0</v>
      </c>
      <c r="AS299" s="18">
        <v>0</v>
      </c>
      <c r="AT299" s="18">
        <v>3.056478405315615E-7</v>
      </c>
      <c r="AU299" s="18">
        <v>0</v>
      </c>
      <c r="AV299" s="18">
        <v>-7.7328903654485056E-7</v>
      </c>
      <c r="AW299" s="18">
        <v>0</v>
      </c>
      <c r="AX299" s="18">
        <v>0</v>
      </c>
      <c r="AY299" s="18">
        <v>0</v>
      </c>
      <c r="AZ299" s="18">
        <v>7.5922923588039877E-7</v>
      </c>
      <c r="BA299" s="18">
        <v>1.7544186046511629E-7</v>
      </c>
      <c r="BB299" s="18">
        <v>0</v>
      </c>
      <c r="BC299" s="18">
        <v>0</v>
      </c>
      <c r="BD299" s="18">
        <v>0</v>
      </c>
      <c r="BE299" s="18">
        <v>0</v>
      </c>
      <c r="BF299" s="18">
        <v>5.8378737541528244E-7</v>
      </c>
      <c r="BG299" s="18">
        <v>0</v>
      </c>
      <c r="BH299" s="18">
        <v>-1.5404651162790698E-7</v>
      </c>
      <c r="BI299" s="18">
        <v>0</v>
      </c>
      <c r="BJ299" s="18">
        <v>0</v>
      </c>
      <c r="BK299" s="18">
        <v>0</v>
      </c>
      <c r="BL299" s="18">
        <v>3.323920265780731E-10</v>
      </c>
      <c r="BM299" s="18">
        <v>3.2704318936877075E-10</v>
      </c>
      <c r="BN299" s="18">
        <v>0</v>
      </c>
      <c r="BO299" s="18">
        <v>0</v>
      </c>
      <c r="BP299" s="18">
        <v>0</v>
      </c>
      <c r="BQ299" s="18">
        <v>0</v>
      </c>
      <c r="BR299" s="18">
        <v>5.3488372093023266E-12</v>
      </c>
      <c r="BS299" s="18">
        <v>0</v>
      </c>
      <c r="BT299" s="18">
        <v>-1.2195348837209303E-10</v>
      </c>
      <c r="BU299" s="18">
        <v>0</v>
      </c>
      <c r="BV299" s="18">
        <v>0</v>
      </c>
      <c r="BW299" s="18">
        <v>0</v>
      </c>
      <c r="BX299" s="18">
        <v>2.1303654485049835E-3</v>
      </c>
      <c r="BY299" s="18">
        <v>1.6566112956810633E-3</v>
      </c>
      <c r="BZ299" s="18">
        <v>0</v>
      </c>
      <c r="CA299" s="18">
        <v>0</v>
      </c>
      <c r="CB299" s="18">
        <v>0</v>
      </c>
      <c r="CC299" s="18">
        <v>0</v>
      </c>
      <c r="CD299" s="18">
        <v>4.737541528239203E-4</v>
      </c>
      <c r="CE299" s="18">
        <v>0</v>
      </c>
      <c r="CF299" s="18">
        <v>-1.7513621262458475E-2</v>
      </c>
      <c r="CG299" s="18">
        <v>0</v>
      </c>
      <c r="CH299" s="18">
        <v>0</v>
      </c>
      <c r="CI299" s="18">
        <v>0</v>
      </c>
      <c r="CJ299" s="18">
        <v>3.0411960132890369E-3</v>
      </c>
      <c r="CK299" s="18">
        <v>2.5368770764119604E-3</v>
      </c>
      <c r="CL299" s="18">
        <v>0</v>
      </c>
      <c r="CM299" s="18">
        <v>0</v>
      </c>
      <c r="CN299" s="18">
        <v>0</v>
      </c>
      <c r="CO299" s="18">
        <v>0</v>
      </c>
      <c r="CP299" s="18">
        <v>5.0431893687707648E-4</v>
      </c>
      <c r="CQ299" s="18">
        <v>0</v>
      </c>
      <c r="CR299" s="18">
        <v>0</v>
      </c>
      <c r="CS299" s="18">
        <v>0</v>
      </c>
      <c r="CT299" s="18">
        <v>0</v>
      </c>
      <c r="CU299" s="18">
        <v>0</v>
      </c>
      <c r="CV299" s="18">
        <v>1.2714950166112956E-2</v>
      </c>
      <c r="CW299" s="18">
        <v>3.3315614617940199E-2</v>
      </c>
      <c r="CX299" s="18">
        <v>0</v>
      </c>
      <c r="CY299" s="18">
        <v>0</v>
      </c>
      <c r="CZ299" s="18">
        <v>0</v>
      </c>
      <c r="DA299" s="18">
        <v>0</v>
      </c>
      <c r="DB299" s="18">
        <v>-2.0600664451827243E-2</v>
      </c>
      <c r="DC299" s="18">
        <v>0</v>
      </c>
      <c r="DD299" s="18">
        <v>0</v>
      </c>
      <c r="DE299" s="18">
        <v>0</v>
      </c>
      <c r="DF299" s="18">
        <v>0</v>
      </c>
      <c r="DG299" s="18">
        <v>0</v>
      </c>
      <c r="DH299" s="18">
        <v>0</v>
      </c>
      <c r="DI299" s="18">
        <v>0</v>
      </c>
      <c r="DJ299" s="18">
        <v>0</v>
      </c>
      <c r="DK299" s="18">
        <v>0</v>
      </c>
      <c r="DL299" s="18">
        <v>0</v>
      </c>
      <c r="DM299" s="18">
        <v>0</v>
      </c>
      <c r="DN299" s="18">
        <v>0</v>
      </c>
      <c r="DO299" s="18">
        <v>0</v>
      </c>
      <c r="DP299" s="18">
        <v>0</v>
      </c>
      <c r="DQ299" s="18">
        <v>0</v>
      </c>
      <c r="DR299" s="18">
        <v>0</v>
      </c>
      <c r="DS299" s="18">
        <v>0</v>
      </c>
      <c r="DT299" s="18">
        <v>0</v>
      </c>
      <c r="DU299" s="18">
        <v>0</v>
      </c>
      <c r="DV299" s="18">
        <v>0</v>
      </c>
      <c r="DW299" s="18">
        <v>0</v>
      </c>
      <c r="DX299" s="18">
        <v>0</v>
      </c>
      <c r="DY299" s="18">
        <v>0</v>
      </c>
      <c r="DZ299" s="18">
        <v>0</v>
      </c>
      <c r="EA299" s="18">
        <v>0</v>
      </c>
      <c r="EB299" s="18">
        <v>0</v>
      </c>
      <c r="EC299" s="18">
        <v>0</v>
      </c>
      <c r="ED299" s="18">
        <v>0</v>
      </c>
      <c r="EE299" s="18">
        <v>0</v>
      </c>
    </row>
    <row r="300" spans="1:135" ht="20.149999999999999" customHeight="1" outlineLevel="6" x14ac:dyDescent="0.35">
      <c r="A300" s="17" t="s">
        <v>54</v>
      </c>
      <c r="B300" s="17" t="s">
        <v>57</v>
      </c>
      <c r="C300">
        <v>0</v>
      </c>
      <c r="D300" s="18">
        <v>9.2574617940199277E-3</v>
      </c>
      <c r="E300" s="18">
        <v>-3.5904253156146176E-2</v>
      </c>
      <c r="F300" s="18">
        <v>0</v>
      </c>
      <c r="G300" s="18">
        <v>0</v>
      </c>
      <c r="H300" s="18">
        <v>0</v>
      </c>
      <c r="I300" s="18">
        <v>0</v>
      </c>
      <c r="J300" s="18">
        <v>4.5161714950166104E-2</v>
      </c>
      <c r="K300" s="18">
        <v>0</v>
      </c>
      <c r="L300" s="18">
        <v>-1.1935578737541527E-2</v>
      </c>
      <c r="M300" s="18">
        <v>0</v>
      </c>
      <c r="N300" s="18">
        <v>0</v>
      </c>
      <c r="O300" s="18">
        <v>0</v>
      </c>
      <c r="P300" s="18">
        <v>1.2724470179401994E-16</v>
      </c>
      <c r="Q300" s="18">
        <v>1.2550801993355482E-16</v>
      </c>
      <c r="R300" s="18">
        <v>0</v>
      </c>
      <c r="S300" s="18">
        <v>0</v>
      </c>
      <c r="T300" s="18">
        <v>0</v>
      </c>
      <c r="U300" s="18">
        <v>0</v>
      </c>
      <c r="V300" s="18">
        <v>1.7366818604651164E-18</v>
      </c>
      <c r="W300" s="18">
        <v>0</v>
      </c>
      <c r="X300" s="18">
        <v>-3.722323056478405E-16</v>
      </c>
      <c r="Y300" s="18">
        <v>0</v>
      </c>
      <c r="Z300" s="18">
        <v>0</v>
      </c>
      <c r="AA300" s="18">
        <v>0</v>
      </c>
      <c r="AB300" s="18">
        <v>2.521149691694352E-7</v>
      </c>
      <c r="AC300" s="18">
        <v>2.4802176079734218E-7</v>
      </c>
      <c r="AD300" s="18">
        <v>0</v>
      </c>
      <c r="AE300" s="18">
        <v>0</v>
      </c>
      <c r="AF300" s="18">
        <v>0</v>
      </c>
      <c r="AG300" s="18">
        <v>0</v>
      </c>
      <c r="AH300" s="18">
        <v>4.0932083720930231E-9</v>
      </c>
      <c r="AI300" s="18">
        <v>0</v>
      </c>
      <c r="AJ300" s="18">
        <v>-1.0780642524916942E-6</v>
      </c>
      <c r="AK300" s="18">
        <v>0</v>
      </c>
      <c r="AL300" s="18">
        <v>0</v>
      </c>
      <c r="AM300" s="18">
        <v>0</v>
      </c>
      <c r="AN300" s="18">
        <v>2.1026351661129566E-5</v>
      </c>
      <c r="AO300" s="18">
        <v>2.0976641860465115E-5</v>
      </c>
      <c r="AP300" s="18">
        <v>0</v>
      </c>
      <c r="AQ300" s="18">
        <v>0</v>
      </c>
      <c r="AR300" s="18">
        <v>0</v>
      </c>
      <c r="AS300" s="18">
        <v>0</v>
      </c>
      <c r="AT300" s="18">
        <v>4.9709800664451821E-8</v>
      </c>
      <c r="AU300" s="18">
        <v>0</v>
      </c>
      <c r="AV300" s="18">
        <v>-8.8239308970099654E-6</v>
      </c>
      <c r="AW300" s="18">
        <v>0</v>
      </c>
      <c r="AX300" s="18">
        <v>0</v>
      </c>
      <c r="AY300" s="18">
        <v>0</v>
      </c>
      <c r="AZ300" s="18">
        <v>4.9945982392026574E-6</v>
      </c>
      <c r="BA300" s="18">
        <v>4.9847800664451823E-6</v>
      </c>
      <c r="BB300" s="18">
        <v>0</v>
      </c>
      <c r="BC300" s="18">
        <v>0</v>
      </c>
      <c r="BD300" s="18">
        <v>0</v>
      </c>
      <c r="BE300" s="18">
        <v>0</v>
      </c>
      <c r="BF300" s="18">
        <v>9.8181727574750826E-9</v>
      </c>
      <c r="BG300" s="18">
        <v>0</v>
      </c>
      <c r="BH300" s="18">
        <v>-1.4861912292358802E-6</v>
      </c>
      <c r="BI300" s="18">
        <v>0</v>
      </c>
      <c r="BJ300" s="18">
        <v>0</v>
      </c>
      <c r="BK300" s="18">
        <v>0</v>
      </c>
      <c r="BL300" s="18">
        <v>1.4488171614617937E-9</v>
      </c>
      <c r="BM300" s="18">
        <v>1.432577541528239E-9</v>
      </c>
      <c r="BN300" s="18">
        <v>0</v>
      </c>
      <c r="BO300" s="18">
        <v>0</v>
      </c>
      <c r="BP300" s="18">
        <v>0</v>
      </c>
      <c r="BQ300" s="18">
        <v>0</v>
      </c>
      <c r="BR300" s="18">
        <v>1.6239619933554818E-11</v>
      </c>
      <c r="BS300" s="18">
        <v>0</v>
      </c>
      <c r="BT300" s="18">
        <v>-4.0040126910298993E-9</v>
      </c>
      <c r="BU300" s="18">
        <v>0</v>
      </c>
      <c r="BV300" s="18">
        <v>0</v>
      </c>
      <c r="BW300" s="18">
        <v>0</v>
      </c>
      <c r="BX300" s="18">
        <v>6.6600601794019929E-2</v>
      </c>
      <c r="BY300" s="18">
        <v>6.6183149501661126E-2</v>
      </c>
      <c r="BZ300" s="18">
        <v>0</v>
      </c>
      <c r="CA300" s="18">
        <v>0</v>
      </c>
      <c r="CB300" s="18">
        <v>0</v>
      </c>
      <c r="CC300" s="18">
        <v>0</v>
      </c>
      <c r="CD300" s="18">
        <v>4.1745229235880396E-4</v>
      </c>
      <c r="CE300" s="18">
        <v>0</v>
      </c>
      <c r="CF300" s="18">
        <v>-0.21496823920265778</v>
      </c>
      <c r="CG300" s="18">
        <v>0</v>
      </c>
      <c r="CH300" s="18">
        <v>0</v>
      </c>
      <c r="CI300" s="18">
        <v>0</v>
      </c>
      <c r="CJ300" s="18">
        <v>7.3686044451827248E-2</v>
      </c>
      <c r="CK300" s="18">
        <v>7.3156963455149507E-2</v>
      </c>
      <c r="CL300" s="18">
        <v>0</v>
      </c>
      <c r="CM300" s="18">
        <v>0</v>
      </c>
      <c r="CN300" s="18">
        <v>0</v>
      </c>
      <c r="CO300" s="18">
        <v>0</v>
      </c>
      <c r="CP300" s="18">
        <v>5.290809966777408E-4</v>
      </c>
      <c r="CQ300" s="18">
        <v>0</v>
      </c>
      <c r="CR300" s="18">
        <v>-0.23537481727574749</v>
      </c>
      <c r="CS300" s="18">
        <v>0</v>
      </c>
      <c r="CT300" s="18">
        <v>0</v>
      </c>
      <c r="CU300" s="18">
        <v>0</v>
      </c>
      <c r="CV300" s="18">
        <v>0.54221333571428565</v>
      </c>
      <c r="CW300" s="18">
        <v>0.54190903654485045</v>
      </c>
      <c r="CX300" s="18">
        <v>0</v>
      </c>
      <c r="CY300" s="18">
        <v>0</v>
      </c>
      <c r="CZ300" s="18">
        <v>0</v>
      </c>
      <c r="DA300" s="18">
        <v>0</v>
      </c>
      <c r="DB300" s="18">
        <v>3.0429916943521592E-4</v>
      </c>
      <c r="DC300" s="18">
        <v>0</v>
      </c>
      <c r="DD300" s="18">
        <v>-6.7377009966777396E-2</v>
      </c>
      <c r="DE300" s="18">
        <v>0</v>
      </c>
      <c r="DF300" s="18">
        <v>0</v>
      </c>
      <c r="DG300" s="18">
        <v>0</v>
      </c>
      <c r="DH300" s="18">
        <v>0</v>
      </c>
      <c r="DI300" s="18">
        <v>0</v>
      </c>
      <c r="DJ300" s="18">
        <v>0</v>
      </c>
      <c r="DK300" s="18">
        <v>0</v>
      </c>
      <c r="DL300" s="18">
        <v>0</v>
      </c>
      <c r="DM300" s="18">
        <v>0</v>
      </c>
      <c r="DN300" s="18">
        <v>0</v>
      </c>
      <c r="DO300" s="18">
        <v>0</v>
      </c>
      <c r="DP300" s="18">
        <v>0</v>
      </c>
      <c r="DQ300" s="18">
        <v>0</v>
      </c>
      <c r="DR300" s="18">
        <v>0</v>
      </c>
      <c r="DS300" s="18">
        <v>0</v>
      </c>
      <c r="DT300" s="18">
        <v>0</v>
      </c>
      <c r="DU300" s="18">
        <v>0</v>
      </c>
      <c r="DV300" s="18">
        <v>0</v>
      </c>
      <c r="DW300" s="18">
        <v>0</v>
      </c>
      <c r="DX300" s="18">
        <v>0</v>
      </c>
      <c r="DY300" s="18">
        <v>0</v>
      </c>
      <c r="DZ300" s="18">
        <v>0</v>
      </c>
      <c r="EA300" s="18">
        <v>0</v>
      </c>
      <c r="EB300" s="18">
        <v>0</v>
      </c>
      <c r="EC300" s="18">
        <v>0</v>
      </c>
      <c r="ED300" s="18">
        <v>0</v>
      </c>
      <c r="EE300" s="18">
        <v>0</v>
      </c>
    </row>
    <row r="301" spans="1:135" ht="20.149999999999999" customHeight="1" outlineLevel="4" x14ac:dyDescent="0.35">
      <c r="A301" s="17" t="s">
        <v>48</v>
      </c>
      <c r="B301" s="17" t="s">
        <v>385</v>
      </c>
      <c r="D301" s="18">
        <v>0.31737553740669228</v>
      </c>
      <c r="E301" s="18">
        <v>0.30579307751063711</v>
      </c>
      <c r="F301" s="18">
        <v>0</v>
      </c>
      <c r="G301" s="18">
        <v>0</v>
      </c>
      <c r="H301" s="18">
        <v>3.2643263720930227E-3</v>
      </c>
      <c r="I301" s="18">
        <v>0</v>
      </c>
      <c r="J301" s="18">
        <v>6.5722471308503816E-3</v>
      </c>
      <c r="K301" s="18">
        <v>1.7458863931118494E-3</v>
      </c>
      <c r="L301" s="18">
        <v>-0.18711928580870785</v>
      </c>
      <c r="M301" s="18">
        <v>0</v>
      </c>
      <c r="N301" s="18">
        <v>0</v>
      </c>
      <c r="O301" s="18">
        <v>0</v>
      </c>
      <c r="P301" s="18">
        <v>2.7604136392803227E-9</v>
      </c>
      <c r="Q301" s="18">
        <v>2.7596159746464522E-9</v>
      </c>
      <c r="R301" s="18">
        <v>0</v>
      </c>
      <c r="S301" s="18">
        <v>0</v>
      </c>
      <c r="T301" s="18">
        <v>7.9762131863282393E-13</v>
      </c>
      <c r="U301" s="18">
        <v>0</v>
      </c>
      <c r="V301" s="18">
        <v>3.3835528096986652E-17</v>
      </c>
      <c r="W301" s="18">
        <v>9.4797100332225922E-18</v>
      </c>
      <c r="X301" s="18">
        <v>6.387098058391863E-12</v>
      </c>
      <c r="Y301" s="18">
        <v>0</v>
      </c>
      <c r="Z301" s="18">
        <v>0</v>
      </c>
      <c r="AA301" s="18">
        <v>0</v>
      </c>
      <c r="AB301" s="18">
        <v>7.4341427296133018E-5</v>
      </c>
      <c r="AC301" s="18">
        <v>6.4622797922713761E-5</v>
      </c>
      <c r="AD301" s="18">
        <v>0</v>
      </c>
      <c r="AE301" s="18">
        <v>0</v>
      </c>
      <c r="AF301" s="18">
        <v>8.6645943717607974E-6</v>
      </c>
      <c r="AG301" s="18">
        <v>0</v>
      </c>
      <c r="AH301" s="18">
        <v>2.6511899793087375E-7</v>
      </c>
      <c r="AI301" s="18">
        <v>7.8891600372757473E-7</v>
      </c>
      <c r="AJ301" s="18">
        <v>-4.1566664066095476E-5</v>
      </c>
      <c r="AK301" s="18">
        <v>0</v>
      </c>
      <c r="AL301" s="18">
        <v>0</v>
      </c>
      <c r="AM301" s="18">
        <v>0</v>
      </c>
      <c r="AN301" s="18">
        <v>1.1000210162169658E-3</v>
      </c>
      <c r="AO301" s="18">
        <v>1.0860077392551145E-3</v>
      </c>
      <c r="AP301" s="18">
        <v>0</v>
      </c>
      <c r="AQ301" s="18">
        <v>0</v>
      </c>
      <c r="AR301" s="18">
        <v>1.0966262950166112E-6</v>
      </c>
      <c r="AS301" s="18">
        <v>0</v>
      </c>
      <c r="AT301" s="18">
        <v>1.9963224877426126E-6</v>
      </c>
      <c r="AU301" s="18">
        <v>1.0920328179091916E-5</v>
      </c>
      <c r="AV301" s="18">
        <v>-5.5307152773328679E-4</v>
      </c>
      <c r="AW301" s="18">
        <v>0</v>
      </c>
      <c r="AX301" s="18">
        <v>0</v>
      </c>
      <c r="AY301" s="18">
        <v>0</v>
      </c>
      <c r="AZ301" s="18">
        <v>1.6060170162508848E-4</v>
      </c>
      <c r="BA301" s="18">
        <v>1.560246359404325E-4</v>
      </c>
      <c r="BB301" s="18">
        <v>0</v>
      </c>
      <c r="BC301" s="18">
        <v>0</v>
      </c>
      <c r="BD301" s="18">
        <v>2.019080329833887E-6</v>
      </c>
      <c r="BE301" s="18">
        <v>0</v>
      </c>
      <c r="BF301" s="18">
        <v>1.3168824620224982E-6</v>
      </c>
      <c r="BG301" s="18">
        <v>1.2411028927995569E-6</v>
      </c>
      <c r="BH301" s="18">
        <v>-4.1290447347205224E-5</v>
      </c>
      <c r="BI301" s="18">
        <v>0</v>
      </c>
      <c r="BJ301" s="18">
        <v>0</v>
      </c>
      <c r="BK301" s="18">
        <v>0</v>
      </c>
      <c r="BL301" s="18">
        <v>4.0391602089868847E-5</v>
      </c>
      <c r="BM301" s="18">
        <v>4.0389867673462141E-5</v>
      </c>
      <c r="BN301" s="18">
        <v>0</v>
      </c>
      <c r="BO301" s="18">
        <v>0</v>
      </c>
      <c r="BP301" s="18">
        <v>1.4249126858471761E-9</v>
      </c>
      <c r="BQ301" s="18">
        <v>0</v>
      </c>
      <c r="BR301" s="18">
        <v>1.3380961834003614E-10</v>
      </c>
      <c r="BS301" s="18">
        <v>1.7569410251672201E-10</v>
      </c>
      <c r="BT301" s="18">
        <v>-1.8949176337430788E-8</v>
      </c>
      <c r="BU301" s="18">
        <v>0</v>
      </c>
      <c r="BV301" s="18">
        <v>0</v>
      </c>
      <c r="BW301" s="18">
        <v>0</v>
      </c>
      <c r="BX301" s="18">
        <v>3.0532619524751952</v>
      </c>
      <c r="BY301" s="18">
        <v>2.917484685166404</v>
      </c>
      <c r="BZ301" s="18">
        <v>0</v>
      </c>
      <c r="CA301" s="18">
        <v>0</v>
      </c>
      <c r="CB301" s="18">
        <v>8.5729208286378741E-2</v>
      </c>
      <c r="CC301" s="18">
        <v>0</v>
      </c>
      <c r="CD301" s="18">
        <v>2.5314805443830506E-2</v>
      </c>
      <c r="CE301" s="18">
        <v>2.4733253578582498E-2</v>
      </c>
      <c r="CF301" s="18">
        <v>-1.8991021191758464</v>
      </c>
      <c r="CG301" s="18">
        <v>0</v>
      </c>
      <c r="CH301" s="18">
        <v>0</v>
      </c>
      <c r="CI301" s="18">
        <v>0</v>
      </c>
      <c r="CJ301" s="18">
        <v>8.8219748645084408</v>
      </c>
      <c r="CK301" s="18">
        <v>8.7451259141050297</v>
      </c>
      <c r="CL301" s="18">
        <v>0</v>
      </c>
      <c r="CM301" s="18">
        <v>0</v>
      </c>
      <c r="CN301" s="18">
        <v>2.5456479243189344E-2</v>
      </c>
      <c r="CO301" s="18">
        <v>0</v>
      </c>
      <c r="CP301" s="18">
        <v>2.5951739644564906E-2</v>
      </c>
      <c r="CQ301" s="18">
        <v>2.5440731515658913E-2</v>
      </c>
      <c r="CR301" s="18">
        <v>-2.2161195527131783</v>
      </c>
      <c r="CS301" s="18">
        <v>0</v>
      </c>
      <c r="CT301" s="18">
        <v>0</v>
      </c>
      <c r="CU301" s="18">
        <v>0</v>
      </c>
      <c r="CV301" s="18">
        <v>1.1362181414230719</v>
      </c>
      <c r="CW301" s="18">
        <v>1.1689073643818848</v>
      </c>
      <c r="CX301" s="18">
        <v>0</v>
      </c>
      <c r="CY301" s="18">
        <v>0</v>
      </c>
      <c r="CZ301" s="18">
        <v>1.416954747308966E-3</v>
      </c>
      <c r="DA301" s="18">
        <v>0</v>
      </c>
      <c r="DB301" s="18">
        <v>-3.7403646831039229E-2</v>
      </c>
      <c r="DC301" s="18">
        <v>3.2974691249169426E-3</v>
      </c>
      <c r="DD301" s="18">
        <v>-0.57399922406423021</v>
      </c>
      <c r="DE301" s="18">
        <v>0</v>
      </c>
      <c r="DF301" s="18">
        <v>0</v>
      </c>
      <c r="DG301" s="18">
        <v>0</v>
      </c>
      <c r="DH301" s="18">
        <v>2.9023255813953488E-3</v>
      </c>
      <c r="DI301" s="18">
        <v>2.9023255813953488E-3</v>
      </c>
      <c r="DJ301" s="18">
        <v>0</v>
      </c>
      <c r="DK301" s="18">
        <v>0</v>
      </c>
      <c r="DL301" s="18">
        <v>0</v>
      </c>
      <c r="DM301" s="18">
        <v>0</v>
      </c>
      <c r="DN301" s="18">
        <v>0</v>
      </c>
      <c r="DO301" s="18">
        <v>0</v>
      </c>
      <c r="DP301" s="18">
        <v>0</v>
      </c>
      <c r="DQ301" s="18">
        <v>0</v>
      </c>
      <c r="DR301" s="18">
        <v>0</v>
      </c>
      <c r="DS301" s="18">
        <v>0</v>
      </c>
      <c r="DT301" s="18">
        <v>1.5921469116722035E-3</v>
      </c>
      <c r="DU301" s="18">
        <v>1.5921469116722035E-3</v>
      </c>
      <c r="DV301" s="18">
        <v>0</v>
      </c>
      <c r="DW301" s="18">
        <v>0</v>
      </c>
      <c r="DX301" s="18">
        <v>0</v>
      </c>
      <c r="DY301" s="18">
        <v>0</v>
      </c>
      <c r="DZ301" s="18">
        <v>0</v>
      </c>
      <c r="EA301" s="18">
        <v>0</v>
      </c>
      <c r="EB301" s="18">
        <v>0</v>
      </c>
      <c r="EC301" s="18">
        <v>0</v>
      </c>
      <c r="ED301" s="18">
        <v>0</v>
      </c>
      <c r="EE301" s="18">
        <v>0</v>
      </c>
    </row>
    <row r="302" spans="1:135" ht="20.149999999999999" customHeight="1" outlineLevel="5" x14ac:dyDescent="0.35">
      <c r="A302" s="17" t="s">
        <v>53</v>
      </c>
      <c r="B302" s="17" t="s">
        <v>386</v>
      </c>
      <c r="D302" s="18">
        <v>1.3109913004850498E-2</v>
      </c>
      <c r="E302" s="18">
        <v>1.2986524750830564E-2</v>
      </c>
      <c r="F302" s="18">
        <v>0</v>
      </c>
      <c r="G302" s="18">
        <v>0</v>
      </c>
      <c r="H302" s="18">
        <v>0</v>
      </c>
      <c r="I302" s="18">
        <v>0</v>
      </c>
      <c r="J302" s="18">
        <v>6.965581395348836E-5</v>
      </c>
      <c r="K302" s="18">
        <v>5.3732440066445185E-5</v>
      </c>
      <c r="L302" s="18">
        <v>-7.9134104983388711E-3</v>
      </c>
      <c r="M302" s="18">
        <v>0</v>
      </c>
      <c r="N302" s="18">
        <v>0</v>
      </c>
      <c r="O302" s="18">
        <v>0</v>
      </c>
      <c r="P302" s="18">
        <v>1.4093029584272935E-10</v>
      </c>
      <c r="Q302" s="18">
        <v>1.4093029575795014E-10</v>
      </c>
      <c r="R302" s="18">
        <v>0</v>
      </c>
      <c r="S302" s="18">
        <v>0</v>
      </c>
      <c r="T302" s="18">
        <v>0</v>
      </c>
      <c r="U302" s="18">
        <v>0</v>
      </c>
      <c r="V302" s="18">
        <v>5.6077076411960134E-21</v>
      </c>
      <c r="W302" s="18">
        <v>7.917149501661129E-20</v>
      </c>
      <c r="X302" s="18">
        <v>-8.1361774086378717E-18</v>
      </c>
      <c r="Y302" s="18">
        <v>0</v>
      </c>
      <c r="Z302" s="18">
        <v>0</v>
      </c>
      <c r="AA302" s="18">
        <v>0</v>
      </c>
      <c r="AB302" s="18">
        <v>2.1211419354883722E-6</v>
      </c>
      <c r="AC302" s="18">
        <v>2.1246278405315616E-6</v>
      </c>
      <c r="AD302" s="18">
        <v>0</v>
      </c>
      <c r="AE302" s="18">
        <v>0</v>
      </c>
      <c r="AF302" s="18">
        <v>0</v>
      </c>
      <c r="AG302" s="18">
        <v>0</v>
      </c>
      <c r="AH302" s="18">
        <v>2.2700332225913618E-8</v>
      </c>
      <c r="AI302" s="18">
        <v>-2.6186237269102986E-8</v>
      </c>
      <c r="AJ302" s="18">
        <v>-1.8219833421926909E-6</v>
      </c>
      <c r="AK302" s="18">
        <v>0</v>
      </c>
      <c r="AL302" s="18">
        <v>0</v>
      </c>
      <c r="AM302" s="18">
        <v>0</v>
      </c>
      <c r="AN302" s="18">
        <v>4.0041770280531571E-5</v>
      </c>
      <c r="AO302" s="18">
        <v>3.9628621926910302E-5</v>
      </c>
      <c r="AP302" s="18">
        <v>0</v>
      </c>
      <c r="AQ302" s="18">
        <v>0</v>
      </c>
      <c r="AR302" s="18">
        <v>0</v>
      </c>
      <c r="AS302" s="18">
        <v>0</v>
      </c>
      <c r="AT302" s="18">
        <v>2.425514950166113E-7</v>
      </c>
      <c r="AU302" s="18">
        <v>1.7059685860465115E-7</v>
      </c>
      <c r="AV302" s="18">
        <v>-2.3432473953488372E-5</v>
      </c>
      <c r="AW302" s="18">
        <v>0</v>
      </c>
      <c r="AX302" s="18">
        <v>0</v>
      </c>
      <c r="AY302" s="18">
        <v>0</v>
      </c>
      <c r="AZ302" s="18">
        <v>6.5233934280598018E-6</v>
      </c>
      <c r="BA302" s="18">
        <v>6.4329775415282401E-6</v>
      </c>
      <c r="BB302" s="18">
        <v>0</v>
      </c>
      <c r="BC302" s="18">
        <v>0</v>
      </c>
      <c r="BD302" s="18">
        <v>0</v>
      </c>
      <c r="BE302" s="18">
        <v>0</v>
      </c>
      <c r="BF302" s="18">
        <v>5.8772093023255804E-8</v>
      </c>
      <c r="BG302" s="18">
        <v>3.1643793508305642E-8</v>
      </c>
      <c r="BH302" s="18">
        <v>-1.7780364717607974E-6</v>
      </c>
      <c r="BI302" s="18">
        <v>0</v>
      </c>
      <c r="BJ302" s="18">
        <v>0</v>
      </c>
      <c r="BK302" s="18">
        <v>0</v>
      </c>
      <c r="BL302" s="18">
        <v>7.96893760628246E-8</v>
      </c>
      <c r="BM302" s="18">
        <v>7.9682787043189384E-8</v>
      </c>
      <c r="BN302" s="18">
        <v>0</v>
      </c>
      <c r="BO302" s="18">
        <v>0</v>
      </c>
      <c r="BP302" s="18">
        <v>0</v>
      </c>
      <c r="BQ302" s="18">
        <v>0</v>
      </c>
      <c r="BR302" s="18">
        <v>2.4151495016611293E-12</v>
      </c>
      <c r="BS302" s="18">
        <v>4.1738701335548173E-12</v>
      </c>
      <c r="BT302" s="18">
        <v>-5.8932545149501663E-10</v>
      </c>
      <c r="BU302" s="18">
        <v>0</v>
      </c>
      <c r="BV302" s="18">
        <v>0</v>
      </c>
      <c r="BW302" s="18">
        <v>0</v>
      </c>
      <c r="BX302" s="18">
        <v>0.1040334826060465</v>
      </c>
      <c r="BY302" s="18">
        <v>0.10284008372093023</v>
      </c>
      <c r="BZ302" s="18">
        <v>0</v>
      </c>
      <c r="CA302" s="18">
        <v>0</v>
      </c>
      <c r="CB302" s="18">
        <v>0</v>
      </c>
      <c r="CC302" s="18">
        <v>0</v>
      </c>
      <c r="CD302" s="18">
        <v>4.6022591362126244E-4</v>
      </c>
      <c r="CE302" s="18">
        <v>7.3317297149501663E-4</v>
      </c>
      <c r="CF302" s="18">
        <v>-7.8547408970099666E-2</v>
      </c>
      <c r="CG302" s="18">
        <v>0</v>
      </c>
      <c r="CH302" s="18">
        <v>0</v>
      </c>
      <c r="CI302" s="18">
        <v>0</v>
      </c>
      <c r="CJ302" s="18">
        <v>0.33638292569196021</v>
      </c>
      <c r="CK302" s="18">
        <v>0.33517928205980074</v>
      </c>
      <c r="CL302" s="18">
        <v>0</v>
      </c>
      <c r="CM302" s="18">
        <v>0</v>
      </c>
      <c r="CN302" s="18">
        <v>0</v>
      </c>
      <c r="CO302" s="18">
        <v>0</v>
      </c>
      <c r="CP302" s="18">
        <v>4.6229900332225908E-4</v>
      </c>
      <c r="CQ302" s="18">
        <v>7.4134462883720931E-4</v>
      </c>
      <c r="CR302" s="18">
        <v>-9.2318543853820587E-2</v>
      </c>
      <c r="CS302" s="18">
        <v>0</v>
      </c>
      <c r="CT302" s="18">
        <v>0</v>
      </c>
      <c r="CU302" s="18">
        <v>0</v>
      </c>
      <c r="CV302" s="18">
        <v>3.897712309833886E-2</v>
      </c>
      <c r="CW302" s="18">
        <v>3.8894618272425241E-2</v>
      </c>
      <c r="CX302" s="18">
        <v>0</v>
      </c>
      <c r="CY302" s="18">
        <v>0</v>
      </c>
      <c r="CZ302" s="18">
        <v>0</v>
      </c>
      <c r="DA302" s="18">
        <v>0</v>
      </c>
      <c r="DB302" s="18">
        <v>2.6846511627906975E-5</v>
      </c>
      <c r="DC302" s="18">
        <v>5.5658314285714276E-5</v>
      </c>
      <c r="DD302" s="18">
        <v>-2.2311662657807308E-2</v>
      </c>
      <c r="DE302" s="18">
        <v>0</v>
      </c>
      <c r="DF302" s="18">
        <v>0</v>
      </c>
      <c r="DG302" s="18">
        <v>0</v>
      </c>
      <c r="DH302" s="18">
        <v>2.9023255813953488E-3</v>
      </c>
      <c r="DI302" s="18">
        <v>2.9023255813953488E-3</v>
      </c>
      <c r="DJ302" s="18">
        <v>0</v>
      </c>
      <c r="DK302" s="18">
        <v>0</v>
      </c>
      <c r="DL302" s="18">
        <v>0</v>
      </c>
      <c r="DM302" s="18">
        <v>0</v>
      </c>
      <c r="DN302" s="18">
        <v>0</v>
      </c>
      <c r="DO302" s="18">
        <v>0</v>
      </c>
      <c r="DP302" s="18">
        <v>0</v>
      </c>
      <c r="DQ302" s="18">
        <v>0</v>
      </c>
      <c r="DR302" s="18">
        <v>0</v>
      </c>
      <c r="DS302" s="18">
        <v>0</v>
      </c>
      <c r="DT302" s="18">
        <v>1.5859136212624584E-3</v>
      </c>
      <c r="DU302" s="18">
        <v>1.5859136212624584E-3</v>
      </c>
      <c r="DV302" s="18">
        <v>0</v>
      </c>
      <c r="DW302" s="18">
        <v>0</v>
      </c>
      <c r="DX302" s="18">
        <v>0</v>
      </c>
      <c r="DY302" s="18">
        <v>0</v>
      </c>
      <c r="DZ302" s="18">
        <v>0</v>
      </c>
      <c r="EA302" s="18">
        <v>0</v>
      </c>
      <c r="EB302" s="18">
        <v>0</v>
      </c>
      <c r="EC302" s="18">
        <v>0</v>
      </c>
      <c r="ED302" s="18">
        <v>0</v>
      </c>
      <c r="EE302" s="18">
        <v>0</v>
      </c>
    </row>
    <row r="303" spans="1:135" ht="20.149999999999999" customHeight="1" outlineLevel="6" x14ac:dyDescent="0.35">
      <c r="A303" s="17" t="s">
        <v>54</v>
      </c>
      <c r="B303" s="17" t="s">
        <v>387</v>
      </c>
      <c r="C303">
        <v>0</v>
      </c>
      <c r="D303" s="18">
        <v>6.9517488837209304E-3</v>
      </c>
      <c r="E303" s="18">
        <v>6.9512956810631231E-3</v>
      </c>
      <c r="F303" s="18">
        <v>0</v>
      </c>
      <c r="G303" s="18">
        <v>0</v>
      </c>
      <c r="H303" s="18">
        <v>0</v>
      </c>
      <c r="I303" s="18">
        <v>0</v>
      </c>
      <c r="J303" s="18">
        <v>0</v>
      </c>
      <c r="K303" s="18">
        <v>4.5320265780730897E-7</v>
      </c>
      <c r="L303" s="18">
        <v>-5.4935415282392026E-3</v>
      </c>
      <c r="M303" s="18">
        <v>0</v>
      </c>
      <c r="N303" s="18">
        <v>0</v>
      </c>
      <c r="O303" s="18">
        <v>0</v>
      </c>
      <c r="P303" s="18">
        <v>2.9256073089700999E-17</v>
      </c>
      <c r="Q303" s="18">
        <v>2.925355481727575E-17</v>
      </c>
      <c r="R303" s="18">
        <v>0</v>
      </c>
      <c r="S303" s="18">
        <v>0</v>
      </c>
      <c r="T303" s="18">
        <v>0</v>
      </c>
      <c r="U303" s="18">
        <v>0</v>
      </c>
      <c r="V303" s="18">
        <v>0</v>
      </c>
      <c r="W303" s="18">
        <v>2.5182724252491695E-21</v>
      </c>
      <c r="X303" s="18">
        <v>-2.2131627906976744E-17</v>
      </c>
      <c r="Y303" s="18">
        <v>0</v>
      </c>
      <c r="Z303" s="18">
        <v>0</v>
      </c>
      <c r="AA303" s="18">
        <v>0</v>
      </c>
      <c r="AB303" s="18">
        <v>1.3327764445182722E-6</v>
      </c>
      <c r="AC303" s="18">
        <v>1.3325581395348836E-6</v>
      </c>
      <c r="AD303" s="18">
        <v>0</v>
      </c>
      <c r="AE303" s="18">
        <v>0</v>
      </c>
      <c r="AF303" s="18">
        <v>0</v>
      </c>
      <c r="AG303" s="18">
        <v>0</v>
      </c>
      <c r="AH303" s="18">
        <v>0</v>
      </c>
      <c r="AI303" s="18">
        <v>2.1830498338870429E-10</v>
      </c>
      <c r="AJ303" s="18">
        <v>-1.0836146179401992E-6</v>
      </c>
      <c r="AK303" s="18">
        <v>0</v>
      </c>
      <c r="AL303" s="18">
        <v>0</v>
      </c>
      <c r="AM303" s="18">
        <v>0</v>
      </c>
      <c r="AN303" s="18">
        <v>2.1542679720930232E-5</v>
      </c>
      <c r="AO303" s="18">
        <v>2.1539800664451828E-5</v>
      </c>
      <c r="AP303" s="18">
        <v>0</v>
      </c>
      <c r="AQ303" s="18">
        <v>0</v>
      </c>
      <c r="AR303" s="18">
        <v>0</v>
      </c>
      <c r="AS303" s="18">
        <v>0</v>
      </c>
      <c r="AT303" s="18">
        <v>0</v>
      </c>
      <c r="AU303" s="18">
        <v>2.8790564784053159E-9</v>
      </c>
      <c r="AV303" s="18">
        <v>-1.7699401993355485E-5</v>
      </c>
      <c r="AW303" s="18">
        <v>0</v>
      </c>
      <c r="AX303" s="18">
        <v>0</v>
      </c>
      <c r="AY303" s="18">
        <v>0</v>
      </c>
      <c r="AZ303" s="18">
        <v>1.5790681109634551E-6</v>
      </c>
      <c r="BA303" s="18">
        <v>1.5787441860465116E-6</v>
      </c>
      <c r="BB303" s="18">
        <v>0</v>
      </c>
      <c r="BC303" s="18">
        <v>0</v>
      </c>
      <c r="BD303" s="18">
        <v>0</v>
      </c>
      <c r="BE303" s="18">
        <v>0</v>
      </c>
      <c r="BF303" s="18">
        <v>0</v>
      </c>
      <c r="BG303" s="18">
        <v>3.2392491694352157E-10</v>
      </c>
      <c r="BH303" s="18">
        <v>-1.2747840531561462E-6</v>
      </c>
      <c r="BI303" s="18">
        <v>0</v>
      </c>
      <c r="BJ303" s="18">
        <v>0</v>
      </c>
      <c r="BK303" s="18">
        <v>0</v>
      </c>
      <c r="BL303" s="18">
        <v>8.0415224976744184E-10</v>
      </c>
      <c r="BM303" s="18">
        <v>8.0410631229235884E-10</v>
      </c>
      <c r="BN303" s="18">
        <v>0</v>
      </c>
      <c r="BO303" s="18">
        <v>0</v>
      </c>
      <c r="BP303" s="18">
        <v>0</v>
      </c>
      <c r="BQ303" s="18">
        <v>0</v>
      </c>
      <c r="BR303" s="18">
        <v>0</v>
      </c>
      <c r="BS303" s="18">
        <v>4.5937475083056481E-14</v>
      </c>
      <c r="BT303" s="18">
        <v>-6.3722524916943531E-10</v>
      </c>
      <c r="BU303" s="18">
        <v>0</v>
      </c>
      <c r="BV303" s="18">
        <v>0</v>
      </c>
      <c r="BW303" s="18">
        <v>0</v>
      </c>
      <c r="BX303" s="18">
        <v>7.6332673681063112E-2</v>
      </c>
      <c r="BY303" s="18">
        <v>7.6326245847176066E-2</v>
      </c>
      <c r="BZ303" s="18">
        <v>0</v>
      </c>
      <c r="CA303" s="18">
        <v>0</v>
      </c>
      <c r="CB303" s="18">
        <v>0</v>
      </c>
      <c r="CC303" s="18">
        <v>0</v>
      </c>
      <c r="CD303" s="18">
        <v>0</v>
      </c>
      <c r="CE303" s="18">
        <v>6.4278338870431888E-6</v>
      </c>
      <c r="CF303" s="18">
        <v>-5.9175083056478395E-2</v>
      </c>
      <c r="CG303" s="18">
        <v>0</v>
      </c>
      <c r="CH303" s="18">
        <v>0</v>
      </c>
      <c r="CI303" s="18">
        <v>0</v>
      </c>
      <c r="CJ303" s="18">
        <v>9.3938176584717592E-2</v>
      </c>
      <c r="CK303" s="18">
        <v>9.3931561461794003E-2</v>
      </c>
      <c r="CL303" s="18">
        <v>0</v>
      </c>
      <c r="CM303" s="18">
        <v>0</v>
      </c>
      <c r="CN303" s="18">
        <v>0</v>
      </c>
      <c r="CO303" s="18">
        <v>0</v>
      </c>
      <c r="CP303" s="18">
        <v>0</v>
      </c>
      <c r="CQ303" s="18">
        <v>6.6151229235880389E-6</v>
      </c>
      <c r="CR303" s="18">
        <v>-7.3633887043189378E-2</v>
      </c>
      <c r="CS303" s="18">
        <v>0</v>
      </c>
      <c r="CT303" s="18">
        <v>0</v>
      </c>
      <c r="CU303" s="18">
        <v>0</v>
      </c>
      <c r="CV303" s="18">
        <v>2.9447911428571425E-2</v>
      </c>
      <c r="CW303" s="18">
        <v>2.9447043189368766E-2</v>
      </c>
      <c r="CX303" s="18">
        <v>0</v>
      </c>
      <c r="CY303" s="18">
        <v>0</v>
      </c>
      <c r="CZ303" s="18">
        <v>0</v>
      </c>
      <c r="DA303" s="18">
        <v>0</v>
      </c>
      <c r="DB303" s="18">
        <v>0</v>
      </c>
      <c r="DC303" s="18">
        <v>8.6823920265780728E-7</v>
      </c>
      <c r="DD303" s="18">
        <v>-2.4184451827242524E-2</v>
      </c>
      <c r="DE303" s="18">
        <v>0</v>
      </c>
      <c r="DF303" s="18">
        <v>0</v>
      </c>
      <c r="DG303" s="18">
        <v>0</v>
      </c>
      <c r="DH303" s="18">
        <v>0</v>
      </c>
      <c r="DI303" s="18">
        <v>0</v>
      </c>
      <c r="DJ303" s="18">
        <v>0</v>
      </c>
      <c r="DK303" s="18">
        <v>0</v>
      </c>
      <c r="DL303" s="18">
        <v>0</v>
      </c>
      <c r="DM303" s="18">
        <v>0</v>
      </c>
      <c r="DN303" s="18">
        <v>0</v>
      </c>
      <c r="DO303" s="18">
        <v>0</v>
      </c>
      <c r="DP303" s="18">
        <v>0</v>
      </c>
      <c r="DQ303" s="18">
        <v>0</v>
      </c>
      <c r="DR303" s="18">
        <v>0</v>
      </c>
      <c r="DS303" s="18">
        <v>0</v>
      </c>
      <c r="DT303" s="18">
        <v>0</v>
      </c>
      <c r="DU303" s="18">
        <v>0</v>
      </c>
      <c r="DV303" s="18">
        <v>0</v>
      </c>
      <c r="DW303" s="18">
        <v>0</v>
      </c>
      <c r="DX303" s="18">
        <v>0</v>
      </c>
      <c r="DY303" s="18">
        <v>0</v>
      </c>
      <c r="DZ303" s="18">
        <v>0</v>
      </c>
      <c r="EA303" s="18">
        <v>0</v>
      </c>
      <c r="EB303" s="18">
        <v>0</v>
      </c>
      <c r="EC303" s="18">
        <v>0</v>
      </c>
      <c r="ED303" s="18">
        <v>0</v>
      </c>
      <c r="EE303" s="18">
        <v>0</v>
      </c>
    </row>
    <row r="304" spans="1:135" ht="20.149999999999999" customHeight="1" outlineLevel="6" x14ac:dyDescent="0.35">
      <c r="A304" s="17" t="s">
        <v>54</v>
      </c>
      <c r="B304" s="17" t="s">
        <v>62</v>
      </c>
      <c r="C304">
        <v>0</v>
      </c>
      <c r="D304" s="18">
        <v>1.1135487186046513E-3</v>
      </c>
      <c r="E304" s="18">
        <v>1.1124383720930234E-3</v>
      </c>
      <c r="F304" s="18">
        <v>0</v>
      </c>
      <c r="G304" s="18">
        <v>0</v>
      </c>
      <c r="H304" s="18">
        <v>0</v>
      </c>
      <c r="I304" s="18">
        <v>0</v>
      </c>
      <c r="J304" s="18">
        <v>0</v>
      </c>
      <c r="K304" s="18">
        <v>1.110346511627907E-6</v>
      </c>
      <c r="L304" s="18">
        <v>-6.3976744186046517E-4</v>
      </c>
      <c r="M304" s="18">
        <v>0</v>
      </c>
      <c r="N304" s="18">
        <v>0</v>
      </c>
      <c r="O304" s="18">
        <v>0</v>
      </c>
      <c r="P304" s="18">
        <v>3.3952425581395353E-17</v>
      </c>
      <c r="Q304" s="18">
        <v>3.394625581395349E-17</v>
      </c>
      <c r="R304" s="18">
        <v>0</v>
      </c>
      <c r="S304" s="18">
        <v>0</v>
      </c>
      <c r="T304" s="18">
        <v>0</v>
      </c>
      <c r="U304" s="18">
        <v>0</v>
      </c>
      <c r="V304" s="18">
        <v>0</v>
      </c>
      <c r="W304" s="18">
        <v>6.1697674418604647E-21</v>
      </c>
      <c r="X304" s="18">
        <v>3.9299302325581394E-18</v>
      </c>
      <c r="Y304" s="18">
        <v>0</v>
      </c>
      <c r="Z304" s="18">
        <v>0</v>
      </c>
      <c r="AA304" s="18">
        <v>0</v>
      </c>
      <c r="AB304" s="18">
        <v>4.3356873976744183E-7</v>
      </c>
      <c r="AC304" s="18">
        <v>4.3302651162790696E-7</v>
      </c>
      <c r="AD304" s="18">
        <v>0</v>
      </c>
      <c r="AE304" s="18">
        <v>0</v>
      </c>
      <c r="AF304" s="18">
        <v>0</v>
      </c>
      <c r="AG304" s="18">
        <v>0</v>
      </c>
      <c r="AH304" s="18">
        <v>0</v>
      </c>
      <c r="AI304" s="18">
        <v>5.4222813953488377E-10</v>
      </c>
      <c r="AJ304" s="18">
        <v>-1.9273279069767445E-7</v>
      </c>
      <c r="AK304" s="18">
        <v>0</v>
      </c>
      <c r="AL304" s="18">
        <v>0</v>
      </c>
      <c r="AM304" s="18">
        <v>0</v>
      </c>
      <c r="AN304" s="18">
        <v>2.0948118279069767E-6</v>
      </c>
      <c r="AO304" s="18">
        <v>2.0877581395348835E-6</v>
      </c>
      <c r="AP304" s="18">
        <v>0</v>
      </c>
      <c r="AQ304" s="18">
        <v>0</v>
      </c>
      <c r="AR304" s="18">
        <v>0</v>
      </c>
      <c r="AS304" s="18">
        <v>0</v>
      </c>
      <c r="AT304" s="18">
        <v>0</v>
      </c>
      <c r="AU304" s="18">
        <v>7.0536883720930236E-9</v>
      </c>
      <c r="AV304" s="18">
        <v>-1.4757334883720929E-6</v>
      </c>
      <c r="AW304" s="18">
        <v>0</v>
      </c>
      <c r="AX304" s="18">
        <v>0</v>
      </c>
      <c r="AY304" s="18">
        <v>0</v>
      </c>
      <c r="AZ304" s="18">
        <v>2.8466152302325585E-7</v>
      </c>
      <c r="BA304" s="18">
        <v>2.8386790697674423E-7</v>
      </c>
      <c r="BB304" s="18">
        <v>0</v>
      </c>
      <c r="BC304" s="18">
        <v>0</v>
      </c>
      <c r="BD304" s="18">
        <v>0</v>
      </c>
      <c r="BE304" s="18">
        <v>0</v>
      </c>
      <c r="BF304" s="18">
        <v>0</v>
      </c>
      <c r="BG304" s="18">
        <v>7.9361604651162786E-10</v>
      </c>
      <c r="BH304" s="18">
        <v>-1.2258562790697676E-7</v>
      </c>
      <c r="BI304" s="18">
        <v>0</v>
      </c>
      <c r="BJ304" s="18">
        <v>0</v>
      </c>
      <c r="BK304" s="18">
        <v>0</v>
      </c>
      <c r="BL304" s="18">
        <v>3.7487301193023256E-10</v>
      </c>
      <c r="BM304" s="18">
        <v>3.7476046511627906E-10</v>
      </c>
      <c r="BN304" s="18">
        <v>0</v>
      </c>
      <c r="BO304" s="18">
        <v>0</v>
      </c>
      <c r="BP304" s="18">
        <v>0</v>
      </c>
      <c r="BQ304" s="18">
        <v>0</v>
      </c>
      <c r="BR304" s="18">
        <v>0</v>
      </c>
      <c r="BS304" s="18">
        <v>1.1254681395348839E-13</v>
      </c>
      <c r="BT304" s="18">
        <v>1.522742558139535E-11</v>
      </c>
      <c r="BU304" s="18">
        <v>0</v>
      </c>
      <c r="BV304" s="18">
        <v>0</v>
      </c>
      <c r="BW304" s="18">
        <v>0</v>
      </c>
      <c r="BX304" s="18">
        <v>1.24325761E-2</v>
      </c>
      <c r="BY304" s="18">
        <v>1.2416827906976744E-2</v>
      </c>
      <c r="BZ304" s="18">
        <v>0</v>
      </c>
      <c r="CA304" s="18">
        <v>0</v>
      </c>
      <c r="CB304" s="18">
        <v>0</v>
      </c>
      <c r="CC304" s="18">
        <v>0</v>
      </c>
      <c r="CD304" s="18">
        <v>0</v>
      </c>
      <c r="CE304" s="18">
        <v>1.5748193023255812E-5</v>
      </c>
      <c r="CF304" s="18">
        <v>-5.0605279069767441E-3</v>
      </c>
      <c r="CG304" s="18">
        <v>0</v>
      </c>
      <c r="CH304" s="18">
        <v>0</v>
      </c>
      <c r="CI304" s="18">
        <v>0</v>
      </c>
      <c r="CJ304" s="18">
        <v>1.4340339609302326E-2</v>
      </c>
      <c r="CK304" s="18">
        <v>1.4324132558139536E-2</v>
      </c>
      <c r="CL304" s="18">
        <v>0</v>
      </c>
      <c r="CM304" s="18">
        <v>0</v>
      </c>
      <c r="CN304" s="18">
        <v>0</v>
      </c>
      <c r="CO304" s="18">
        <v>0</v>
      </c>
      <c r="CP304" s="18">
        <v>0</v>
      </c>
      <c r="CQ304" s="18">
        <v>1.6207051162790698E-5</v>
      </c>
      <c r="CR304" s="18">
        <v>-4.8381558139534882E-3</v>
      </c>
      <c r="CS304" s="18">
        <v>0</v>
      </c>
      <c r="CT304" s="18">
        <v>0</v>
      </c>
      <c r="CU304" s="18">
        <v>0</v>
      </c>
      <c r="CV304" s="18">
        <v>6.1694364883720923E-3</v>
      </c>
      <c r="CW304" s="18">
        <v>6.1673093023255805E-3</v>
      </c>
      <c r="CX304" s="18">
        <v>0</v>
      </c>
      <c r="CY304" s="18">
        <v>0</v>
      </c>
      <c r="CZ304" s="18">
        <v>0</v>
      </c>
      <c r="DA304" s="18">
        <v>0</v>
      </c>
      <c r="DB304" s="18">
        <v>0</v>
      </c>
      <c r="DC304" s="18">
        <v>2.1271860465116279E-6</v>
      </c>
      <c r="DD304" s="18">
        <v>5.5204604651162793E-4</v>
      </c>
      <c r="DE304" s="18">
        <v>0</v>
      </c>
      <c r="DF304" s="18">
        <v>0</v>
      </c>
      <c r="DG304" s="18">
        <v>0</v>
      </c>
      <c r="DH304" s="18">
        <v>0</v>
      </c>
      <c r="DI304" s="18">
        <v>0</v>
      </c>
      <c r="DJ304" s="18">
        <v>0</v>
      </c>
      <c r="DK304" s="18">
        <v>0</v>
      </c>
      <c r="DL304" s="18">
        <v>0</v>
      </c>
      <c r="DM304" s="18">
        <v>0</v>
      </c>
      <c r="DN304" s="18">
        <v>0</v>
      </c>
      <c r="DO304" s="18">
        <v>0</v>
      </c>
      <c r="DP304" s="18">
        <v>0</v>
      </c>
      <c r="DQ304" s="18">
        <v>0</v>
      </c>
      <c r="DR304" s="18">
        <v>0</v>
      </c>
      <c r="DS304" s="18">
        <v>0</v>
      </c>
      <c r="DT304" s="18">
        <v>0</v>
      </c>
      <c r="DU304" s="18">
        <v>0</v>
      </c>
      <c r="DV304" s="18">
        <v>0</v>
      </c>
      <c r="DW304" s="18">
        <v>0</v>
      </c>
      <c r="DX304" s="18">
        <v>0</v>
      </c>
      <c r="DY304" s="18">
        <v>0</v>
      </c>
      <c r="DZ304" s="18">
        <v>0</v>
      </c>
      <c r="EA304" s="18">
        <v>0</v>
      </c>
      <c r="EB304" s="18">
        <v>0</v>
      </c>
      <c r="EC304" s="18">
        <v>0</v>
      </c>
      <c r="ED304" s="18">
        <v>0</v>
      </c>
      <c r="EE304" s="18">
        <v>0</v>
      </c>
    </row>
    <row r="305" spans="1:135" ht="20.149999999999999" customHeight="1" outlineLevel="6" x14ac:dyDescent="0.35">
      <c r="A305" s="17" t="s">
        <v>54</v>
      </c>
      <c r="B305" s="17" t="s">
        <v>338</v>
      </c>
      <c r="C305">
        <v>0</v>
      </c>
      <c r="D305" s="18">
        <v>3.0442285714285715E-3</v>
      </c>
      <c r="E305" s="18">
        <v>2.9230564784053156E-3</v>
      </c>
      <c r="F305" s="18">
        <v>0</v>
      </c>
      <c r="G305" s="18">
        <v>0</v>
      </c>
      <c r="H305" s="18">
        <v>0</v>
      </c>
      <c r="I305" s="18">
        <v>0</v>
      </c>
      <c r="J305" s="18">
        <v>6.965581395348836E-5</v>
      </c>
      <c r="K305" s="18">
        <v>5.1516279069767437E-5</v>
      </c>
      <c r="L305" s="18">
        <v>-4.7681063122923582E-5</v>
      </c>
      <c r="M305" s="18">
        <v>0</v>
      </c>
      <c r="N305" s="18">
        <v>0</v>
      </c>
      <c r="O305" s="18">
        <v>0</v>
      </c>
      <c r="P305" s="18">
        <v>3.4724252564159204E-11</v>
      </c>
      <c r="Q305" s="18">
        <v>3.472425249169435E-11</v>
      </c>
      <c r="R305" s="18">
        <v>0</v>
      </c>
      <c r="S305" s="18">
        <v>0</v>
      </c>
      <c r="T305" s="18">
        <v>0</v>
      </c>
      <c r="U305" s="18">
        <v>0</v>
      </c>
      <c r="V305" s="18">
        <v>5.6077076411960134E-21</v>
      </c>
      <c r="W305" s="18">
        <v>6.6857142857142848E-20</v>
      </c>
      <c r="X305" s="18">
        <v>-5.7631893687707632E-19</v>
      </c>
      <c r="Y305" s="18">
        <v>0</v>
      </c>
      <c r="Z305" s="18">
        <v>0</v>
      </c>
      <c r="AA305" s="18">
        <v>0</v>
      </c>
      <c r="AB305" s="18">
        <v>1.6024983388704318E-7</v>
      </c>
      <c r="AC305" s="18">
        <v>1.6481063122923588E-7</v>
      </c>
      <c r="AD305" s="18">
        <v>0</v>
      </c>
      <c r="AE305" s="18">
        <v>0</v>
      </c>
      <c r="AF305" s="18">
        <v>0</v>
      </c>
      <c r="AG305" s="18">
        <v>0</v>
      </c>
      <c r="AH305" s="18">
        <v>2.2700332225913618E-8</v>
      </c>
      <c r="AI305" s="18">
        <v>-2.7261129568106311E-8</v>
      </c>
      <c r="AJ305" s="18">
        <v>-2.373687707641196E-8</v>
      </c>
      <c r="AK305" s="18">
        <v>0</v>
      </c>
      <c r="AL305" s="18">
        <v>0</v>
      </c>
      <c r="AM305" s="18">
        <v>0</v>
      </c>
      <c r="AN305" s="18">
        <v>4.9184053156146174E-6</v>
      </c>
      <c r="AO305" s="18">
        <v>4.5193355481727573E-6</v>
      </c>
      <c r="AP305" s="18">
        <v>0</v>
      </c>
      <c r="AQ305" s="18">
        <v>0</v>
      </c>
      <c r="AR305" s="18">
        <v>0</v>
      </c>
      <c r="AS305" s="18">
        <v>0</v>
      </c>
      <c r="AT305" s="18">
        <v>2.425514950166113E-7</v>
      </c>
      <c r="AU305" s="18">
        <v>1.5651827242524917E-7</v>
      </c>
      <c r="AV305" s="18">
        <v>-2.6120930232558136E-7</v>
      </c>
      <c r="AW305" s="18">
        <v>0</v>
      </c>
      <c r="AX305" s="18">
        <v>0</v>
      </c>
      <c r="AY305" s="18">
        <v>0</v>
      </c>
      <c r="AZ305" s="18">
        <v>1.5399946843853823E-6</v>
      </c>
      <c r="BA305" s="18">
        <v>1.4511627906976747E-6</v>
      </c>
      <c r="BB305" s="18">
        <v>0</v>
      </c>
      <c r="BC305" s="18">
        <v>0</v>
      </c>
      <c r="BD305" s="18">
        <v>0</v>
      </c>
      <c r="BE305" s="18">
        <v>0</v>
      </c>
      <c r="BF305" s="18">
        <v>5.8772093023255804E-8</v>
      </c>
      <c r="BG305" s="18">
        <v>3.0059800664451821E-8</v>
      </c>
      <c r="BH305" s="18">
        <v>-4.8717607973421927E-8</v>
      </c>
      <c r="BI305" s="18">
        <v>0</v>
      </c>
      <c r="BJ305" s="18">
        <v>0</v>
      </c>
      <c r="BK305" s="18">
        <v>0</v>
      </c>
      <c r="BL305" s="18">
        <v>7.2158033222591348E-10</v>
      </c>
      <c r="BM305" s="18">
        <v>7.1521594684385369E-10</v>
      </c>
      <c r="BN305" s="18">
        <v>0</v>
      </c>
      <c r="BO305" s="18">
        <v>0</v>
      </c>
      <c r="BP305" s="18">
        <v>0</v>
      </c>
      <c r="BQ305" s="18">
        <v>0</v>
      </c>
      <c r="BR305" s="18">
        <v>2.4151495016611293E-12</v>
      </c>
      <c r="BS305" s="18">
        <v>3.9492358803986709E-12</v>
      </c>
      <c r="BT305" s="18">
        <v>-8.5618604651162785E-12</v>
      </c>
      <c r="BU305" s="18">
        <v>0</v>
      </c>
      <c r="BV305" s="18">
        <v>0</v>
      </c>
      <c r="BW305" s="18">
        <v>0</v>
      </c>
      <c r="BX305" s="18">
        <v>1.5258976744186047E-2</v>
      </c>
      <c r="BY305" s="18">
        <v>1.4097009966777409E-2</v>
      </c>
      <c r="BZ305" s="18">
        <v>0</v>
      </c>
      <c r="CA305" s="18">
        <v>0</v>
      </c>
      <c r="CB305" s="18">
        <v>0</v>
      </c>
      <c r="CC305" s="18">
        <v>0</v>
      </c>
      <c r="CD305" s="18">
        <v>4.6022591362126244E-4</v>
      </c>
      <c r="CE305" s="18">
        <v>7.0174086378737535E-4</v>
      </c>
      <c r="CF305" s="18">
        <v>-6.0845182724252489E-4</v>
      </c>
      <c r="CG305" s="18">
        <v>0</v>
      </c>
      <c r="CH305" s="18">
        <v>0</v>
      </c>
      <c r="CI305" s="18">
        <v>0</v>
      </c>
      <c r="CJ305" s="18">
        <v>1.5682923588039865E-2</v>
      </c>
      <c r="CK305" s="18">
        <v>1.4511627906976743E-2</v>
      </c>
      <c r="CL305" s="18">
        <v>0</v>
      </c>
      <c r="CM305" s="18">
        <v>0</v>
      </c>
      <c r="CN305" s="18">
        <v>0</v>
      </c>
      <c r="CO305" s="18">
        <v>0</v>
      </c>
      <c r="CP305" s="18">
        <v>4.6229900332225908E-4</v>
      </c>
      <c r="CQ305" s="18">
        <v>7.089966777408638E-4</v>
      </c>
      <c r="CR305" s="18">
        <v>-7.4527574750830568E-4</v>
      </c>
      <c r="CS305" s="18">
        <v>0</v>
      </c>
      <c r="CT305" s="18">
        <v>0</v>
      </c>
      <c r="CU305" s="18">
        <v>0</v>
      </c>
      <c r="CV305" s="18">
        <v>2.0476943521594679E-3</v>
      </c>
      <c r="CW305" s="18">
        <v>1.9694352159468436E-3</v>
      </c>
      <c r="CX305" s="18">
        <v>0</v>
      </c>
      <c r="CY305" s="18">
        <v>0</v>
      </c>
      <c r="CZ305" s="18">
        <v>0</v>
      </c>
      <c r="DA305" s="18">
        <v>0</v>
      </c>
      <c r="DB305" s="18">
        <v>2.6846511627906975E-5</v>
      </c>
      <c r="DC305" s="18">
        <v>5.1412624584717606E-5</v>
      </c>
      <c r="DD305" s="18">
        <v>-1.7413953488372094E-4</v>
      </c>
      <c r="DE305" s="18">
        <v>0</v>
      </c>
      <c r="DF305" s="18">
        <v>0</v>
      </c>
      <c r="DG305" s="18">
        <v>0</v>
      </c>
      <c r="DH305" s="18">
        <v>2.9023255813953488E-3</v>
      </c>
      <c r="DI305" s="18">
        <v>2.9023255813953488E-3</v>
      </c>
      <c r="DJ305" s="18">
        <v>0</v>
      </c>
      <c r="DK305" s="18">
        <v>0</v>
      </c>
      <c r="DL305" s="18">
        <v>0</v>
      </c>
      <c r="DM305" s="18">
        <v>0</v>
      </c>
      <c r="DN305" s="18">
        <v>0</v>
      </c>
      <c r="DO305" s="18">
        <v>0</v>
      </c>
      <c r="DP305" s="18">
        <v>0</v>
      </c>
      <c r="DQ305" s="18">
        <v>0</v>
      </c>
      <c r="DR305" s="18">
        <v>0</v>
      </c>
      <c r="DS305" s="18">
        <v>0</v>
      </c>
      <c r="DT305" s="18">
        <v>1.5859136212624584E-3</v>
      </c>
      <c r="DU305" s="18">
        <v>1.5859136212624584E-3</v>
      </c>
      <c r="DV305" s="18">
        <v>0</v>
      </c>
      <c r="DW305" s="18">
        <v>0</v>
      </c>
      <c r="DX305" s="18">
        <v>0</v>
      </c>
      <c r="DY305" s="18">
        <v>0</v>
      </c>
      <c r="DZ305" s="18">
        <v>0</v>
      </c>
      <c r="EA305" s="18">
        <v>0</v>
      </c>
      <c r="EB305" s="18">
        <v>0</v>
      </c>
      <c r="EC305" s="18">
        <v>0</v>
      </c>
      <c r="ED305" s="18">
        <v>0</v>
      </c>
      <c r="EE305" s="18">
        <v>0</v>
      </c>
    </row>
    <row r="306" spans="1:135" ht="20.149999999999999" customHeight="1" outlineLevel="6" x14ac:dyDescent="0.35">
      <c r="A306" s="17" t="s">
        <v>54</v>
      </c>
      <c r="B306" s="17" t="s">
        <v>388</v>
      </c>
      <c r="C306">
        <v>0</v>
      </c>
      <c r="D306" s="18">
        <v>2.0003868310963452E-3</v>
      </c>
      <c r="E306" s="18">
        <v>1.9997342192691028E-3</v>
      </c>
      <c r="F306" s="18">
        <v>0</v>
      </c>
      <c r="G306" s="18">
        <v>0</v>
      </c>
      <c r="H306" s="18">
        <v>0</v>
      </c>
      <c r="I306" s="18">
        <v>0</v>
      </c>
      <c r="J306" s="18">
        <v>0</v>
      </c>
      <c r="K306" s="18">
        <v>6.5261182724252504E-7</v>
      </c>
      <c r="L306" s="18">
        <v>-1.732420465116279E-3</v>
      </c>
      <c r="M306" s="18">
        <v>0</v>
      </c>
      <c r="N306" s="18">
        <v>0</v>
      </c>
      <c r="O306" s="18">
        <v>0</v>
      </c>
      <c r="P306" s="18">
        <v>1.062059800700715E-10</v>
      </c>
      <c r="Q306" s="18">
        <v>1.0620598006644519E-10</v>
      </c>
      <c r="R306" s="18">
        <v>0</v>
      </c>
      <c r="S306" s="18">
        <v>0</v>
      </c>
      <c r="T306" s="18">
        <v>0</v>
      </c>
      <c r="U306" s="18">
        <v>0</v>
      </c>
      <c r="V306" s="18">
        <v>0</v>
      </c>
      <c r="W306" s="18">
        <v>3.626312292358804E-21</v>
      </c>
      <c r="X306" s="18">
        <v>1.0641839202657808E-17</v>
      </c>
      <c r="Y306" s="18">
        <v>0</v>
      </c>
      <c r="Z306" s="18">
        <v>0</v>
      </c>
      <c r="AA306" s="18">
        <v>0</v>
      </c>
      <c r="AB306" s="18">
        <v>1.9454691731561463E-7</v>
      </c>
      <c r="AC306" s="18">
        <v>1.9423255813953489E-7</v>
      </c>
      <c r="AD306" s="18">
        <v>0</v>
      </c>
      <c r="AE306" s="18">
        <v>0</v>
      </c>
      <c r="AF306" s="18">
        <v>0</v>
      </c>
      <c r="AG306" s="18">
        <v>0</v>
      </c>
      <c r="AH306" s="18">
        <v>0</v>
      </c>
      <c r="AI306" s="18">
        <v>3.1435917607973424E-10</v>
      </c>
      <c r="AJ306" s="18">
        <v>-5.2189905647840537E-7</v>
      </c>
      <c r="AK306" s="18">
        <v>0</v>
      </c>
      <c r="AL306" s="18">
        <v>0</v>
      </c>
      <c r="AM306" s="18">
        <v>0</v>
      </c>
      <c r="AN306" s="18">
        <v>1.1485873416079737E-5</v>
      </c>
      <c r="AO306" s="18">
        <v>1.1481727574750833E-5</v>
      </c>
      <c r="AP306" s="18">
        <v>0</v>
      </c>
      <c r="AQ306" s="18">
        <v>0</v>
      </c>
      <c r="AR306" s="18">
        <v>0</v>
      </c>
      <c r="AS306" s="18">
        <v>0</v>
      </c>
      <c r="AT306" s="18">
        <v>0</v>
      </c>
      <c r="AU306" s="18">
        <v>4.1458413289036554E-9</v>
      </c>
      <c r="AV306" s="18">
        <v>-3.9961291694352157E-6</v>
      </c>
      <c r="AW306" s="18">
        <v>0</v>
      </c>
      <c r="AX306" s="18">
        <v>0</v>
      </c>
      <c r="AY306" s="18">
        <v>0</v>
      </c>
      <c r="AZ306" s="18">
        <v>3.1196691096877078E-6</v>
      </c>
      <c r="BA306" s="18">
        <v>3.1192026578073091E-6</v>
      </c>
      <c r="BB306" s="18">
        <v>0</v>
      </c>
      <c r="BC306" s="18">
        <v>0</v>
      </c>
      <c r="BD306" s="18">
        <v>0</v>
      </c>
      <c r="BE306" s="18">
        <v>0</v>
      </c>
      <c r="BF306" s="18">
        <v>0</v>
      </c>
      <c r="BG306" s="18">
        <v>4.6645188039867115E-10</v>
      </c>
      <c r="BH306" s="18">
        <v>-3.3194918272425251E-7</v>
      </c>
      <c r="BI306" s="18">
        <v>0</v>
      </c>
      <c r="BJ306" s="18">
        <v>0</v>
      </c>
      <c r="BK306" s="18">
        <v>0</v>
      </c>
      <c r="BL306" s="18">
        <v>7.7788770468900997E-8</v>
      </c>
      <c r="BM306" s="18">
        <v>7.7788704318936883E-8</v>
      </c>
      <c r="BN306" s="18">
        <v>0</v>
      </c>
      <c r="BO306" s="18">
        <v>0</v>
      </c>
      <c r="BP306" s="18">
        <v>0</v>
      </c>
      <c r="BQ306" s="18">
        <v>0</v>
      </c>
      <c r="BR306" s="18">
        <v>0</v>
      </c>
      <c r="BS306" s="18">
        <v>6.6149964119601342E-14</v>
      </c>
      <c r="BT306" s="18">
        <v>4.1234232558139533E-11</v>
      </c>
      <c r="BU306" s="18">
        <v>0</v>
      </c>
      <c r="BV306" s="18">
        <v>0</v>
      </c>
      <c r="BW306" s="18">
        <v>0</v>
      </c>
      <c r="BX306" s="18">
        <v>9.2560807973421927E-6</v>
      </c>
      <c r="BY306" s="18">
        <v>0</v>
      </c>
      <c r="BZ306" s="18">
        <v>0</v>
      </c>
      <c r="CA306" s="18">
        <v>0</v>
      </c>
      <c r="CB306" s="18">
        <v>0</v>
      </c>
      <c r="CC306" s="18">
        <v>0</v>
      </c>
      <c r="CD306" s="18">
        <v>0</v>
      </c>
      <c r="CE306" s="18">
        <v>9.2560807973421927E-6</v>
      </c>
      <c r="CF306" s="18">
        <v>-1.3703346179401995E-2</v>
      </c>
      <c r="CG306" s="18">
        <v>0</v>
      </c>
      <c r="CH306" s="18">
        <v>0</v>
      </c>
      <c r="CI306" s="18">
        <v>0</v>
      </c>
      <c r="CJ306" s="18">
        <v>0.21242148590990037</v>
      </c>
      <c r="CK306" s="18">
        <v>0.2124119601328904</v>
      </c>
      <c r="CL306" s="18">
        <v>0</v>
      </c>
      <c r="CM306" s="18">
        <v>0</v>
      </c>
      <c r="CN306" s="18">
        <v>0</v>
      </c>
      <c r="CO306" s="18">
        <v>0</v>
      </c>
      <c r="CP306" s="18">
        <v>0</v>
      </c>
      <c r="CQ306" s="18">
        <v>9.5257770099667774E-6</v>
      </c>
      <c r="CR306" s="18">
        <v>-1.3101225249169438E-2</v>
      </c>
      <c r="CS306" s="18">
        <v>0</v>
      </c>
      <c r="CT306" s="18">
        <v>0</v>
      </c>
      <c r="CU306" s="18">
        <v>0</v>
      </c>
      <c r="CV306" s="18">
        <v>1.3120808292358805E-3</v>
      </c>
      <c r="CW306" s="18">
        <v>1.3108305647840533E-3</v>
      </c>
      <c r="CX306" s="18">
        <v>0</v>
      </c>
      <c r="CY306" s="18">
        <v>0</v>
      </c>
      <c r="CZ306" s="18">
        <v>0</v>
      </c>
      <c r="DA306" s="18">
        <v>0</v>
      </c>
      <c r="DB306" s="18">
        <v>0</v>
      </c>
      <c r="DC306" s="18">
        <v>1.2502644518272427E-6</v>
      </c>
      <c r="DD306" s="18">
        <v>1.4948826578073092E-3</v>
      </c>
      <c r="DE306" s="18">
        <v>0</v>
      </c>
      <c r="DF306" s="18">
        <v>0</v>
      </c>
      <c r="DG306" s="18">
        <v>0</v>
      </c>
      <c r="DH306" s="18">
        <v>0</v>
      </c>
      <c r="DI306" s="18">
        <v>0</v>
      </c>
      <c r="DJ306" s="18">
        <v>0</v>
      </c>
      <c r="DK306" s="18">
        <v>0</v>
      </c>
      <c r="DL306" s="18">
        <v>0</v>
      </c>
      <c r="DM306" s="18">
        <v>0</v>
      </c>
      <c r="DN306" s="18">
        <v>0</v>
      </c>
      <c r="DO306" s="18">
        <v>0</v>
      </c>
      <c r="DP306" s="18">
        <v>0</v>
      </c>
      <c r="DQ306" s="18">
        <v>0</v>
      </c>
      <c r="DR306" s="18">
        <v>0</v>
      </c>
      <c r="DS306" s="18">
        <v>0</v>
      </c>
      <c r="DT306" s="18">
        <v>0</v>
      </c>
      <c r="DU306" s="18">
        <v>0</v>
      </c>
      <c r="DV306" s="18">
        <v>0</v>
      </c>
      <c r="DW306" s="18">
        <v>0</v>
      </c>
      <c r="DX306" s="18">
        <v>0</v>
      </c>
      <c r="DY306" s="18">
        <v>0</v>
      </c>
      <c r="DZ306" s="18">
        <v>0</v>
      </c>
      <c r="EA306" s="18">
        <v>0</v>
      </c>
      <c r="EB306" s="18">
        <v>0</v>
      </c>
      <c r="EC306" s="18">
        <v>0</v>
      </c>
      <c r="ED306" s="18">
        <v>0</v>
      </c>
      <c r="EE306" s="18">
        <v>0</v>
      </c>
    </row>
    <row r="307" spans="1:135" ht="20.149999999999999" customHeight="1" outlineLevel="5" x14ac:dyDescent="0.35">
      <c r="A307" s="17" t="s">
        <v>53</v>
      </c>
      <c r="B307" s="17" t="s">
        <v>389</v>
      </c>
      <c r="D307" s="18">
        <v>1.9103587896788485E-2</v>
      </c>
      <c r="E307" s="18">
        <v>1.4972416389811739E-2</v>
      </c>
      <c r="F307" s="18">
        <v>0</v>
      </c>
      <c r="G307" s="18">
        <v>0</v>
      </c>
      <c r="H307" s="18">
        <v>0</v>
      </c>
      <c r="I307" s="18">
        <v>0</v>
      </c>
      <c r="J307" s="18">
        <v>4.0666530941306763E-3</v>
      </c>
      <c r="K307" s="18">
        <v>6.4518412846068659E-5</v>
      </c>
      <c r="L307" s="18">
        <v>-1.4210154152823921E-2</v>
      </c>
      <c r="M307" s="18">
        <v>0</v>
      </c>
      <c r="N307" s="18">
        <v>0</v>
      </c>
      <c r="O307" s="18">
        <v>0</v>
      </c>
      <c r="P307" s="18">
        <v>2.2701396408888683E-10</v>
      </c>
      <c r="Q307" s="18">
        <v>2.270139608102547E-10</v>
      </c>
      <c r="R307" s="18">
        <v>0</v>
      </c>
      <c r="S307" s="18">
        <v>0</v>
      </c>
      <c r="T307" s="18">
        <v>0</v>
      </c>
      <c r="U307" s="18">
        <v>0</v>
      </c>
      <c r="V307" s="18">
        <v>2.9202081949058695E-18</v>
      </c>
      <c r="W307" s="18">
        <v>3.5842392026578072E-19</v>
      </c>
      <c r="X307" s="18">
        <v>4.4047725123809524E-13</v>
      </c>
      <c r="Y307" s="18">
        <v>0</v>
      </c>
      <c r="Z307" s="18">
        <v>0</v>
      </c>
      <c r="AA307" s="18">
        <v>0</v>
      </c>
      <c r="AB307" s="18">
        <v>4.0086182816832775E-6</v>
      </c>
      <c r="AC307" s="18">
        <v>3.9312059800664453E-6</v>
      </c>
      <c r="AD307" s="18">
        <v>0</v>
      </c>
      <c r="AE307" s="18">
        <v>0</v>
      </c>
      <c r="AF307" s="18">
        <v>0</v>
      </c>
      <c r="AG307" s="18">
        <v>0</v>
      </c>
      <c r="AH307" s="18">
        <v>4.6334140420819496E-8</v>
      </c>
      <c r="AI307" s="18">
        <v>3.1078161196013294E-8</v>
      </c>
      <c r="AJ307" s="18">
        <v>-2.8893805980066449E-6</v>
      </c>
      <c r="AK307" s="18">
        <v>0</v>
      </c>
      <c r="AL307" s="18">
        <v>0</v>
      </c>
      <c r="AM307" s="18">
        <v>0</v>
      </c>
      <c r="AN307" s="18">
        <v>6.9880029870653384E-5</v>
      </c>
      <c r="AO307" s="18">
        <v>6.8862325581395346E-5</v>
      </c>
      <c r="AP307" s="18">
        <v>0</v>
      </c>
      <c r="AQ307" s="18">
        <v>0</v>
      </c>
      <c r="AR307" s="18">
        <v>0</v>
      </c>
      <c r="AS307" s="18">
        <v>0</v>
      </c>
      <c r="AT307" s="18">
        <v>6.0783931561461804E-7</v>
      </c>
      <c r="AU307" s="18">
        <v>4.0986497364341086E-7</v>
      </c>
      <c r="AV307" s="18">
        <v>-3.7780006201550389E-5</v>
      </c>
      <c r="AW307" s="18">
        <v>0</v>
      </c>
      <c r="AX307" s="18">
        <v>0</v>
      </c>
      <c r="AY307" s="18">
        <v>0</v>
      </c>
      <c r="AZ307" s="18">
        <v>1.1058193944939091E-5</v>
      </c>
      <c r="BA307" s="18">
        <v>9.9477811738648944E-6</v>
      </c>
      <c r="BB307" s="18">
        <v>0</v>
      </c>
      <c r="BC307" s="18">
        <v>0</v>
      </c>
      <c r="BD307" s="18">
        <v>0</v>
      </c>
      <c r="BE307" s="18">
        <v>0</v>
      </c>
      <c r="BF307" s="18">
        <v>1.0642985018826135E-6</v>
      </c>
      <c r="BG307" s="18">
        <v>4.6114269191583614E-8</v>
      </c>
      <c r="BH307" s="18">
        <v>-2.9751020155038757E-6</v>
      </c>
      <c r="BI307" s="18">
        <v>0</v>
      </c>
      <c r="BJ307" s="18">
        <v>0</v>
      </c>
      <c r="BK307" s="18">
        <v>0</v>
      </c>
      <c r="BL307" s="18">
        <v>1.1472912006655549E-6</v>
      </c>
      <c r="BM307" s="18">
        <v>1.1472688233887044E-6</v>
      </c>
      <c r="BN307" s="18">
        <v>0</v>
      </c>
      <c r="BO307" s="18">
        <v>0</v>
      </c>
      <c r="BP307" s="18">
        <v>0</v>
      </c>
      <c r="BQ307" s="18">
        <v>0</v>
      </c>
      <c r="BR307" s="18">
        <v>1.5837560354374311E-11</v>
      </c>
      <c r="BS307" s="18">
        <v>6.5397164961240323E-12</v>
      </c>
      <c r="BT307" s="18">
        <v>-1.4573064008859358E-9</v>
      </c>
      <c r="BU307" s="18">
        <v>0</v>
      </c>
      <c r="BV307" s="18">
        <v>0</v>
      </c>
      <c r="BW307" s="18">
        <v>0</v>
      </c>
      <c r="BX307" s="18">
        <v>0.17392581343477301</v>
      </c>
      <c r="BY307" s="18">
        <v>0.1708924208194906</v>
      </c>
      <c r="BZ307" s="18">
        <v>0</v>
      </c>
      <c r="CA307" s="18">
        <v>0</v>
      </c>
      <c r="CB307" s="18">
        <v>0</v>
      </c>
      <c r="CC307" s="18">
        <v>0</v>
      </c>
      <c r="CD307" s="18">
        <v>2.1183199557032119E-3</v>
      </c>
      <c r="CE307" s="18">
        <v>9.1507265957918051E-4</v>
      </c>
      <c r="CF307" s="18">
        <v>-0.15426388925802881</v>
      </c>
      <c r="CG307" s="18">
        <v>0</v>
      </c>
      <c r="CH307" s="18">
        <v>0</v>
      </c>
      <c r="CI307" s="18">
        <v>0</v>
      </c>
      <c r="CJ307" s="18">
        <v>0.56192846382547057</v>
      </c>
      <c r="CK307" s="18">
        <v>0.55878273311184934</v>
      </c>
      <c r="CL307" s="18">
        <v>0</v>
      </c>
      <c r="CM307" s="18">
        <v>0</v>
      </c>
      <c r="CN307" s="18">
        <v>0</v>
      </c>
      <c r="CO307" s="18">
        <v>0</v>
      </c>
      <c r="CP307" s="18">
        <v>2.2039941749723148E-3</v>
      </c>
      <c r="CQ307" s="18">
        <v>9.4173653864894824E-4</v>
      </c>
      <c r="CR307" s="18">
        <v>-0.14564086600221482</v>
      </c>
      <c r="CS307" s="18">
        <v>0</v>
      </c>
      <c r="CT307" s="18">
        <v>0</v>
      </c>
      <c r="CU307" s="18">
        <v>0</v>
      </c>
      <c r="CV307" s="18">
        <v>8.955128533776302E-2</v>
      </c>
      <c r="CW307" s="18">
        <v>0.12668801594684387</v>
      </c>
      <c r="CX307" s="18">
        <v>0</v>
      </c>
      <c r="CY307" s="18">
        <v>0</v>
      </c>
      <c r="CZ307" s="18">
        <v>0</v>
      </c>
      <c r="DA307" s="18">
        <v>0</v>
      </c>
      <c r="DB307" s="18">
        <v>-3.726033426356589E-2</v>
      </c>
      <c r="DC307" s="18">
        <v>1.2360365448504986E-4</v>
      </c>
      <c r="DD307" s="18">
        <v>-3.7810568217054259E-2</v>
      </c>
      <c r="DE307" s="18">
        <v>0</v>
      </c>
      <c r="DF307" s="18">
        <v>0</v>
      </c>
      <c r="DG307" s="18">
        <v>0</v>
      </c>
      <c r="DH307" s="18">
        <v>0</v>
      </c>
      <c r="DI307" s="18">
        <v>0</v>
      </c>
      <c r="DJ307" s="18">
        <v>0</v>
      </c>
      <c r="DK307" s="18">
        <v>0</v>
      </c>
      <c r="DL307" s="18">
        <v>0</v>
      </c>
      <c r="DM307" s="18">
        <v>0</v>
      </c>
      <c r="DN307" s="18">
        <v>0</v>
      </c>
      <c r="DO307" s="18">
        <v>0</v>
      </c>
      <c r="DP307" s="18">
        <v>0</v>
      </c>
      <c r="DQ307" s="18">
        <v>0</v>
      </c>
      <c r="DR307" s="18">
        <v>0</v>
      </c>
      <c r="DS307" s="18">
        <v>0</v>
      </c>
      <c r="DT307" s="18">
        <v>3.3163818383167221E-7</v>
      </c>
      <c r="DU307" s="18">
        <v>3.3163818383167221E-7</v>
      </c>
      <c r="DV307" s="18">
        <v>0</v>
      </c>
      <c r="DW307" s="18">
        <v>0</v>
      </c>
      <c r="DX307" s="18">
        <v>0</v>
      </c>
      <c r="DY307" s="18">
        <v>0</v>
      </c>
      <c r="DZ307" s="18">
        <v>0</v>
      </c>
      <c r="EA307" s="18">
        <v>0</v>
      </c>
      <c r="EB307" s="18">
        <v>0</v>
      </c>
      <c r="EC307" s="18">
        <v>0</v>
      </c>
      <c r="ED307" s="18">
        <v>0</v>
      </c>
      <c r="EE307" s="18">
        <v>0</v>
      </c>
    </row>
    <row r="308" spans="1:135" ht="20.149999999999999" customHeight="1" outlineLevel="6" x14ac:dyDescent="0.35">
      <c r="A308" s="17" t="s">
        <v>54</v>
      </c>
      <c r="B308" s="17" t="s">
        <v>387</v>
      </c>
      <c r="C308">
        <v>0</v>
      </c>
      <c r="D308" s="18">
        <v>1.1586248139534884E-2</v>
      </c>
      <c r="E308" s="18">
        <v>1.1585492801771872E-2</v>
      </c>
      <c r="F308" s="18">
        <v>0</v>
      </c>
      <c r="G308" s="18">
        <v>0</v>
      </c>
      <c r="H308" s="18">
        <v>0</v>
      </c>
      <c r="I308" s="18">
        <v>0</v>
      </c>
      <c r="J308" s="18">
        <v>0</v>
      </c>
      <c r="K308" s="18">
        <v>7.5533776301218168E-7</v>
      </c>
      <c r="L308" s="18">
        <v>-9.155902547065338E-3</v>
      </c>
      <c r="M308" s="18">
        <v>0</v>
      </c>
      <c r="N308" s="18">
        <v>0</v>
      </c>
      <c r="O308" s="18">
        <v>0</v>
      </c>
      <c r="P308" s="18">
        <v>4.876012181616833E-17</v>
      </c>
      <c r="Q308" s="18">
        <v>4.8755924695459585E-17</v>
      </c>
      <c r="R308" s="18">
        <v>0</v>
      </c>
      <c r="S308" s="18">
        <v>0</v>
      </c>
      <c r="T308" s="18">
        <v>0</v>
      </c>
      <c r="U308" s="18">
        <v>0</v>
      </c>
      <c r="V308" s="18">
        <v>0</v>
      </c>
      <c r="W308" s="18">
        <v>4.1971207087486156E-21</v>
      </c>
      <c r="X308" s="18">
        <v>-3.6886046511627904E-17</v>
      </c>
      <c r="Y308" s="18">
        <v>0</v>
      </c>
      <c r="Z308" s="18">
        <v>0</v>
      </c>
      <c r="AA308" s="18">
        <v>0</v>
      </c>
      <c r="AB308" s="18">
        <v>2.2212940741971208E-6</v>
      </c>
      <c r="AC308" s="18">
        <v>2.2209302325581394E-6</v>
      </c>
      <c r="AD308" s="18">
        <v>0</v>
      </c>
      <c r="AE308" s="18">
        <v>0</v>
      </c>
      <c r="AF308" s="18">
        <v>0</v>
      </c>
      <c r="AG308" s="18">
        <v>0</v>
      </c>
      <c r="AH308" s="18">
        <v>0</v>
      </c>
      <c r="AI308" s="18">
        <v>3.6384163898117381E-10</v>
      </c>
      <c r="AJ308" s="18">
        <v>-1.8060243632336656E-6</v>
      </c>
      <c r="AK308" s="18">
        <v>0</v>
      </c>
      <c r="AL308" s="18">
        <v>0</v>
      </c>
      <c r="AM308" s="18">
        <v>0</v>
      </c>
      <c r="AN308" s="18">
        <v>3.5904466201550394E-5</v>
      </c>
      <c r="AO308" s="18">
        <v>3.5899667774086383E-5</v>
      </c>
      <c r="AP308" s="18">
        <v>0</v>
      </c>
      <c r="AQ308" s="18">
        <v>0</v>
      </c>
      <c r="AR308" s="18">
        <v>0</v>
      </c>
      <c r="AS308" s="18">
        <v>0</v>
      </c>
      <c r="AT308" s="18">
        <v>0</v>
      </c>
      <c r="AU308" s="18">
        <v>4.7984274640088595E-9</v>
      </c>
      <c r="AV308" s="18">
        <v>-2.9499003322259134E-5</v>
      </c>
      <c r="AW308" s="18">
        <v>0</v>
      </c>
      <c r="AX308" s="18">
        <v>0</v>
      </c>
      <c r="AY308" s="18">
        <v>0</v>
      </c>
      <c r="AZ308" s="18">
        <v>2.6317801849390919E-6</v>
      </c>
      <c r="BA308" s="18">
        <v>2.6312403100775194E-6</v>
      </c>
      <c r="BB308" s="18">
        <v>0</v>
      </c>
      <c r="BC308" s="18">
        <v>0</v>
      </c>
      <c r="BD308" s="18">
        <v>0</v>
      </c>
      <c r="BE308" s="18">
        <v>0</v>
      </c>
      <c r="BF308" s="18">
        <v>0</v>
      </c>
      <c r="BG308" s="18">
        <v>5.3987486157253596E-10</v>
      </c>
      <c r="BH308" s="18">
        <v>-2.1246400885935771E-6</v>
      </c>
      <c r="BI308" s="18">
        <v>0</v>
      </c>
      <c r="BJ308" s="18">
        <v>0</v>
      </c>
      <c r="BK308" s="18">
        <v>0</v>
      </c>
      <c r="BL308" s="18">
        <v>1.3402537496124032E-9</v>
      </c>
      <c r="BM308" s="18">
        <v>1.3401771871539314E-9</v>
      </c>
      <c r="BN308" s="18">
        <v>0</v>
      </c>
      <c r="BO308" s="18">
        <v>0</v>
      </c>
      <c r="BP308" s="18">
        <v>0</v>
      </c>
      <c r="BQ308" s="18">
        <v>0</v>
      </c>
      <c r="BR308" s="18">
        <v>0</v>
      </c>
      <c r="BS308" s="18">
        <v>7.6562458471760812E-14</v>
      </c>
      <c r="BT308" s="18">
        <v>-1.0620420819490587E-9</v>
      </c>
      <c r="BU308" s="18">
        <v>0</v>
      </c>
      <c r="BV308" s="18">
        <v>0</v>
      </c>
      <c r="BW308" s="18">
        <v>0</v>
      </c>
      <c r="BX308" s="18">
        <v>0.12722112280177186</v>
      </c>
      <c r="BY308" s="18">
        <v>0.12721040974529346</v>
      </c>
      <c r="BZ308" s="18">
        <v>0</v>
      </c>
      <c r="CA308" s="18">
        <v>0</v>
      </c>
      <c r="CB308" s="18">
        <v>0</v>
      </c>
      <c r="CC308" s="18">
        <v>0</v>
      </c>
      <c r="CD308" s="18">
        <v>0</v>
      </c>
      <c r="CE308" s="18">
        <v>1.0713056478405315E-5</v>
      </c>
      <c r="CF308" s="18">
        <v>-9.862513842746401E-2</v>
      </c>
      <c r="CG308" s="18">
        <v>0</v>
      </c>
      <c r="CH308" s="18">
        <v>0</v>
      </c>
      <c r="CI308" s="18">
        <v>0</v>
      </c>
      <c r="CJ308" s="18">
        <v>0.156563627641196</v>
      </c>
      <c r="CK308" s="18">
        <v>0.15655260243632335</v>
      </c>
      <c r="CL308" s="18">
        <v>0</v>
      </c>
      <c r="CM308" s="18">
        <v>0</v>
      </c>
      <c r="CN308" s="18">
        <v>0</v>
      </c>
      <c r="CO308" s="18">
        <v>0</v>
      </c>
      <c r="CP308" s="18">
        <v>0</v>
      </c>
      <c r="CQ308" s="18">
        <v>1.1025204872646732E-5</v>
      </c>
      <c r="CR308" s="18">
        <v>-0.12272314507198227</v>
      </c>
      <c r="CS308" s="18">
        <v>0</v>
      </c>
      <c r="CT308" s="18">
        <v>0</v>
      </c>
      <c r="CU308" s="18">
        <v>0</v>
      </c>
      <c r="CV308" s="18">
        <v>4.9079852380952381E-2</v>
      </c>
      <c r="CW308" s="18">
        <v>4.9078405315614616E-2</v>
      </c>
      <c r="CX308" s="18">
        <v>0</v>
      </c>
      <c r="CY308" s="18">
        <v>0</v>
      </c>
      <c r="CZ308" s="18">
        <v>0</v>
      </c>
      <c r="DA308" s="18">
        <v>0</v>
      </c>
      <c r="DB308" s="18">
        <v>0</v>
      </c>
      <c r="DC308" s="18">
        <v>1.4470653377630122E-6</v>
      </c>
      <c r="DD308" s="18">
        <v>-4.0307419712070872E-2</v>
      </c>
      <c r="DE308" s="18">
        <v>0</v>
      </c>
      <c r="DF308" s="18">
        <v>0</v>
      </c>
      <c r="DG308" s="18">
        <v>0</v>
      </c>
      <c r="DH308" s="18">
        <v>0</v>
      </c>
      <c r="DI308" s="18">
        <v>0</v>
      </c>
      <c r="DJ308" s="18">
        <v>0</v>
      </c>
      <c r="DK308" s="18">
        <v>0</v>
      </c>
      <c r="DL308" s="18">
        <v>0</v>
      </c>
      <c r="DM308" s="18">
        <v>0</v>
      </c>
      <c r="DN308" s="18">
        <v>0</v>
      </c>
      <c r="DO308" s="18">
        <v>0</v>
      </c>
      <c r="DP308" s="18">
        <v>0</v>
      </c>
      <c r="DQ308" s="18">
        <v>0</v>
      </c>
      <c r="DR308" s="18">
        <v>0</v>
      </c>
      <c r="DS308" s="18">
        <v>0</v>
      </c>
      <c r="DT308" s="18">
        <v>0</v>
      </c>
      <c r="DU308" s="18">
        <v>0</v>
      </c>
      <c r="DV308" s="18">
        <v>0</v>
      </c>
      <c r="DW308" s="18">
        <v>0</v>
      </c>
      <c r="DX308" s="18">
        <v>0</v>
      </c>
      <c r="DY308" s="18">
        <v>0</v>
      </c>
      <c r="DZ308" s="18">
        <v>0</v>
      </c>
      <c r="EA308" s="18">
        <v>0</v>
      </c>
      <c r="EB308" s="18">
        <v>0</v>
      </c>
      <c r="EC308" s="18">
        <v>0</v>
      </c>
      <c r="ED308" s="18">
        <v>0</v>
      </c>
      <c r="EE308" s="18">
        <v>0</v>
      </c>
    </row>
    <row r="309" spans="1:135" ht="20.149999999999999" customHeight="1" outlineLevel="6" x14ac:dyDescent="0.35">
      <c r="A309" s="17" t="s">
        <v>54</v>
      </c>
      <c r="B309" s="17" t="s">
        <v>73</v>
      </c>
      <c r="C309">
        <v>0</v>
      </c>
      <c r="D309" s="18">
        <v>1.5920425249169436E-3</v>
      </c>
      <c r="E309" s="18">
        <v>1.5488372093023256E-3</v>
      </c>
      <c r="F309" s="18">
        <v>0</v>
      </c>
      <c r="G309" s="18">
        <v>0</v>
      </c>
      <c r="H309" s="18">
        <v>0</v>
      </c>
      <c r="I309" s="18">
        <v>0</v>
      </c>
      <c r="J309" s="18">
        <v>0</v>
      </c>
      <c r="K309" s="18">
        <v>4.3205315614617941E-5</v>
      </c>
      <c r="L309" s="18">
        <v>0</v>
      </c>
      <c r="M309" s="18">
        <v>0</v>
      </c>
      <c r="N309" s="18">
        <v>0</v>
      </c>
      <c r="O309" s="18">
        <v>0</v>
      </c>
      <c r="P309" s="18">
        <v>3.3819897430786263E-15</v>
      </c>
      <c r="Q309" s="18">
        <v>3.3817497231450715E-15</v>
      </c>
      <c r="R309" s="18">
        <v>0</v>
      </c>
      <c r="S309" s="18">
        <v>0</v>
      </c>
      <c r="T309" s="18">
        <v>0</v>
      </c>
      <c r="U309" s="18">
        <v>0</v>
      </c>
      <c r="V309" s="18">
        <v>0</v>
      </c>
      <c r="W309" s="18">
        <v>2.4001993355481731E-19</v>
      </c>
      <c r="X309" s="18">
        <v>0</v>
      </c>
      <c r="Y309" s="18">
        <v>0</v>
      </c>
      <c r="Z309" s="18">
        <v>0</v>
      </c>
      <c r="AA309" s="18">
        <v>0</v>
      </c>
      <c r="AB309" s="18">
        <v>7.1642416389811742E-7</v>
      </c>
      <c r="AC309" s="18">
        <v>6.9561240310077527E-7</v>
      </c>
      <c r="AD309" s="18">
        <v>0</v>
      </c>
      <c r="AE309" s="18">
        <v>0</v>
      </c>
      <c r="AF309" s="18">
        <v>0</v>
      </c>
      <c r="AG309" s="18">
        <v>0</v>
      </c>
      <c r="AH309" s="18">
        <v>0</v>
      </c>
      <c r="AI309" s="18">
        <v>2.0811760797342194E-8</v>
      </c>
      <c r="AJ309" s="18">
        <v>0</v>
      </c>
      <c r="AK309" s="18">
        <v>0</v>
      </c>
      <c r="AL309" s="18">
        <v>0</v>
      </c>
      <c r="AM309" s="18">
        <v>0</v>
      </c>
      <c r="AN309" s="18">
        <v>3.3785227021040973E-6</v>
      </c>
      <c r="AO309" s="18">
        <v>3.1040531561461792E-6</v>
      </c>
      <c r="AP309" s="18">
        <v>0</v>
      </c>
      <c r="AQ309" s="18">
        <v>0</v>
      </c>
      <c r="AR309" s="18">
        <v>0</v>
      </c>
      <c r="AS309" s="18">
        <v>0</v>
      </c>
      <c r="AT309" s="18">
        <v>0</v>
      </c>
      <c r="AU309" s="18">
        <v>2.7446954595791807E-7</v>
      </c>
      <c r="AV309" s="18">
        <v>0</v>
      </c>
      <c r="AW309" s="18">
        <v>0</v>
      </c>
      <c r="AX309" s="18">
        <v>0</v>
      </c>
      <c r="AY309" s="18">
        <v>0</v>
      </c>
      <c r="AZ309" s="18">
        <v>4.9883654485049837E-7</v>
      </c>
      <c r="BA309" s="18">
        <v>4.6795570321151714E-7</v>
      </c>
      <c r="BB309" s="18">
        <v>0</v>
      </c>
      <c r="BC309" s="18">
        <v>0</v>
      </c>
      <c r="BD309" s="18">
        <v>0</v>
      </c>
      <c r="BE309" s="18">
        <v>0</v>
      </c>
      <c r="BF309" s="18">
        <v>0</v>
      </c>
      <c r="BG309" s="18">
        <v>3.088084163898117E-8</v>
      </c>
      <c r="BH309" s="18">
        <v>0</v>
      </c>
      <c r="BI309" s="18">
        <v>0</v>
      </c>
      <c r="BJ309" s="18">
        <v>0</v>
      </c>
      <c r="BK309" s="18">
        <v>0</v>
      </c>
      <c r="BL309" s="18">
        <v>1.0151428068438539E-6</v>
      </c>
      <c r="BM309" s="18">
        <v>1.0151384274640089E-6</v>
      </c>
      <c r="BN309" s="18">
        <v>0</v>
      </c>
      <c r="BO309" s="18">
        <v>0</v>
      </c>
      <c r="BP309" s="18">
        <v>0</v>
      </c>
      <c r="BQ309" s="18">
        <v>0</v>
      </c>
      <c r="BR309" s="18">
        <v>0</v>
      </c>
      <c r="BS309" s="18">
        <v>4.37937984496124E-12</v>
      </c>
      <c r="BT309" s="18">
        <v>0</v>
      </c>
      <c r="BU309" s="18">
        <v>0</v>
      </c>
      <c r="BV309" s="18">
        <v>0</v>
      </c>
      <c r="BW309" s="18">
        <v>0</v>
      </c>
      <c r="BX309" s="18">
        <v>1.6120073089700995E-2</v>
      </c>
      <c r="BY309" s="18">
        <v>1.5507286821705426E-2</v>
      </c>
      <c r="BZ309" s="18">
        <v>0</v>
      </c>
      <c r="CA309" s="18">
        <v>0</v>
      </c>
      <c r="CB309" s="18">
        <v>0</v>
      </c>
      <c r="CC309" s="18">
        <v>0</v>
      </c>
      <c r="CD309" s="18">
        <v>0</v>
      </c>
      <c r="CE309" s="18">
        <v>6.1278626799557022E-4</v>
      </c>
      <c r="CF309" s="18">
        <v>0</v>
      </c>
      <c r="CG309" s="18">
        <v>0</v>
      </c>
      <c r="CH309" s="18">
        <v>0</v>
      </c>
      <c r="CI309" s="18">
        <v>0</v>
      </c>
      <c r="CJ309" s="18">
        <v>1.767524916943522E-2</v>
      </c>
      <c r="CK309" s="18">
        <v>1.7044606866002218E-2</v>
      </c>
      <c r="CL309" s="18">
        <v>0</v>
      </c>
      <c r="CM309" s="18">
        <v>0</v>
      </c>
      <c r="CN309" s="18">
        <v>0</v>
      </c>
      <c r="CO309" s="18">
        <v>0</v>
      </c>
      <c r="CP309" s="18">
        <v>0</v>
      </c>
      <c r="CQ309" s="18">
        <v>6.3064230343300111E-4</v>
      </c>
      <c r="CR309" s="18">
        <v>0</v>
      </c>
      <c r="CS309" s="18">
        <v>0</v>
      </c>
      <c r="CT309" s="18">
        <v>0</v>
      </c>
      <c r="CU309" s="18">
        <v>0</v>
      </c>
      <c r="CV309" s="18">
        <v>1.0937456699889256E-2</v>
      </c>
      <c r="CW309" s="18">
        <v>1.0854684385382058E-2</v>
      </c>
      <c r="CX309" s="18">
        <v>0</v>
      </c>
      <c r="CY309" s="18">
        <v>0</v>
      </c>
      <c r="CZ309" s="18">
        <v>0</v>
      </c>
      <c r="DA309" s="18">
        <v>0</v>
      </c>
      <c r="DB309" s="18">
        <v>0</v>
      </c>
      <c r="DC309" s="18">
        <v>8.2772314507198238E-5</v>
      </c>
      <c r="DD309" s="18">
        <v>0</v>
      </c>
      <c r="DE309" s="18">
        <v>0</v>
      </c>
      <c r="DF309" s="18">
        <v>0</v>
      </c>
      <c r="DG309" s="18">
        <v>0</v>
      </c>
      <c r="DH309" s="18">
        <v>0</v>
      </c>
      <c r="DI309" s="18">
        <v>0</v>
      </c>
      <c r="DJ309" s="18">
        <v>0</v>
      </c>
      <c r="DK309" s="18">
        <v>0</v>
      </c>
      <c r="DL309" s="18">
        <v>0</v>
      </c>
      <c r="DM309" s="18">
        <v>0</v>
      </c>
      <c r="DN309" s="18">
        <v>0</v>
      </c>
      <c r="DO309" s="18">
        <v>0</v>
      </c>
      <c r="DP309" s="18">
        <v>0</v>
      </c>
      <c r="DQ309" s="18">
        <v>0</v>
      </c>
      <c r="DR309" s="18">
        <v>0</v>
      </c>
      <c r="DS309" s="18">
        <v>0</v>
      </c>
      <c r="DT309" s="18">
        <v>0</v>
      </c>
      <c r="DU309" s="18">
        <v>0</v>
      </c>
      <c r="DV309" s="18">
        <v>0</v>
      </c>
      <c r="DW309" s="18">
        <v>0</v>
      </c>
      <c r="DX309" s="18">
        <v>0</v>
      </c>
      <c r="DY309" s="18">
        <v>0</v>
      </c>
      <c r="DZ309" s="18">
        <v>0</v>
      </c>
      <c r="EA309" s="18">
        <v>0</v>
      </c>
      <c r="EB309" s="18">
        <v>0</v>
      </c>
      <c r="EC309" s="18">
        <v>0</v>
      </c>
      <c r="ED309" s="18">
        <v>0</v>
      </c>
      <c r="EE309" s="18">
        <v>0</v>
      </c>
    </row>
    <row r="310" spans="1:135" ht="20.149999999999999" customHeight="1" outlineLevel="6" x14ac:dyDescent="0.35">
      <c r="A310" s="17" t="s">
        <v>54</v>
      </c>
      <c r="B310" s="17" t="s">
        <v>390</v>
      </c>
      <c r="C310">
        <v>0</v>
      </c>
      <c r="D310" s="18">
        <v>2.657807308970102E-4</v>
      </c>
      <c r="E310" s="18">
        <v>-3.7652270210409744E-3</v>
      </c>
      <c r="F310" s="18">
        <v>0</v>
      </c>
      <c r="G310" s="18">
        <v>0</v>
      </c>
      <c r="H310" s="18">
        <v>0</v>
      </c>
      <c r="I310" s="18">
        <v>0</v>
      </c>
      <c r="J310" s="18">
        <v>4.0310077519379846E-3</v>
      </c>
      <c r="K310" s="18">
        <v>0</v>
      </c>
      <c r="L310" s="18">
        <v>-2.0542635658914728E-3</v>
      </c>
      <c r="M310" s="18">
        <v>0</v>
      </c>
      <c r="N310" s="18">
        <v>0</v>
      </c>
      <c r="O310" s="18">
        <v>0</v>
      </c>
      <c r="P310" s="18">
        <v>5.0000000753045405E-11</v>
      </c>
      <c r="Q310" s="18">
        <v>5.0000000000000002E-11</v>
      </c>
      <c r="R310" s="18">
        <v>0</v>
      </c>
      <c r="S310" s="18">
        <v>0</v>
      </c>
      <c r="T310" s="18">
        <v>0</v>
      </c>
      <c r="U310" s="18">
        <v>0</v>
      </c>
      <c r="V310" s="18">
        <v>7.5304540420819493E-19</v>
      </c>
      <c r="W310" s="18">
        <v>0</v>
      </c>
      <c r="X310" s="18">
        <v>-1.5227021040974531E-17</v>
      </c>
      <c r="Y310" s="18">
        <v>0</v>
      </c>
      <c r="Z310" s="18">
        <v>0</v>
      </c>
      <c r="AA310" s="18">
        <v>0</v>
      </c>
      <c r="AB310" s="18">
        <v>1.4352159468438538E-7</v>
      </c>
      <c r="AC310" s="18">
        <v>1.0741971207087487E-7</v>
      </c>
      <c r="AD310" s="18">
        <v>0</v>
      </c>
      <c r="AE310" s="18">
        <v>0</v>
      </c>
      <c r="AF310" s="18">
        <v>0</v>
      </c>
      <c r="AG310" s="18">
        <v>0</v>
      </c>
      <c r="AH310" s="18">
        <v>3.610188261351052E-8</v>
      </c>
      <c r="AI310" s="18">
        <v>0</v>
      </c>
      <c r="AJ310" s="18">
        <v>-1.6500553709856036E-7</v>
      </c>
      <c r="AK310" s="18">
        <v>0</v>
      </c>
      <c r="AL310" s="18">
        <v>0</v>
      </c>
      <c r="AM310" s="18">
        <v>0</v>
      </c>
      <c r="AN310" s="18">
        <v>1.8936877076411961E-6</v>
      </c>
      <c r="AO310" s="18">
        <v>1.3399778516057585E-6</v>
      </c>
      <c r="AP310" s="18">
        <v>0</v>
      </c>
      <c r="AQ310" s="18">
        <v>0</v>
      </c>
      <c r="AR310" s="18">
        <v>0</v>
      </c>
      <c r="AS310" s="18">
        <v>0</v>
      </c>
      <c r="AT310" s="18">
        <v>5.5370985603543748E-7</v>
      </c>
      <c r="AU310" s="18">
        <v>0</v>
      </c>
      <c r="AV310" s="18">
        <v>-1.4008859357696566E-6</v>
      </c>
      <c r="AW310" s="18">
        <v>0</v>
      </c>
      <c r="AX310" s="18">
        <v>0</v>
      </c>
      <c r="AY310" s="18">
        <v>0</v>
      </c>
      <c r="AZ310" s="18">
        <v>1.3754152823920265E-6</v>
      </c>
      <c r="BA310" s="18">
        <v>3.1782945736434108E-7</v>
      </c>
      <c r="BB310" s="18">
        <v>0</v>
      </c>
      <c r="BC310" s="18">
        <v>0</v>
      </c>
      <c r="BD310" s="18">
        <v>0</v>
      </c>
      <c r="BE310" s="18">
        <v>0</v>
      </c>
      <c r="BF310" s="18">
        <v>1.0575858250276855E-6</v>
      </c>
      <c r="BG310" s="18">
        <v>0</v>
      </c>
      <c r="BH310" s="18">
        <v>-2.7906976744186048E-7</v>
      </c>
      <c r="BI310" s="18">
        <v>0</v>
      </c>
      <c r="BJ310" s="18">
        <v>0</v>
      </c>
      <c r="BK310" s="18">
        <v>0</v>
      </c>
      <c r="BL310" s="18">
        <v>6.0215946843853822E-10</v>
      </c>
      <c r="BM310" s="18">
        <v>5.9246954595791802E-10</v>
      </c>
      <c r="BN310" s="18">
        <v>0</v>
      </c>
      <c r="BO310" s="18">
        <v>0</v>
      </c>
      <c r="BP310" s="18">
        <v>0</v>
      </c>
      <c r="BQ310" s="18">
        <v>0</v>
      </c>
      <c r="BR310" s="18">
        <v>9.6899224806201549E-12</v>
      </c>
      <c r="BS310" s="18">
        <v>0</v>
      </c>
      <c r="BT310" s="18">
        <v>-2.2093023255813953E-10</v>
      </c>
      <c r="BU310" s="18">
        <v>0</v>
      </c>
      <c r="BV310" s="18">
        <v>0</v>
      </c>
      <c r="BW310" s="18">
        <v>0</v>
      </c>
      <c r="BX310" s="18">
        <v>3.8593576965669989E-3</v>
      </c>
      <c r="BY310" s="18">
        <v>3.0011074197120709E-3</v>
      </c>
      <c r="BZ310" s="18">
        <v>0</v>
      </c>
      <c r="CA310" s="18">
        <v>0</v>
      </c>
      <c r="CB310" s="18">
        <v>0</v>
      </c>
      <c r="CC310" s="18">
        <v>0</v>
      </c>
      <c r="CD310" s="18">
        <v>8.5825027685492805E-4</v>
      </c>
      <c r="CE310" s="18">
        <v>0</v>
      </c>
      <c r="CF310" s="18">
        <v>-3.1727574750830566E-2</v>
      </c>
      <c r="CG310" s="18">
        <v>0</v>
      </c>
      <c r="CH310" s="18">
        <v>0</v>
      </c>
      <c r="CI310" s="18">
        <v>0</v>
      </c>
      <c r="CJ310" s="18">
        <v>5.5094130675526019E-3</v>
      </c>
      <c r="CK310" s="18">
        <v>4.5957918050941304E-3</v>
      </c>
      <c r="CL310" s="18">
        <v>0</v>
      </c>
      <c r="CM310" s="18">
        <v>0</v>
      </c>
      <c r="CN310" s="18">
        <v>0</v>
      </c>
      <c r="CO310" s="18">
        <v>0</v>
      </c>
      <c r="CP310" s="18">
        <v>9.1362126245847172E-4</v>
      </c>
      <c r="CQ310" s="18">
        <v>0</v>
      </c>
      <c r="CR310" s="18">
        <v>0</v>
      </c>
      <c r="CS310" s="18">
        <v>0</v>
      </c>
      <c r="CT310" s="18">
        <v>0</v>
      </c>
      <c r="CU310" s="18">
        <v>0</v>
      </c>
      <c r="CV310" s="18">
        <v>2.3034330011074196E-2</v>
      </c>
      <c r="CW310" s="18">
        <v>6.0354374307862682E-2</v>
      </c>
      <c r="CX310" s="18">
        <v>0</v>
      </c>
      <c r="CY310" s="18">
        <v>0</v>
      </c>
      <c r="CZ310" s="18">
        <v>0</v>
      </c>
      <c r="DA310" s="18">
        <v>0</v>
      </c>
      <c r="DB310" s="18">
        <v>-3.7320044296788486E-2</v>
      </c>
      <c r="DC310" s="18">
        <v>0</v>
      </c>
      <c r="DD310" s="18">
        <v>0</v>
      </c>
      <c r="DE310" s="18">
        <v>0</v>
      </c>
      <c r="DF310" s="18">
        <v>0</v>
      </c>
      <c r="DG310" s="18">
        <v>0</v>
      </c>
      <c r="DH310" s="18">
        <v>0</v>
      </c>
      <c r="DI310" s="18">
        <v>0</v>
      </c>
      <c r="DJ310" s="18">
        <v>0</v>
      </c>
      <c r="DK310" s="18">
        <v>0</v>
      </c>
      <c r="DL310" s="18">
        <v>0</v>
      </c>
      <c r="DM310" s="18">
        <v>0</v>
      </c>
      <c r="DN310" s="18">
        <v>0</v>
      </c>
      <c r="DO310" s="18">
        <v>0</v>
      </c>
      <c r="DP310" s="18">
        <v>0</v>
      </c>
      <c r="DQ310" s="18">
        <v>0</v>
      </c>
      <c r="DR310" s="18">
        <v>0</v>
      </c>
      <c r="DS310" s="18">
        <v>0</v>
      </c>
      <c r="DT310" s="18">
        <v>0</v>
      </c>
      <c r="DU310" s="18">
        <v>0</v>
      </c>
      <c r="DV310" s="18">
        <v>0</v>
      </c>
      <c r="DW310" s="18">
        <v>0</v>
      </c>
      <c r="DX310" s="18">
        <v>0</v>
      </c>
      <c r="DY310" s="18">
        <v>0</v>
      </c>
      <c r="DZ310" s="18">
        <v>0</v>
      </c>
      <c r="EA310" s="18">
        <v>0</v>
      </c>
      <c r="EB310" s="18">
        <v>0</v>
      </c>
      <c r="EC310" s="18">
        <v>0</v>
      </c>
      <c r="ED310" s="18">
        <v>0</v>
      </c>
      <c r="EE310" s="18">
        <v>0</v>
      </c>
    </row>
    <row r="311" spans="1:135" ht="20.149999999999999" customHeight="1" outlineLevel="6" x14ac:dyDescent="0.35">
      <c r="A311" s="17" t="s">
        <v>54</v>
      </c>
      <c r="B311" s="17" t="s">
        <v>68</v>
      </c>
      <c r="C311">
        <v>0</v>
      </c>
      <c r="D311" s="18">
        <v>2.0185576921373204E-3</v>
      </c>
      <c r="E311" s="18">
        <v>1.9639446290143966E-3</v>
      </c>
      <c r="F311" s="18">
        <v>0</v>
      </c>
      <c r="G311" s="18">
        <v>0</v>
      </c>
      <c r="H311" s="18">
        <v>0</v>
      </c>
      <c r="I311" s="18">
        <v>0</v>
      </c>
      <c r="J311" s="18">
        <v>3.5142990033222602E-5</v>
      </c>
      <c r="K311" s="18">
        <v>1.9470073089701E-5</v>
      </c>
      <c r="L311" s="18">
        <v>0</v>
      </c>
      <c r="M311" s="18">
        <v>0</v>
      </c>
      <c r="N311" s="18">
        <v>0</v>
      </c>
      <c r="O311" s="18">
        <v>0</v>
      </c>
      <c r="P311" s="18">
        <v>3.0526683499446294E-17</v>
      </c>
      <c r="Q311" s="18">
        <v>3.0118560354374312E-17</v>
      </c>
      <c r="R311" s="18">
        <v>0</v>
      </c>
      <c r="S311" s="18">
        <v>0</v>
      </c>
      <c r="T311" s="18">
        <v>0</v>
      </c>
      <c r="U311" s="18">
        <v>0</v>
      </c>
      <c r="V311" s="18">
        <v>2.9996013289036551E-19</v>
      </c>
      <c r="W311" s="18">
        <v>1.0816301218161685E-19</v>
      </c>
      <c r="X311" s="18">
        <v>0</v>
      </c>
      <c r="Y311" s="18">
        <v>0</v>
      </c>
      <c r="Z311" s="18">
        <v>0</v>
      </c>
      <c r="AA311" s="18">
        <v>0</v>
      </c>
      <c r="AB311" s="18">
        <v>4.9356393355481723E-7</v>
      </c>
      <c r="AC311" s="18">
        <v>4.7406223698781841E-7</v>
      </c>
      <c r="AD311" s="18">
        <v>0</v>
      </c>
      <c r="AE311" s="18">
        <v>0</v>
      </c>
      <c r="AF311" s="18">
        <v>0</v>
      </c>
      <c r="AG311" s="18">
        <v>0</v>
      </c>
      <c r="AH311" s="18">
        <v>1.0123069767441863E-8</v>
      </c>
      <c r="AI311" s="18">
        <v>9.3786267995570342E-9</v>
      </c>
      <c r="AJ311" s="18">
        <v>0</v>
      </c>
      <c r="AK311" s="18">
        <v>0</v>
      </c>
      <c r="AL311" s="18">
        <v>0</v>
      </c>
      <c r="AM311" s="18">
        <v>0</v>
      </c>
      <c r="AN311" s="18">
        <v>8.9691125138427472E-6</v>
      </c>
      <c r="AO311" s="18">
        <v>8.7928859357696578E-6</v>
      </c>
      <c r="AP311" s="18">
        <v>0</v>
      </c>
      <c r="AQ311" s="18">
        <v>0</v>
      </c>
      <c r="AR311" s="18">
        <v>0</v>
      </c>
      <c r="AS311" s="18">
        <v>0</v>
      </c>
      <c r="AT311" s="18">
        <v>5.2539313399778536E-8</v>
      </c>
      <c r="AU311" s="18">
        <v>1.2368726467331122E-7</v>
      </c>
      <c r="AV311" s="18">
        <v>0</v>
      </c>
      <c r="AW311" s="18">
        <v>0</v>
      </c>
      <c r="AX311" s="18">
        <v>0</v>
      </c>
      <c r="AY311" s="18">
        <v>0</v>
      </c>
      <c r="AZ311" s="18">
        <v>1.2928699800664454E-6</v>
      </c>
      <c r="BA311" s="18">
        <v>1.272423477297896E-6</v>
      </c>
      <c r="BB311" s="18">
        <v>0</v>
      </c>
      <c r="BC311" s="18">
        <v>0</v>
      </c>
      <c r="BD311" s="18">
        <v>0</v>
      </c>
      <c r="BE311" s="18">
        <v>0</v>
      </c>
      <c r="BF311" s="18">
        <v>6.5303698781838335E-9</v>
      </c>
      <c r="BG311" s="18">
        <v>1.3916132890365452E-8</v>
      </c>
      <c r="BH311" s="18">
        <v>0</v>
      </c>
      <c r="BI311" s="18">
        <v>0</v>
      </c>
      <c r="BJ311" s="18">
        <v>0</v>
      </c>
      <c r="BK311" s="18">
        <v>0</v>
      </c>
      <c r="BL311" s="18">
        <v>4.2369924739756371E-10</v>
      </c>
      <c r="BM311" s="18">
        <v>4.1582095238095239E-10</v>
      </c>
      <c r="BN311" s="18">
        <v>0</v>
      </c>
      <c r="BO311" s="18">
        <v>0</v>
      </c>
      <c r="BP311" s="18">
        <v>0</v>
      </c>
      <c r="BQ311" s="18">
        <v>0</v>
      </c>
      <c r="BR311" s="18">
        <v>5.9047707641196036E-12</v>
      </c>
      <c r="BS311" s="18">
        <v>1.9735242524916949E-12</v>
      </c>
      <c r="BT311" s="18">
        <v>0</v>
      </c>
      <c r="BU311" s="18">
        <v>0</v>
      </c>
      <c r="BV311" s="18">
        <v>0</v>
      </c>
      <c r="BW311" s="18">
        <v>0</v>
      </c>
      <c r="BX311" s="18">
        <v>2.3925532580287932E-2</v>
      </c>
      <c r="BY311" s="18">
        <v>2.2394879291251387E-2</v>
      </c>
      <c r="BZ311" s="18">
        <v>0</v>
      </c>
      <c r="CA311" s="18">
        <v>0</v>
      </c>
      <c r="CB311" s="18">
        <v>0</v>
      </c>
      <c r="CC311" s="18">
        <v>0</v>
      </c>
      <c r="CD311" s="18">
        <v>1.254506755260244E-3</v>
      </c>
      <c r="CE311" s="18">
        <v>2.7614653377630133E-4</v>
      </c>
      <c r="CF311" s="18">
        <v>0</v>
      </c>
      <c r="CG311" s="18">
        <v>0</v>
      </c>
      <c r="CH311" s="18">
        <v>0</v>
      </c>
      <c r="CI311" s="18">
        <v>0</v>
      </c>
      <c r="CJ311" s="18">
        <v>2.5010877120708746E-2</v>
      </c>
      <c r="CK311" s="18">
        <v>2.3445080841638981E-2</v>
      </c>
      <c r="CL311" s="18">
        <v>0</v>
      </c>
      <c r="CM311" s="18">
        <v>0</v>
      </c>
      <c r="CN311" s="18">
        <v>0</v>
      </c>
      <c r="CO311" s="18">
        <v>0</v>
      </c>
      <c r="CP311" s="18">
        <v>1.2816035437430791E-3</v>
      </c>
      <c r="CQ311" s="18">
        <v>2.8419273532668892E-4</v>
      </c>
      <c r="CR311" s="18">
        <v>0</v>
      </c>
      <c r="CS311" s="18">
        <v>0</v>
      </c>
      <c r="CT311" s="18">
        <v>0</v>
      </c>
      <c r="CU311" s="18">
        <v>0</v>
      </c>
      <c r="CV311" s="18">
        <v>3.8968733023255816E-3</v>
      </c>
      <c r="CW311" s="18">
        <v>3.8028376522702108E-3</v>
      </c>
      <c r="CX311" s="18">
        <v>0</v>
      </c>
      <c r="CY311" s="18">
        <v>0</v>
      </c>
      <c r="CZ311" s="18">
        <v>0</v>
      </c>
      <c r="DA311" s="18">
        <v>0</v>
      </c>
      <c r="DB311" s="18">
        <v>5.6735149501661151E-5</v>
      </c>
      <c r="DC311" s="18">
        <v>3.7300500553709869E-5</v>
      </c>
      <c r="DD311" s="18">
        <v>0</v>
      </c>
      <c r="DE311" s="18">
        <v>0</v>
      </c>
      <c r="DF311" s="18">
        <v>0</v>
      </c>
      <c r="DG311" s="18">
        <v>0</v>
      </c>
      <c r="DH311" s="18">
        <v>0</v>
      </c>
      <c r="DI311" s="18">
        <v>0</v>
      </c>
      <c r="DJ311" s="18">
        <v>0</v>
      </c>
      <c r="DK311" s="18">
        <v>0</v>
      </c>
      <c r="DL311" s="18">
        <v>0</v>
      </c>
      <c r="DM311" s="18">
        <v>0</v>
      </c>
      <c r="DN311" s="18">
        <v>0</v>
      </c>
      <c r="DO311" s="18">
        <v>0</v>
      </c>
      <c r="DP311" s="18">
        <v>0</v>
      </c>
      <c r="DQ311" s="18">
        <v>0</v>
      </c>
      <c r="DR311" s="18">
        <v>0</v>
      </c>
      <c r="DS311" s="18">
        <v>0</v>
      </c>
      <c r="DT311" s="18">
        <v>3.3163818383167221E-7</v>
      </c>
      <c r="DU311" s="18">
        <v>3.3163818383167221E-7</v>
      </c>
      <c r="DV311" s="18">
        <v>0</v>
      </c>
      <c r="DW311" s="18">
        <v>0</v>
      </c>
      <c r="DX311" s="18">
        <v>0</v>
      </c>
      <c r="DY311" s="18">
        <v>0</v>
      </c>
      <c r="DZ311" s="18">
        <v>0</v>
      </c>
      <c r="EA311" s="18">
        <v>0</v>
      </c>
      <c r="EB311" s="18">
        <v>0</v>
      </c>
      <c r="EC311" s="18">
        <v>0</v>
      </c>
      <c r="ED311" s="18">
        <v>0</v>
      </c>
      <c r="EE311" s="18">
        <v>0</v>
      </c>
    </row>
    <row r="312" spans="1:135" ht="20.149999999999999" customHeight="1" outlineLevel="6" x14ac:dyDescent="0.35">
      <c r="A312" s="17" t="s">
        <v>54</v>
      </c>
      <c r="B312" s="17" t="s">
        <v>284</v>
      </c>
      <c r="C312">
        <v>0</v>
      </c>
      <c r="D312" s="18">
        <v>3.0698075747508308E-4</v>
      </c>
      <c r="E312" s="18">
        <v>3.0647840531561462E-4</v>
      </c>
      <c r="F312" s="18">
        <v>0</v>
      </c>
      <c r="G312" s="18">
        <v>0</v>
      </c>
      <c r="H312" s="18">
        <v>0</v>
      </c>
      <c r="I312" s="18">
        <v>0</v>
      </c>
      <c r="J312" s="18">
        <v>5.0235215946843859E-7</v>
      </c>
      <c r="K312" s="18">
        <v>0</v>
      </c>
      <c r="L312" s="18">
        <v>-1.1262059800664453E-4</v>
      </c>
      <c r="M312" s="18">
        <v>0</v>
      </c>
      <c r="N312" s="18">
        <v>0</v>
      </c>
      <c r="O312" s="18">
        <v>0</v>
      </c>
      <c r="P312" s="18">
        <v>5.3527584053156145E-16</v>
      </c>
      <c r="Q312" s="18">
        <v>5.3340863787375418E-16</v>
      </c>
      <c r="R312" s="18">
        <v>0</v>
      </c>
      <c r="S312" s="18">
        <v>0</v>
      </c>
      <c r="T312" s="18">
        <v>0</v>
      </c>
      <c r="U312" s="18">
        <v>0</v>
      </c>
      <c r="V312" s="18">
        <v>1.8672026578073091E-18</v>
      </c>
      <c r="W312" s="18">
        <v>0</v>
      </c>
      <c r="X312" s="18">
        <v>4.4051162790697671E-13</v>
      </c>
      <c r="Y312" s="18">
        <v>0</v>
      </c>
      <c r="Z312" s="18">
        <v>0</v>
      </c>
      <c r="AA312" s="18">
        <v>0</v>
      </c>
      <c r="AB312" s="18">
        <v>1.0956965315614619E-7</v>
      </c>
      <c r="AC312" s="18">
        <v>1.0946046511627908E-7</v>
      </c>
      <c r="AD312" s="18">
        <v>0</v>
      </c>
      <c r="AE312" s="18">
        <v>0</v>
      </c>
      <c r="AF312" s="18">
        <v>0</v>
      </c>
      <c r="AG312" s="18">
        <v>0</v>
      </c>
      <c r="AH312" s="18">
        <v>1.0918803986710964E-10</v>
      </c>
      <c r="AI312" s="18">
        <v>0</v>
      </c>
      <c r="AJ312" s="18">
        <v>-4.8518936877076417E-8</v>
      </c>
      <c r="AK312" s="18">
        <v>0</v>
      </c>
      <c r="AL312" s="18">
        <v>0</v>
      </c>
      <c r="AM312" s="18">
        <v>0</v>
      </c>
      <c r="AN312" s="18">
        <v>5.9111838538205986E-7</v>
      </c>
      <c r="AO312" s="18">
        <v>5.895282392026579E-7</v>
      </c>
      <c r="AP312" s="18">
        <v>0</v>
      </c>
      <c r="AQ312" s="18">
        <v>0</v>
      </c>
      <c r="AR312" s="18">
        <v>0</v>
      </c>
      <c r="AS312" s="18">
        <v>0</v>
      </c>
      <c r="AT312" s="18">
        <v>1.5901461794019936E-9</v>
      </c>
      <c r="AU312" s="18">
        <v>0</v>
      </c>
      <c r="AV312" s="18">
        <v>-2.1990166112956814E-7</v>
      </c>
      <c r="AW312" s="18">
        <v>0</v>
      </c>
      <c r="AX312" s="18">
        <v>0</v>
      </c>
      <c r="AY312" s="18">
        <v>0</v>
      </c>
      <c r="AZ312" s="18">
        <v>5.9843436544850511E-8</v>
      </c>
      <c r="BA312" s="18">
        <v>5.966112956810632E-8</v>
      </c>
      <c r="BB312" s="18">
        <v>0</v>
      </c>
      <c r="BC312" s="18">
        <v>0</v>
      </c>
      <c r="BD312" s="18">
        <v>0</v>
      </c>
      <c r="BE312" s="18">
        <v>0</v>
      </c>
      <c r="BF312" s="18">
        <v>1.8230697674418607E-10</v>
      </c>
      <c r="BG312" s="18">
        <v>0</v>
      </c>
      <c r="BH312" s="18">
        <v>-1.8143521594684388E-8</v>
      </c>
      <c r="BI312" s="18">
        <v>0</v>
      </c>
      <c r="BJ312" s="18">
        <v>0</v>
      </c>
      <c r="BK312" s="18">
        <v>0</v>
      </c>
      <c r="BL312" s="18">
        <v>1.3433057475083057E-10</v>
      </c>
      <c r="BM312" s="18">
        <v>1.3408770764119603E-10</v>
      </c>
      <c r="BN312" s="18">
        <v>0</v>
      </c>
      <c r="BO312" s="18">
        <v>0</v>
      </c>
      <c r="BP312" s="18">
        <v>0</v>
      </c>
      <c r="BQ312" s="18">
        <v>0</v>
      </c>
      <c r="BR312" s="18">
        <v>2.428671096345515E-13</v>
      </c>
      <c r="BS312" s="18">
        <v>0</v>
      </c>
      <c r="BT312" s="18">
        <v>-2.4305780730897012E-10</v>
      </c>
      <c r="BU312" s="18">
        <v>0</v>
      </c>
      <c r="BV312" s="18">
        <v>0</v>
      </c>
      <c r="BW312" s="18">
        <v>0</v>
      </c>
      <c r="BX312" s="18">
        <v>2.7843004651162792E-3</v>
      </c>
      <c r="BY312" s="18">
        <v>2.7787375415282392E-3</v>
      </c>
      <c r="BZ312" s="18">
        <v>0</v>
      </c>
      <c r="CA312" s="18">
        <v>0</v>
      </c>
      <c r="CB312" s="18">
        <v>0</v>
      </c>
      <c r="CC312" s="18">
        <v>0</v>
      </c>
      <c r="CD312" s="18">
        <v>5.5629235880398675E-6</v>
      </c>
      <c r="CE312" s="18">
        <v>0</v>
      </c>
      <c r="CF312" s="18">
        <v>-1.072265780730897E-3</v>
      </c>
      <c r="CG312" s="18">
        <v>0</v>
      </c>
      <c r="CH312" s="18">
        <v>0</v>
      </c>
      <c r="CI312" s="18">
        <v>0</v>
      </c>
      <c r="CJ312" s="18">
        <v>3.1334869767441864E-3</v>
      </c>
      <c r="CK312" s="18">
        <v>3.1247176079734224E-3</v>
      </c>
      <c r="CL312" s="18">
        <v>0</v>
      </c>
      <c r="CM312" s="18">
        <v>0</v>
      </c>
      <c r="CN312" s="18">
        <v>0</v>
      </c>
      <c r="CO312" s="18">
        <v>0</v>
      </c>
      <c r="CP312" s="18">
        <v>8.7693687707641189E-6</v>
      </c>
      <c r="CQ312" s="18">
        <v>0</v>
      </c>
      <c r="CR312" s="18">
        <v>-1.082345514950166E-3</v>
      </c>
      <c r="CS312" s="18">
        <v>0</v>
      </c>
      <c r="CT312" s="18">
        <v>0</v>
      </c>
      <c r="CU312" s="18">
        <v>0</v>
      </c>
      <c r="CV312" s="18">
        <v>4.1597156146179411E-4</v>
      </c>
      <c r="CW312" s="18">
        <v>4.1299667774086387E-4</v>
      </c>
      <c r="CX312" s="18">
        <v>0</v>
      </c>
      <c r="CY312" s="18">
        <v>0</v>
      </c>
      <c r="CZ312" s="18">
        <v>0</v>
      </c>
      <c r="DA312" s="18">
        <v>0</v>
      </c>
      <c r="DB312" s="18">
        <v>2.9748837209302322E-6</v>
      </c>
      <c r="DC312" s="18">
        <v>0</v>
      </c>
      <c r="DD312" s="18">
        <v>5.3803986710963459E-6</v>
      </c>
      <c r="DE312" s="18">
        <v>0</v>
      </c>
      <c r="DF312" s="18">
        <v>0</v>
      </c>
      <c r="DG312" s="18">
        <v>0</v>
      </c>
      <c r="DH312" s="18">
        <v>0</v>
      </c>
      <c r="DI312" s="18">
        <v>0</v>
      </c>
      <c r="DJ312" s="18">
        <v>0</v>
      </c>
      <c r="DK312" s="18">
        <v>0</v>
      </c>
      <c r="DL312" s="18">
        <v>0</v>
      </c>
      <c r="DM312" s="18">
        <v>0</v>
      </c>
      <c r="DN312" s="18">
        <v>0</v>
      </c>
      <c r="DO312" s="18">
        <v>0</v>
      </c>
      <c r="DP312" s="18">
        <v>0</v>
      </c>
      <c r="DQ312" s="18">
        <v>0</v>
      </c>
      <c r="DR312" s="18">
        <v>0</v>
      </c>
      <c r="DS312" s="18">
        <v>0</v>
      </c>
      <c r="DT312" s="18">
        <v>0</v>
      </c>
      <c r="DU312" s="18">
        <v>0</v>
      </c>
      <c r="DV312" s="18">
        <v>0</v>
      </c>
      <c r="DW312" s="18">
        <v>0</v>
      </c>
      <c r="DX312" s="18">
        <v>0</v>
      </c>
      <c r="DY312" s="18">
        <v>0</v>
      </c>
      <c r="DZ312" s="18">
        <v>0</v>
      </c>
      <c r="EA312" s="18">
        <v>0</v>
      </c>
      <c r="EB312" s="18">
        <v>0</v>
      </c>
      <c r="EC312" s="18">
        <v>0</v>
      </c>
      <c r="ED312" s="18">
        <v>0</v>
      </c>
      <c r="EE312" s="18">
        <v>0</v>
      </c>
    </row>
    <row r="313" spans="1:135" ht="20.149999999999999" customHeight="1" outlineLevel="6" x14ac:dyDescent="0.35">
      <c r="A313" s="17" t="s">
        <v>54</v>
      </c>
      <c r="B313" s="17" t="s">
        <v>388</v>
      </c>
      <c r="C313">
        <v>0</v>
      </c>
      <c r="D313" s="18">
        <v>3.3339780518272422E-3</v>
      </c>
      <c r="E313" s="18">
        <v>3.3328903654485046E-3</v>
      </c>
      <c r="F313" s="18">
        <v>0</v>
      </c>
      <c r="G313" s="18">
        <v>0</v>
      </c>
      <c r="H313" s="18">
        <v>0</v>
      </c>
      <c r="I313" s="18">
        <v>0</v>
      </c>
      <c r="J313" s="18">
        <v>0</v>
      </c>
      <c r="K313" s="18">
        <v>1.0876863787375416E-6</v>
      </c>
      <c r="L313" s="18">
        <v>-2.8873674418604645E-3</v>
      </c>
      <c r="M313" s="18">
        <v>0</v>
      </c>
      <c r="N313" s="18">
        <v>0</v>
      </c>
      <c r="O313" s="18">
        <v>0</v>
      </c>
      <c r="P313" s="18">
        <v>1.770099667834525E-10</v>
      </c>
      <c r="Q313" s="18">
        <v>1.7700996677740865E-10</v>
      </c>
      <c r="R313" s="18">
        <v>0</v>
      </c>
      <c r="S313" s="18">
        <v>0</v>
      </c>
      <c r="T313" s="18">
        <v>0</v>
      </c>
      <c r="U313" s="18">
        <v>0</v>
      </c>
      <c r="V313" s="18">
        <v>0</v>
      </c>
      <c r="W313" s="18">
        <v>6.0438538205980067E-21</v>
      </c>
      <c r="X313" s="18">
        <v>1.7736398671096346E-17</v>
      </c>
      <c r="Y313" s="18">
        <v>0</v>
      </c>
      <c r="Z313" s="18">
        <v>0</v>
      </c>
      <c r="AA313" s="18">
        <v>0</v>
      </c>
      <c r="AB313" s="18">
        <v>3.2424486219269105E-7</v>
      </c>
      <c r="AC313" s="18">
        <v>3.2372093023255816E-7</v>
      </c>
      <c r="AD313" s="18">
        <v>0</v>
      </c>
      <c r="AE313" s="18">
        <v>0</v>
      </c>
      <c r="AF313" s="18">
        <v>0</v>
      </c>
      <c r="AG313" s="18">
        <v>0</v>
      </c>
      <c r="AH313" s="18">
        <v>0</v>
      </c>
      <c r="AI313" s="18">
        <v>5.2393196013289041E-10</v>
      </c>
      <c r="AJ313" s="18">
        <v>-8.6983176079734211E-7</v>
      </c>
      <c r="AK313" s="18">
        <v>0</v>
      </c>
      <c r="AL313" s="18">
        <v>0</v>
      </c>
      <c r="AM313" s="18">
        <v>0</v>
      </c>
      <c r="AN313" s="18">
        <v>1.914312236013289E-5</v>
      </c>
      <c r="AO313" s="18">
        <v>1.9136212624584719E-5</v>
      </c>
      <c r="AP313" s="18">
        <v>0</v>
      </c>
      <c r="AQ313" s="18">
        <v>0</v>
      </c>
      <c r="AR313" s="18">
        <v>0</v>
      </c>
      <c r="AS313" s="18">
        <v>0</v>
      </c>
      <c r="AT313" s="18">
        <v>0</v>
      </c>
      <c r="AU313" s="18">
        <v>6.9097355481727576E-9</v>
      </c>
      <c r="AV313" s="18">
        <v>-6.6602152823920258E-6</v>
      </c>
      <c r="AW313" s="18">
        <v>0</v>
      </c>
      <c r="AX313" s="18">
        <v>0</v>
      </c>
      <c r="AY313" s="18">
        <v>0</v>
      </c>
      <c r="AZ313" s="18">
        <v>5.1994485161461792E-6</v>
      </c>
      <c r="BA313" s="18">
        <v>5.198671096345515E-6</v>
      </c>
      <c r="BB313" s="18">
        <v>0</v>
      </c>
      <c r="BC313" s="18">
        <v>0</v>
      </c>
      <c r="BD313" s="18">
        <v>0</v>
      </c>
      <c r="BE313" s="18">
        <v>0</v>
      </c>
      <c r="BF313" s="18">
        <v>0</v>
      </c>
      <c r="BG313" s="18">
        <v>7.7741980066445178E-10</v>
      </c>
      <c r="BH313" s="18">
        <v>-5.5324863787375418E-7</v>
      </c>
      <c r="BI313" s="18">
        <v>0</v>
      </c>
      <c r="BJ313" s="18">
        <v>0</v>
      </c>
      <c r="BK313" s="18">
        <v>0</v>
      </c>
      <c r="BL313" s="18">
        <v>1.2964795078150166E-7</v>
      </c>
      <c r="BM313" s="18">
        <v>1.2964784053156145E-7</v>
      </c>
      <c r="BN313" s="18">
        <v>0</v>
      </c>
      <c r="BO313" s="18">
        <v>0</v>
      </c>
      <c r="BP313" s="18">
        <v>0</v>
      </c>
      <c r="BQ313" s="18">
        <v>0</v>
      </c>
      <c r="BR313" s="18">
        <v>0</v>
      </c>
      <c r="BS313" s="18">
        <v>1.1024994019933555E-13</v>
      </c>
      <c r="BT313" s="18">
        <v>6.8723720930232555E-11</v>
      </c>
      <c r="BU313" s="18">
        <v>0</v>
      </c>
      <c r="BV313" s="18">
        <v>0</v>
      </c>
      <c r="BW313" s="18">
        <v>0</v>
      </c>
      <c r="BX313" s="18">
        <v>1.5426801328903655E-5</v>
      </c>
      <c r="BY313" s="18">
        <v>0</v>
      </c>
      <c r="BZ313" s="18">
        <v>0</v>
      </c>
      <c r="CA313" s="18">
        <v>0</v>
      </c>
      <c r="CB313" s="18">
        <v>0</v>
      </c>
      <c r="CC313" s="18">
        <v>0</v>
      </c>
      <c r="CD313" s="18">
        <v>0</v>
      </c>
      <c r="CE313" s="18">
        <v>1.5426801328903655E-5</v>
      </c>
      <c r="CF313" s="18">
        <v>-2.2838910299003323E-2</v>
      </c>
      <c r="CG313" s="18">
        <v>0</v>
      </c>
      <c r="CH313" s="18">
        <v>0</v>
      </c>
      <c r="CI313" s="18">
        <v>0</v>
      </c>
      <c r="CJ313" s="18">
        <v>0.35403580984983385</v>
      </c>
      <c r="CK313" s="18">
        <v>0.35401993355481726</v>
      </c>
      <c r="CL313" s="18">
        <v>0</v>
      </c>
      <c r="CM313" s="18">
        <v>0</v>
      </c>
      <c r="CN313" s="18">
        <v>0</v>
      </c>
      <c r="CO313" s="18">
        <v>0</v>
      </c>
      <c r="CP313" s="18">
        <v>0</v>
      </c>
      <c r="CQ313" s="18">
        <v>1.5876295016611294E-5</v>
      </c>
      <c r="CR313" s="18">
        <v>-2.1835375415282392E-2</v>
      </c>
      <c r="CS313" s="18">
        <v>0</v>
      </c>
      <c r="CT313" s="18">
        <v>0</v>
      </c>
      <c r="CU313" s="18">
        <v>0</v>
      </c>
      <c r="CV313" s="18">
        <v>2.1868013820598008E-3</v>
      </c>
      <c r="CW313" s="18">
        <v>2.1847176079734221E-3</v>
      </c>
      <c r="CX313" s="18">
        <v>0</v>
      </c>
      <c r="CY313" s="18">
        <v>0</v>
      </c>
      <c r="CZ313" s="18">
        <v>0</v>
      </c>
      <c r="DA313" s="18">
        <v>0</v>
      </c>
      <c r="DB313" s="18">
        <v>0</v>
      </c>
      <c r="DC313" s="18">
        <v>2.0837740863787377E-6</v>
      </c>
      <c r="DD313" s="18">
        <v>2.4914710963455148E-3</v>
      </c>
      <c r="DE313" s="18">
        <v>0</v>
      </c>
      <c r="DF313" s="18">
        <v>0</v>
      </c>
      <c r="DG313" s="18">
        <v>0</v>
      </c>
      <c r="DH313" s="18">
        <v>0</v>
      </c>
      <c r="DI313" s="18">
        <v>0</v>
      </c>
      <c r="DJ313" s="18">
        <v>0</v>
      </c>
      <c r="DK313" s="18">
        <v>0</v>
      </c>
      <c r="DL313" s="18">
        <v>0</v>
      </c>
      <c r="DM313" s="18">
        <v>0</v>
      </c>
      <c r="DN313" s="18">
        <v>0</v>
      </c>
      <c r="DO313" s="18">
        <v>0</v>
      </c>
      <c r="DP313" s="18">
        <v>0</v>
      </c>
      <c r="DQ313" s="18">
        <v>0</v>
      </c>
      <c r="DR313" s="18">
        <v>0</v>
      </c>
      <c r="DS313" s="18">
        <v>0</v>
      </c>
      <c r="DT313" s="18">
        <v>0</v>
      </c>
      <c r="DU313" s="18">
        <v>0</v>
      </c>
      <c r="DV313" s="18">
        <v>0</v>
      </c>
      <c r="DW313" s="18">
        <v>0</v>
      </c>
      <c r="DX313" s="18">
        <v>0</v>
      </c>
      <c r="DY313" s="18">
        <v>0</v>
      </c>
      <c r="DZ313" s="18">
        <v>0</v>
      </c>
      <c r="EA313" s="18">
        <v>0</v>
      </c>
      <c r="EB313" s="18">
        <v>0</v>
      </c>
      <c r="EC313" s="18">
        <v>0</v>
      </c>
      <c r="ED313" s="18">
        <v>0</v>
      </c>
      <c r="EE313" s="18">
        <v>0</v>
      </c>
    </row>
    <row r="314" spans="1:135" ht="20.149999999999999" customHeight="1" outlineLevel="5" x14ac:dyDescent="0.35">
      <c r="A314" s="17" t="s">
        <v>53</v>
      </c>
      <c r="B314" s="17" t="s">
        <v>391</v>
      </c>
      <c r="D314" s="18">
        <v>0.28516203650505328</v>
      </c>
      <c r="E314" s="18">
        <v>0.27783413636999477</v>
      </c>
      <c r="F314" s="18">
        <v>0</v>
      </c>
      <c r="G314" s="18">
        <v>0</v>
      </c>
      <c r="H314" s="18">
        <v>3.2643263720930227E-3</v>
      </c>
      <c r="I314" s="18">
        <v>0</v>
      </c>
      <c r="J314" s="18">
        <v>2.4359382227662177E-3</v>
      </c>
      <c r="K314" s="18">
        <v>1.6276355401993357E-3</v>
      </c>
      <c r="L314" s="18">
        <v>-0.16499572115754502</v>
      </c>
      <c r="M314" s="18">
        <v>0</v>
      </c>
      <c r="N314" s="18">
        <v>0</v>
      </c>
      <c r="O314" s="18">
        <v>0</v>
      </c>
      <c r="P314" s="18">
        <v>2.3924693793487068E-9</v>
      </c>
      <c r="Q314" s="18">
        <v>2.3916717180782474E-9</v>
      </c>
      <c r="R314" s="18">
        <v>0</v>
      </c>
      <c r="S314" s="18">
        <v>0</v>
      </c>
      <c r="T314" s="18">
        <v>7.9762131863282393E-13</v>
      </c>
      <c r="U314" s="18">
        <v>0</v>
      </c>
      <c r="V314" s="18">
        <v>3.0909712194439587E-17</v>
      </c>
      <c r="W314" s="18">
        <v>9.0421146179402001E-18</v>
      </c>
      <c r="X314" s="18">
        <v>5.9466289433311765E-12</v>
      </c>
      <c r="Y314" s="18">
        <v>0</v>
      </c>
      <c r="Z314" s="18">
        <v>0</v>
      </c>
      <c r="AA314" s="18">
        <v>0</v>
      </c>
      <c r="AB314" s="18">
        <v>6.8211667078961352E-5</v>
      </c>
      <c r="AC314" s="18">
        <v>5.8566964102115756E-5</v>
      </c>
      <c r="AD314" s="18">
        <v>0</v>
      </c>
      <c r="AE314" s="18">
        <v>0</v>
      </c>
      <c r="AF314" s="18">
        <v>8.6645943717607974E-6</v>
      </c>
      <c r="AG314" s="18">
        <v>0</v>
      </c>
      <c r="AH314" s="18">
        <v>1.9608452528414059E-7</v>
      </c>
      <c r="AI314" s="18">
        <v>7.8402407980066449E-7</v>
      </c>
      <c r="AJ314" s="18">
        <v>-3.6855300125896139E-5</v>
      </c>
      <c r="AK314" s="18">
        <v>0</v>
      </c>
      <c r="AL314" s="18">
        <v>0</v>
      </c>
      <c r="AM314" s="18">
        <v>0</v>
      </c>
      <c r="AN314" s="18">
        <v>9.9009921606578086E-4</v>
      </c>
      <c r="AO314" s="18">
        <v>9.7751679174680885E-4</v>
      </c>
      <c r="AP314" s="18">
        <v>0</v>
      </c>
      <c r="AQ314" s="18">
        <v>0</v>
      </c>
      <c r="AR314" s="18">
        <v>1.0966262950166112E-6</v>
      </c>
      <c r="AS314" s="18">
        <v>0</v>
      </c>
      <c r="AT314" s="18">
        <v>1.1459316771113833E-6</v>
      </c>
      <c r="AU314" s="18">
        <v>1.0339866346843854E-5</v>
      </c>
      <c r="AV314" s="18">
        <v>-4.9185904757824796E-4</v>
      </c>
      <c r="AW314" s="18">
        <v>0</v>
      </c>
      <c r="AX314" s="18">
        <v>0</v>
      </c>
      <c r="AY314" s="18">
        <v>0</v>
      </c>
      <c r="AZ314" s="18">
        <v>1.4302011425208958E-4</v>
      </c>
      <c r="BA314" s="18">
        <v>1.3964387722503936E-4</v>
      </c>
      <c r="BB314" s="18">
        <v>0</v>
      </c>
      <c r="BC314" s="18">
        <v>0</v>
      </c>
      <c r="BD314" s="18">
        <v>2.019080329833887E-6</v>
      </c>
      <c r="BE314" s="18">
        <v>0</v>
      </c>
      <c r="BF314" s="18">
        <v>1.9381186711662882E-7</v>
      </c>
      <c r="BG314" s="18">
        <v>1.1633448300996675E-6</v>
      </c>
      <c r="BH314" s="18">
        <v>-3.6537308859940545E-5</v>
      </c>
      <c r="BI314" s="18">
        <v>0</v>
      </c>
      <c r="BJ314" s="18">
        <v>0</v>
      </c>
      <c r="BK314" s="18">
        <v>0</v>
      </c>
      <c r="BL314" s="18">
        <v>3.9164621513140466E-5</v>
      </c>
      <c r="BM314" s="18">
        <v>3.9162916063030244E-5</v>
      </c>
      <c r="BN314" s="18">
        <v>0</v>
      </c>
      <c r="BO314" s="18">
        <v>0</v>
      </c>
      <c r="BP314" s="18">
        <v>1.4249126858471761E-9</v>
      </c>
      <c r="BQ314" s="18">
        <v>0</v>
      </c>
      <c r="BR314" s="18">
        <v>1.1555690848400071E-10</v>
      </c>
      <c r="BS314" s="18">
        <v>1.6498051588704318E-10</v>
      </c>
      <c r="BT314" s="18">
        <v>-1.6902544485049833E-8</v>
      </c>
      <c r="BU314" s="18">
        <v>0</v>
      </c>
      <c r="BV314" s="18">
        <v>0</v>
      </c>
      <c r="BW314" s="18">
        <v>0</v>
      </c>
      <c r="BX314" s="18">
        <v>2.7753026564343761</v>
      </c>
      <c r="BY314" s="18">
        <v>2.6437521806259836</v>
      </c>
      <c r="BZ314" s="18">
        <v>0</v>
      </c>
      <c r="CA314" s="18">
        <v>0</v>
      </c>
      <c r="CB314" s="18">
        <v>8.5729208286378741E-2</v>
      </c>
      <c r="CC314" s="18">
        <v>0</v>
      </c>
      <c r="CD314" s="18">
        <v>2.2736259574506035E-2</v>
      </c>
      <c r="CE314" s="18">
        <v>2.3085007947508302E-2</v>
      </c>
      <c r="CF314" s="18">
        <v>-1.6662908209477179</v>
      </c>
      <c r="CG314" s="18">
        <v>0</v>
      </c>
      <c r="CH314" s="18">
        <v>0</v>
      </c>
      <c r="CI314" s="18">
        <v>0</v>
      </c>
      <c r="CJ314" s="18">
        <v>7.9236634749910122</v>
      </c>
      <c r="CK314" s="18">
        <v>7.851163898933379</v>
      </c>
      <c r="CL314" s="18">
        <v>0</v>
      </c>
      <c r="CM314" s="18">
        <v>0</v>
      </c>
      <c r="CN314" s="18">
        <v>2.5456479243189344E-2</v>
      </c>
      <c r="CO314" s="18">
        <v>0</v>
      </c>
      <c r="CP314" s="18">
        <v>2.3285446466270333E-2</v>
      </c>
      <c r="CQ314" s="18">
        <v>2.3757650348172756E-2</v>
      </c>
      <c r="CR314" s="18">
        <v>-1.9781601428571429</v>
      </c>
      <c r="CS314" s="18">
        <v>0</v>
      </c>
      <c r="CT314" s="18">
        <v>0</v>
      </c>
      <c r="CU314" s="18">
        <v>0</v>
      </c>
      <c r="CV314" s="18">
        <v>1.0076897329869698</v>
      </c>
      <c r="CW314" s="18">
        <v>1.0033247301626156</v>
      </c>
      <c r="CX314" s="18">
        <v>0</v>
      </c>
      <c r="CY314" s="18">
        <v>0</v>
      </c>
      <c r="CZ314" s="18">
        <v>1.416954747308966E-3</v>
      </c>
      <c r="DA314" s="18">
        <v>0</v>
      </c>
      <c r="DB314" s="18">
        <v>-1.7015907910124156E-4</v>
      </c>
      <c r="DC314" s="18">
        <v>3.1182071561461789E-3</v>
      </c>
      <c r="DD314" s="18">
        <v>-0.51387699318936875</v>
      </c>
      <c r="DE314" s="18">
        <v>0</v>
      </c>
      <c r="DF314" s="18">
        <v>0</v>
      </c>
      <c r="DG314" s="18">
        <v>0</v>
      </c>
      <c r="DH314" s="18">
        <v>0</v>
      </c>
      <c r="DI314" s="18">
        <v>0</v>
      </c>
      <c r="DJ314" s="18">
        <v>0</v>
      </c>
      <c r="DK314" s="18">
        <v>0</v>
      </c>
      <c r="DL314" s="18">
        <v>0</v>
      </c>
      <c r="DM314" s="18">
        <v>0</v>
      </c>
      <c r="DN314" s="18">
        <v>0</v>
      </c>
      <c r="DO314" s="18">
        <v>0</v>
      </c>
      <c r="DP314" s="18">
        <v>0</v>
      </c>
      <c r="DQ314" s="18">
        <v>0</v>
      </c>
      <c r="DR314" s="18">
        <v>0</v>
      </c>
      <c r="DS314" s="18">
        <v>0</v>
      </c>
      <c r="DT314" s="18">
        <v>5.9016522259136203E-6</v>
      </c>
      <c r="DU314" s="18">
        <v>5.9016522259136203E-6</v>
      </c>
      <c r="DV314" s="18">
        <v>0</v>
      </c>
      <c r="DW314" s="18">
        <v>0</v>
      </c>
      <c r="DX314" s="18">
        <v>0</v>
      </c>
      <c r="DY314" s="18">
        <v>0</v>
      </c>
      <c r="DZ314" s="18">
        <v>0</v>
      </c>
      <c r="EA314" s="18">
        <v>0</v>
      </c>
      <c r="EB314" s="18">
        <v>0</v>
      </c>
      <c r="EC314" s="18">
        <v>0</v>
      </c>
      <c r="ED314" s="18">
        <v>0</v>
      </c>
      <c r="EE314" s="18">
        <v>0</v>
      </c>
    </row>
    <row r="315" spans="1:135" ht="20.149999999999999" customHeight="1" outlineLevel="6" x14ac:dyDescent="0.35">
      <c r="A315" s="17" t="s">
        <v>54</v>
      </c>
      <c r="B315" s="17" t="s">
        <v>387</v>
      </c>
      <c r="C315">
        <v>0</v>
      </c>
      <c r="D315" s="18">
        <v>0.15641434988372091</v>
      </c>
      <c r="E315" s="18">
        <v>0.15640415282392026</v>
      </c>
      <c r="F315" s="18">
        <v>0</v>
      </c>
      <c r="G315" s="18">
        <v>0</v>
      </c>
      <c r="H315" s="18">
        <v>0</v>
      </c>
      <c r="I315" s="18">
        <v>0</v>
      </c>
      <c r="J315" s="18">
        <v>0</v>
      </c>
      <c r="K315" s="18">
        <v>1.0197059800664452E-5</v>
      </c>
      <c r="L315" s="18">
        <v>-0.12360468438538207</v>
      </c>
      <c r="M315" s="18">
        <v>0</v>
      </c>
      <c r="N315" s="18">
        <v>0</v>
      </c>
      <c r="O315" s="18">
        <v>0</v>
      </c>
      <c r="P315" s="18">
        <v>6.5826164451827249E-16</v>
      </c>
      <c r="Q315" s="18">
        <v>6.5820498338870438E-16</v>
      </c>
      <c r="R315" s="18">
        <v>0</v>
      </c>
      <c r="S315" s="18">
        <v>0</v>
      </c>
      <c r="T315" s="18">
        <v>0</v>
      </c>
      <c r="U315" s="18">
        <v>0</v>
      </c>
      <c r="V315" s="18">
        <v>0</v>
      </c>
      <c r="W315" s="18">
        <v>5.6661129568106302E-20</v>
      </c>
      <c r="X315" s="18">
        <v>-4.9796162790697671E-16</v>
      </c>
      <c r="Y315" s="18">
        <v>0</v>
      </c>
      <c r="Z315" s="18">
        <v>0</v>
      </c>
      <c r="AA315" s="18">
        <v>0</v>
      </c>
      <c r="AB315" s="18">
        <v>2.9987470001661125E-5</v>
      </c>
      <c r="AC315" s="18">
        <v>2.998255813953488E-5</v>
      </c>
      <c r="AD315" s="18">
        <v>0</v>
      </c>
      <c r="AE315" s="18">
        <v>0</v>
      </c>
      <c r="AF315" s="18">
        <v>0</v>
      </c>
      <c r="AG315" s="18">
        <v>0</v>
      </c>
      <c r="AH315" s="18">
        <v>0</v>
      </c>
      <c r="AI315" s="18">
        <v>4.9118621262458472E-9</v>
      </c>
      <c r="AJ315" s="18">
        <v>-2.4381328903654484E-5</v>
      </c>
      <c r="AK315" s="18">
        <v>0</v>
      </c>
      <c r="AL315" s="18">
        <v>0</v>
      </c>
      <c r="AM315" s="18">
        <v>0</v>
      </c>
      <c r="AN315" s="18">
        <v>4.8471029372093019E-4</v>
      </c>
      <c r="AO315" s="18">
        <v>4.8464551495016608E-4</v>
      </c>
      <c r="AP315" s="18">
        <v>0</v>
      </c>
      <c r="AQ315" s="18">
        <v>0</v>
      </c>
      <c r="AR315" s="18">
        <v>0</v>
      </c>
      <c r="AS315" s="18">
        <v>0</v>
      </c>
      <c r="AT315" s="18">
        <v>0</v>
      </c>
      <c r="AU315" s="18">
        <v>6.4778770764119605E-8</v>
      </c>
      <c r="AV315" s="18">
        <v>-3.9823654485049832E-4</v>
      </c>
      <c r="AW315" s="18">
        <v>0</v>
      </c>
      <c r="AX315" s="18">
        <v>0</v>
      </c>
      <c r="AY315" s="18">
        <v>0</v>
      </c>
      <c r="AZ315" s="18">
        <v>3.5529032496677737E-5</v>
      </c>
      <c r="BA315" s="18">
        <v>3.5521744186046507E-5</v>
      </c>
      <c r="BB315" s="18">
        <v>0</v>
      </c>
      <c r="BC315" s="18">
        <v>0</v>
      </c>
      <c r="BD315" s="18">
        <v>0</v>
      </c>
      <c r="BE315" s="18">
        <v>0</v>
      </c>
      <c r="BF315" s="18">
        <v>0</v>
      </c>
      <c r="BG315" s="18">
        <v>7.2883106312292348E-9</v>
      </c>
      <c r="BH315" s="18">
        <v>-2.8682641196013288E-5</v>
      </c>
      <c r="BI315" s="18">
        <v>0</v>
      </c>
      <c r="BJ315" s="18">
        <v>0</v>
      </c>
      <c r="BK315" s="18">
        <v>0</v>
      </c>
      <c r="BL315" s="18">
        <v>1.8093425619767441E-8</v>
      </c>
      <c r="BM315" s="18">
        <v>1.8092392026578074E-8</v>
      </c>
      <c r="BN315" s="18">
        <v>0</v>
      </c>
      <c r="BO315" s="18">
        <v>0</v>
      </c>
      <c r="BP315" s="18">
        <v>0</v>
      </c>
      <c r="BQ315" s="18">
        <v>0</v>
      </c>
      <c r="BR315" s="18">
        <v>0</v>
      </c>
      <c r="BS315" s="18">
        <v>1.0335931893687709E-12</v>
      </c>
      <c r="BT315" s="18">
        <v>-1.4337568106312293E-8</v>
      </c>
      <c r="BU315" s="18">
        <v>0</v>
      </c>
      <c r="BV315" s="18">
        <v>0</v>
      </c>
      <c r="BW315" s="18">
        <v>0</v>
      </c>
      <c r="BX315" s="18">
        <v>1.7174851578239203</v>
      </c>
      <c r="BY315" s="18">
        <v>1.7173405315614618</v>
      </c>
      <c r="BZ315" s="18">
        <v>0</v>
      </c>
      <c r="CA315" s="18">
        <v>0</v>
      </c>
      <c r="CB315" s="18">
        <v>0</v>
      </c>
      <c r="CC315" s="18">
        <v>0</v>
      </c>
      <c r="CD315" s="18">
        <v>0</v>
      </c>
      <c r="CE315" s="18">
        <v>1.4462626245847175E-4</v>
      </c>
      <c r="CF315" s="18">
        <v>-1.331439368770764</v>
      </c>
      <c r="CG315" s="18">
        <v>0</v>
      </c>
      <c r="CH315" s="18">
        <v>0</v>
      </c>
      <c r="CI315" s="18">
        <v>0</v>
      </c>
      <c r="CJ315" s="18">
        <v>2.113608973156146</v>
      </c>
      <c r="CK315" s="18">
        <v>2.1134601328903653</v>
      </c>
      <c r="CL315" s="18">
        <v>0</v>
      </c>
      <c r="CM315" s="18">
        <v>0</v>
      </c>
      <c r="CN315" s="18">
        <v>0</v>
      </c>
      <c r="CO315" s="18">
        <v>0</v>
      </c>
      <c r="CP315" s="18">
        <v>0</v>
      </c>
      <c r="CQ315" s="18">
        <v>1.4884026578073088E-4</v>
      </c>
      <c r="CR315" s="18">
        <v>-1.6567624584717606</v>
      </c>
      <c r="CS315" s="18">
        <v>0</v>
      </c>
      <c r="CT315" s="18">
        <v>0</v>
      </c>
      <c r="CU315" s="18">
        <v>0</v>
      </c>
      <c r="CV315" s="18">
        <v>0.66257800714285708</v>
      </c>
      <c r="CW315" s="18">
        <v>0.6625584717607973</v>
      </c>
      <c r="CX315" s="18">
        <v>0</v>
      </c>
      <c r="CY315" s="18">
        <v>0</v>
      </c>
      <c r="CZ315" s="18">
        <v>0</v>
      </c>
      <c r="DA315" s="18">
        <v>0</v>
      </c>
      <c r="DB315" s="18">
        <v>0</v>
      </c>
      <c r="DC315" s="18">
        <v>1.9535382059800665E-5</v>
      </c>
      <c r="DD315" s="18">
        <v>-0.54415016611295675</v>
      </c>
      <c r="DE315" s="18">
        <v>0</v>
      </c>
      <c r="DF315" s="18">
        <v>0</v>
      </c>
      <c r="DG315" s="18">
        <v>0</v>
      </c>
      <c r="DH315" s="18">
        <v>0</v>
      </c>
      <c r="DI315" s="18">
        <v>0</v>
      </c>
      <c r="DJ315" s="18">
        <v>0</v>
      </c>
      <c r="DK315" s="18">
        <v>0</v>
      </c>
      <c r="DL315" s="18">
        <v>0</v>
      </c>
      <c r="DM315" s="18">
        <v>0</v>
      </c>
      <c r="DN315" s="18">
        <v>0</v>
      </c>
      <c r="DO315" s="18">
        <v>0</v>
      </c>
      <c r="DP315" s="18">
        <v>0</v>
      </c>
      <c r="DQ315" s="18">
        <v>0</v>
      </c>
      <c r="DR315" s="18">
        <v>0</v>
      </c>
      <c r="DS315" s="18">
        <v>0</v>
      </c>
      <c r="DT315" s="18">
        <v>0</v>
      </c>
      <c r="DU315" s="18">
        <v>0</v>
      </c>
      <c r="DV315" s="18">
        <v>0</v>
      </c>
      <c r="DW315" s="18">
        <v>0</v>
      </c>
      <c r="DX315" s="18">
        <v>0</v>
      </c>
      <c r="DY315" s="18">
        <v>0</v>
      </c>
      <c r="DZ315" s="18">
        <v>0</v>
      </c>
      <c r="EA315" s="18">
        <v>0</v>
      </c>
      <c r="EB315" s="18">
        <v>0</v>
      </c>
      <c r="EC315" s="18">
        <v>0</v>
      </c>
      <c r="ED315" s="18">
        <v>0</v>
      </c>
      <c r="EE315" s="18">
        <v>0</v>
      </c>
    </row>
    <row r="316" spans="1:135" ht="20.149999999999999" customHeight="1" outlineLevel="6" x14ac:dyDescent="0.35">
      <c r="A316" s="17" t="s">
        <v>54</v>
      </c>
      <c r="B316" s="17" t="s">
        <v>124</v>
      </c>
      <c r="C316">
        <v>0</v>
      </c>
      <c r="D316" s="18">
        <v>2.8565431893687702E-3</v>
      </c>
      <c r="E316" s="18">
        <v>1.1942312292358803E-3</v>
      </c>
      <c r="F316" s="18">
        <v>0</v>
      </c>
      <c r="G316" s="18">
        <v>0</v>
      </c>
      <c r="H316" s="18">
        <v>0</v>
      </c>
      <c r="I316" s="18">
        <v>0</v>
      </c>
      <c r="J316" s="18">
        <v>1.6623119601328902E-3</v>
      </c>
      <c r="K316" s="18">
        <v>0</v>
      </c>
      <c r="L316" s="18">
        <v>-8.206504983388703E-4</v>
      </c>
      <c r="M316" s="18">
        <v>0</v>
      </c>
      <c r="N316" s="18">
        <v>0</v>
      </c>
      <c r="O316" s="18">
        <v>0</v>
      </c>
      <c r="P316" s="18">
        <v>1.1756033222591361E-17</v>
      </c>
      <c r="Q316" s="18">
        <v>1.143606976744186E-17</v>
      </c>
      <c r="R316" s="18">
        <v>0</v>
      </c>
      <c r="S316" s="18">
        <v>0</v>
      </c>
      <c r="T316" s="18">
        <v>0</v>
      </c>
      <c r="U316" s="18">
        <v>0</v>
      </c>
      <c r="V316" s="18">
        <v>3.1996345514950162E-19</v>
      </c>
      <c r="W316" s="18">
        <v>0</v>
      </c>
      <c r="X316" s="18">
        <v>-1.8990239202657806E-17</v>
      </c>
      <c r="Y316" s="18">
        <v>0</v>
      </c>
      <c r="Z316" s="18">
        <v>0</v>
      </c>
      <c r="AA316" s="18">
        <v>0</v>
      </c>
      <c r="AB316" s="18">
        <v>8.9440433222591375E-7</v>
      </c>
      <c r="AC316" s="18">
        <v>8.8339634551495025E-7</v>
      </c>
      <c r="AD316" s="18">
        <v>0</v>
      </c>
      <c r="AE316" s="18">
        <v>0</v>
      </c>
      <c r="AF316" s="18">
        <v>0</v>
      </c>
      <c r="AG316" s="18">
        <v>0</v>
      </c>
      <c r="AH316" s="18">
        <v>1.1007986710963454E-8</v>
      </c>
      <c r="AI316" s="18">
        <v>0</v>
      </c>
      <c r="AJ316" s="18">
        <v>-7.0570166112956816E-8</v>
      </c>
      <c r="AK316" s="18">
        <v>0</v>
      </c>
      <c r="AL316" s="18">
        <v>0</v>
      </c>
      <c r="AM316" s="18">
        <v>0</v>
      </c>
      <c r="AN316" s="18">
        <v>1.5705105548172757E-5</v>
      </c>
      <c r="AO316" s="18">
        <v>1.5554750830564782E-5</v>
      </c>
      <c r="AP316" s="18">
        <v>0</v>
      </c>
      <c r="AQ316" s="18">
        <v>0</v>
      </c>
      <c r="AR316" s="18">
        <v>0</v>
      </c>
      <c r="AS316" s="18">
        <v>0</v>
      </c>
      <c r="AT316" s="18">
        <v>1.5035471760797341E-7</v>
      </c>
      <c r="AU316" s="18">
        <v>0</v>
      </c>
      <c r="AV316" s="18">
        <v>-6.9281461794019941E-7</v>
      </c>
      <c r="AW316" s="18">
        <v>0</v>
      </c>
      <c r="AX316" s="18">
        <v>0</v>
      </c>
      <c r="AY316" s="18">
        <v>0</v>
      </c>
      <c r="AZ316" s="18">
        <v>3.9707970099667771E-7</v>
      </c>
      <c r="BA316" s="18">
        <v>3.6319335548172755E-7</v>
      </c>
      <c r="BB316" s="18">
        <v>0</v>
      </c>
      <c r="BC316" s="18">
        <v>0</v>
      </c>
      <c r="BD316" s="18">
        <v>0</v>
      </c>
      <c r="BE316" s="18">
        <v>0</v>
      </c>
      <c r="BF316" s="18">
        <v>3.3886345514950164E-8</v>
      </c>
      <c r="BG316" s="18">
        <v>0</v>
      </c>
      <c r="BH316" s="18">
        <v>-1.3128966777408641E-7</v>
      </c>
      <c r="BI316" s="18">
        <v>0</v>
      </c>
      <c r="BJ316" s="18">
        <v>0</v>
      </c>
      <c r="BK316" s="18">
        <v>0</v>
      </c>
      <c r="BL316" s="18">
        <v>2.3678674521039866E-5</v>
      </c>
      <c r="BM316" s="18">
        <v>2.3678671096345513E-5</v>
      </c>
      <c r="BN316" s="18">
        <v>0</v>
      </c>
      <c r="BO316" s="18">
        <v>0</v>
      </c>
      <c r="BP316" s="18">
        <v>0</v>
      </c>
      <c r="BQ316" s="18">
        <v>0</v>
      </c>
      <c r="BR316" s="18">
        <v>3.4246943521594686E-12</v>
      </c>
      <c r="BS316" s="18">
        <v>0</v>
      </c>
      <c r="BT316" s="18">
        <v>-2.0387900332225912E-10</v>
      </c>
      <c r="BU316" s="18">
        <v>0</v>
      </c>
      <c r="BV316" s="18">
        <v>0</v>
      </c>
      <c r="BW316" s="18">
        <v>0</v>
      </c>
      <c r="BX316" s="18">
        <v>3.9932227076411954E-2</v>
      </c>
      <c r="BY316" s="18">
        <v>3.9682524916943518E-2</v>
      </c>
      <c r="BZ316" s="18">
        <v>0</v>
      </c>
      <c r="CA316" s="18">
        <v>0</v>
      </c>
      <c r="CB316" s="18">
        <v>0</v>
      </c>
      <c r="CC316" s="18">
        <v>0</v>
      </c>
      <c r="CD316" s="18">
        <v>2.4970215946843854E-4</v>
      </c>
      <c r="CE316" s="18">
        <v>0</v>
      </c>
      <c r="CF316" s="18">
        <v>-1.0960983388704319E-2</v>
      </c>
      <c r="CG316" s="18">
        <v>0</v>
      </c>
      <c r="CH316" s="18">
        <v>0</v>
      </c>
      <c r="CI316" s="18">
        <v>0</v>
      </c>
      <c r="CJ316" s="18">
        <v>4.0808955348837203E-2</v>
      </c>
      <c r="CK316" s="18">
        <v>4.0538571428571424E-2</v>
      </c>
      <c r="CL316" s="18">
        <v>0</v>
      </c>
      <c r="CM316" s="18">
        <v>0</v>
      </c>
      <c r="CN316" s="18">
        <v>0</v>
      </c>
      <c r="CO316" s="18">
        <v>0</v>
      </c>
      <c r="CP316" s="18">
        <v>2.7038392026578075E-4</v>
      </c>
      <c r="CQ316" s="18">
        <v>0</v>
      </c>
      <c r="CR316" s="18">
        <v>-1.2008451827242524E-2</v>
      </c>
      <c r="CS316" s="18">
        <v>0</v>
      </c>
      <c r="CT316" s="18">
        <v>0</v>
      </c>
      <c r="CU316" s="18">
        <v>0</v>
      </c>
      <c r="CV316" s="18">
        <v>2.8194147508305649E-3</v>
      </c>
      <c r="CW316" s="18">
        <v>2.7629222591362126E-3</v>
      </c>
      <c r="CX316" s="18">
        <v>0</v>
      </c>
      <c r="CY316" s="18">
        <v>0</v>
      </c>
      <c r="CZ316" s="18">
        <v>0</v>
      </c>
      <c r="DA316" s="18">
        <v>0</v>
      </c>
      <c r="DB316" s="18">
        <v>5.6492491694352159E-5</v>
      </c>
      <c r="DC316" s="18">
        <v>0</v>
      </c>
      <c r="DD316" s="18">
        <v>-3.4343222591362126E-3</v>
      </c>
      <c r="DE316" s="18">
        <v>0</v>
      </c>
      <c r="DF316" s="18">
        <v>0</v>
      </c>
      <c r="DG316" s="18">
        <v>0</v>
      </c>
      <c r="DH316" s="18">
        <v>0</v>
      </c>
      <c r="DI316" s="18">
        <v>0</v>
      </c>
      <c r="DJ316" s="18">
        <v>0</v>
      </c>
      <c r="DK316" s="18">
        <v>0</v>
      </c>
      <c r="DL316" s="18">
        <v>0</v>
      </c>
      <c r="DM316" s="18">
        <v>0</v>
      </c>
      <c r="DN316" s="18">
        <v>0</v>
      </c>
      <c r="DO316" s="18">
        <v>0</v>
      </c>
      <c r="DP316" s="18">
        <v>0</v>
      </c>
      <c r="DQ316" s="18">
        <v>0</v>
      </c>
      <c r="DR316" s="18">
        <v>0</v>
      </c>
      <c r="DS316" s="18">
        <v>0</v>
      </c>
      <c r="DT316" s="18">
        <v>0</v>
      </c>
      <c r="DU316" s="18">
        <v>0</v>
      </c>
      <c r="DV316" s="18">
        <v>0</v>
      </c>
      <c r="DW316" s="18">
        <v>0</v>
      </c>
      <c r="DX316" s="18">
        <v>0</v>
      </c>
      <c r="DY316" s="18">
        <v>0</v>
      </c>
      <c r="DZ316" s="18">
        <v>0</v>
      </c>
      <c r="EA316" s="18">
        <v>0</v>
      </c>
      <c r="EB316" s="18">
        <v>0</v>
      </c>
      <c r="EC316" s="18">
        <v>0</v>
      </c>
      <c r="ED316" s="18">
        <v>0</v>
      </c>
      <c r="EE316" s="18">
        <v>0</v>
      </c>
    </row>
    <row r="317" spans="1:135" ht="20.149999999999999" customHeight="1" outlineLevel="6" x14ac:dyDescent="0.35">
      <c r="A317" s="17" t="s">
        <v>54</v>
      </c>
      <c r="B317" s="17" t="s">
        <v>73</v>
      </c>
      <c r="C317">
        <v>0</v>
      </c>
      <c r="D317" s="18">
        <v>2.1492574086378738E-2</v>
      </c>
      <c r="E317" s="18">
        <v>2.0909302325581396E-2</v>
      </c>
      <c r="F317" s="18">
        <v>0</v>
      </c>
      <c r="G317" s="18">
        <v>0</v>
      </c>
      <c r="H317" s="18">
        <v>0</v>
      </c>
      <c r="I317" s="18">
        <v>0</v>
      </c>
      <c r="J317" s="18">
        <v>0</v>
      </c>
      <c r="K317" s="18">
        <v>5.8327176079734223E-4</v>
      </c>
      <c r="L317" s="18">
        <v>0</v>
      </c>
      <c r="M317" s="18">
        <v>0</v>
      </c>
      <c r="N317" s="18">
        <v>0</v>
      </c>
      <c r="O317" s="18">
        <v>0</v>
      </c>
      <c r="P317" s="18">
        <v>4.5656861531561459E-14</v>
      </c>
      <c r="Q317" s="18">
        <v>4.565362126245847E-14</v>
      </c>
      <c r="R317" s="18">
        <v>0</v>
      </c>
      <c r="S317" s="18">
        <v>0</v>
      </c>
      <c r="T317" s="18">
        <v>0</v>
      </c>
      <c r="U317" s="18">
        <v>0</v>
      </c>
      <c r="V317" s="18">
        <v>0</v>
      </c>
      <c r="W317" s="18">
        <v>3.2402691029900333E-18</v>
      </c>
      <c r="X317" s="18">
        <v>0</v>
      </c>
      <c r="Y317" s="18">
        <v>0</v>
      </c>
      <c r="Z317" s="18">
        <v>0</v>
      </c>
      <c r="AA317" s="18">
        <v>0</v>
      </c>
      <c r="AB317" s="18">
        <v>9.6717262126245842E-6</v>
      </c>
      <c r="AC317" s="18">
        <v>9.3907674418604642E-6</v>
      </c>
      <c r="AD317" s="18">
        <v>0</v>
      </c>
      <c r="AE317" s="18">
        <v>0</v>
      </c>
      <c r="AF317" s="18">
        <v>0</v>
      </c>
      <c r="AG317" s="18">
        <v>0</v>
      </c>
      <c r="AH317" s="18">
        <v>0</v>
      </c>
      <c r="AI317" s="18">
        <v>2.8095877076411963E-7</v>
      </c>
      <c r="AJ317" s="18">
        <v>0</v>
      </c>
      <c r="AK317" s="18">
        <v>0</v>
      </c>
      <c r="AL317" s="18">
        <v>0</v>
      </c>
      <c r="AM317" s="18">
        <v>0</v>
      </c>
      <c r="AN317" s="18">
        <v>4.5610056478405312E-5</v>
      </c>
      <c r="AO317" s="18">
        <v>4.1904717607973421E-5</v>
      </c>
      <c r="AP317" s="18">
        <v>0</v>
      </c>
      <c r="AQ317" s="18">
        <v>0</v>
      </c>
      <c r="AR317" s="18">
        <v>0</v>
      </c>
      <c r="AS317" s="18">
        <v>0</v>
      </c>
      <c r="AT317" s="18">
        <v>0</v>
      </c>
      <c r="AU317" s="18">
        <v>3.7053388704318937E-6</v>
      </c>
      <c r="AV317" s="18">
        <v>0</v>
      </c>
      <c r="AW317" s="18">
        <v>0</v>
      </c>
      <c r="AX317" s="18">
        <v>0</v>
      </c>
      <c r="AY317" s="18">
        <v>0</v>
      </c>
      <c r="AZ317" s="18">
        <v>6.7342933554817277E-6</v>
      </c>
      <c r="BA317" s="18">
        <v>6.3174019933554817E-6</v>
      </c>
      <c r="BB317" s="18">
        <v>0</v>
      </c>
      <c r="BC317" s="18">
        <v>0</v>
      </c>
      <c r="BD317" s="18">
        <v>0</v>
      </c>
      <c r="BE317" s="18">
        <v>0</v>
      </c>
      <c r="BF317" s="18">
        <v>0</v>
      </c>
      <c r="BG317" s="18">
        <v>4.168913621262458E-7</v>
      </c>
      <c r="BH317" s="18">
        <v>0</v>
      </c>
      <c r="BI317" s="18">
        <v>0</v>
      </c>
      <c r="BJ317" s="18">
        <v>0</v>
      </c>
      <c r="BK317" s="18">
        <v>0</v>
      </c>
      <c r="BL317" s="18">
        <v>1.3704427892392027E-5</v>
      </c>
      <c r="BM317" s="18">
        <v>1.370436877076412E-5</v>
      </c>
      <c r="BN317" s="18">
        <v>0</v>
      </c>
      <c r="BO317" s="18">
        <v>0</v>
      </c>
      <c r="BP317" s="18">
        <v>0</v>
      </c>
      <c r="BQ317" s="18">
        <v>0</v>
      </c>
      <c r="BR317" s="18">
        <v>0</v>
      </c>
      <c r="BS317" s="18">
        <v>5.9121627906976737E-11</v>
      </c>
      <c r="BT317" s="18">
        <v>0</v>
      </c>
      <c r="BU317" s="18">
        <v>0</v>
      </c>
      <c r="BV317" s="18">
        <v>0</v>
      </c>
      <c r="BW317" s="18">
        <v>0</v>
      </c>
      <c r="BX317" s="18">
        <v>0.21762098671096347</v>
      </c>
      <c r="BY317" s="18">
        <v>0.20934837209302326</v>
      </c>
      <c r="BZ317" s="18">
        <v>0</v>
      </c>
      <c r="CA317" s="18">
        <v>0</v>
      </c>
      <c r="CB317" s="18">
        <v>0</v>
      </c>
      <c r="CC317" s="18">
        <v>0</v>
      </c>
      <c r="CD317" s="18">
        <v>0</v>
      </c>
      <c r="CE317" s="18">
        <v>8.2726146179402001E-3</v>
      </c>
      <c r="CF317" s="18">
        <v>0</v>
      </c>
      <c r="CG317" s="18">
        <v>0</v>
      </c>
      <c r="CH317" s="18">
        <v>0</v>
      </c>
      <c r="CI317" s="18">
        <v>0</v>
      </c>
      <c r="CJ317" s="18">
        <v>0.2386158637873754</v>
      </c>
      <c r="CK317" s="18">
        <v>0.23010219269102988</v>
      </c>
      <c r="CL317" s="18">
        <v>0</v>
      </c>
      <c r="CM317" s="18">
        <v>0</v>
      </c>
      <c r="CN317" s="18">
        <v>0</v>
      </c>
      <c r="CO317" s="18">
        <v>0</v>
      </c>
      <c r="CP317" s="18">
        <v>0</v>
      </c>
      <c r="CQ317" s="18">
        <v>8.5136710963455153E-3</v>
      </c>
      <c r="CR317" s="18">
        <v>0</v>
      </c>
      <c r="CS317" s="18">
        <v>0</v>
      </c>
      <c r="CT317" s="18">
        <v>0</v>
      </c>
      <c r="CU317" s="18">
        <v>0</v>
      </c>
      <c r="CV317" s="18">
        <v>0.14765566544850497</v>
      </c>
      <c r="CW317" s="18">
        <v>0.14653823920265779</v>
      </c>
      <c r="CX317" s="18">
        <v>0</v>
      </c>
      <c r="CY317" s="18">
        <v>0</v>
      </c>
      <c r="CZ317" s="18">
        <v>0</v>
      </c>
      <c r="DA317" s="18">
        <v>0</v>
      </c>
      <c r="DB317" s="18">
        <v>0</v>
      </c>
      <c r="DC317" s="18">
        <v>1.1174262458471761E-3</v>
      </c>
      <c r="DD317" s="18">
        <v>0</v>
      </c>
      <c r="DE317" s="18">
        <v>0</v>
      </c>
      <c r="DF317" s="18">
        <v>0</v>
      </c>
      <c r="DG317" s="18">
        <v>0</v>
      </c>
      <c r="DH317" s="18">
        <v>0</v>
      </c>
      <c r="DI317" s="18">
        <v>0</v>
      </c>
      <c r="DJ317" s="18">
        <v>0</v>
      </c>
      <c r="DK317" s="18">
        <v>0</v>
      </c>
      <c r="DL317" s="18">
        <v>0</v>
      </c>
      <c r="DM317" s="18">
        <v>0</v>
      </c>
      <c r="DN317" s="18">
        <v>0</v>
      </c>
      <c r="DO317" s="18">
        <v>0</v>
      </c>
      <c r="DP317" s="18">
        <v>0</v>
      </c>
      <c r="DQ317" s="18">
        <v>0</v>
      </c>
      <c r="DR317" s="18">
        <v>0</v>
      </c>
      <c r="DS317" s="18">
        <v>0</v>
      </c>
      <c r="DT317" s="18">
        <v>0</v>
      </c>
      <c r="DU317" s="18">
        <v>0</v>
      </c>
      <c r="DV317" s="18">
        <v>0</v>
      </c>
      <c r="DW317" s="18">
        <v>0</v>
      </c>
      <c r="DX317" s="18">
        <v>0</v>
      </c>
      <c r="DY317" s="18">
        <v>0</v>
      </c>
      <c r="DZ317" s="18">
        <v>0</v>
      </c>
      <c r="EA317" s="18">
        <v>0</v>
      </c>
      <c r="EB317" s="18">
        <v>0</v>
      </c>
      <c r="EC317" s="18">
        <v>0</v>
      </c>
      <c r="ED317" s="18">
        <v>0</v>
      </c>
      <c r="EE317" s="18">
        <v>0</v>
      </c>
    </row>
    <row r="318" spans="1:135" ht="20.149999999999999" customHeight="1" outlineLevel="6" x14ac:dyDescent="0.35">
      <c r="A318" s="17" t="s">
        <v>54</v>
      </c>
      <c r="B318" s="17" t="s">
        <v>74</v>
      </c>
      <c r="C318">
        <v>0</v>
      </c>
      <c r="D318" s="18">
        <v>1.4962911129568105E-2</v>
      </c>
      <c r="E318" s="18">
        <v>1.4289906976744185E-2</v>
      </c>
      <c r="F318" s="18">
        <v>0</v>
      </c>
      <c r="G318" s="18">
        <v>0</v>
      </c>
      <c r="H318" s="18">
        <v>0</v>
      </c>
      <c r="I318" s="18">
        <v>0</v>
      </c>
      <c r="J318" s="18">
        <v>0</v>
      </c>
      <c r="K318" s="18">
        <v>6.7300415282392024E-4</v>
      </c>
      <c r="L318" s="18">
        <v>0</v>
      </c>
      <c r="M318" s="18">
        <v>0</v>
      </c>
      <c r="N318" s="18">
        <v>0</v>
      </c>
      <c r="O318" s="18">
        <v>0</v>
      </c>
      <c r="P318" s="18">
        <v>1.3105230398671096E-16</v>
      </c>
      <c r="Q318" s="18">
        <v>1.2731352159468439E-16</v>
      </c>
      <c r="R318" s="18">
        <v>0</v>
      </c>
      <c r="S318" s="18">
        <v>0</v>
      </c>
      <c r="T318" s="18">
        <v>0</v>
      </c>
      <c r="U318" s="18">
        <v>0</v>
      </c>
      <c r="V318" s="18">
        <v>0</v>
      </c>
      <c r="W318" s="18">
        <v>3.7387823920265777E-18</v>
      </c>
      <c r="X318" s="18">
        <v>0</v>
      </c>
      <c r="Y318" s="18">
        <v>0</v>
      </c>
      <c r="Z318" s="18">
        <v>0</v>
      </c>
      <c r="AA318" s="18">
        <v>0</v>
      </c>
      <c r="AB318" s="18">
        <v>1.4606547009966777E-6</v>
      </c>
      <c r="AC318" s="18">
        <v>1.1364712624584718E-6</v>
      </c>
      <c r="AD318" s="18">
        <v>0</v>
      </c>
      <c r="AE318" s="18">
        <v>0</v>
      </c>
      <c r="AF318" s="18">
        <v>0</v>
      </c>
      <c r="AG318" s="18">
        <v>0</v>
      </c>
      <c r="AH318" s="18">
        <v>0</v>
      </c>
      <c r="AI318" s="18">
        <v>3.2418343853820596E-7</v>
      </c>
      <c r="AJ318" s="18">
        <v>0</v>
      </c>
      <c r="AK318" s="18">
        <v>0</v>
      </c>
      <c r="AL318" s="18">
        <v>0</v>
      </c>
      <c r="AM318" s="18">
        <v>0</v>
      </c>
      <c r="AN318" s="18">
        <v>1.6524874584717608E-5</v>
      </c>
      <c r="AO318" s="18">
        <v>1.2249478405315616E-5</v>
      </c>
      <c r="AP318" s="18">
        <v>0</v>
      </c>
      <c r="AQ318" s="18">
        <v>0</v>
      </c>
      <c r="AR318" s="18">
        <v>0</v>
      </c>
      <c r="AS318" s="18">
        <v>0</v>
      </c>
      <c r="AT318" s="18">
        <v>0</v>
      </c>
      <c r="AU318" s="18">
        <v>4.2753961794019929E-6</v>
      </c>
      <c r="AV318" s="18">
        <v>0</v>
      </c>
      <c r="AW318" s="18">
        <v>0</v>
      </c>
      <c r="AX318" s="18">
        <v>0</v>
      </c>
      <c r="AY318" s="18">
        <v>0</v>
      </c>
      <c r="AZ318" s="18">
        <v>3.6127166112956805E-6</v>
      </c>
      <c r="BA318" s="18">
        <v>3.1316905315614614E-6</v>
      </c>
      <c r="BB318" s="18">
        <v>0</v>
      </c>
      <c r="BC318" s="18">
        <v>0</v>
      </c>
      <c r="BD318" s="18">
        <v>0</v>
      </c>
      <c r="BE318" s="18">
        <v>0</v>
      </c>
      <c r="BF318" s="18">
        <v>0</v>
      </c>
      <c r="BG318" s="18">
        <v>4.8102607973421925E-7</v>
      </c>
      <c r="BH318" s="18">
        <v>0</v>
      </c>
      <c r="BI318" s="18">
        <v>0</v>
      </c>
      <c r="BJ318" s="18">
        <v>0</v>
      </c>
      <c r="BK318" s="18">
        <v>0</v>
      </c>
      <c r="BL318" s="18">
        <v>1.9043920764119602E-9</v>
      </c>
      <c r="BM318" s="18">
        <v>1.8361749169435218E-9</v>
      </c>
      <c r="BN318" s="18">
        <v>0</v>
      </c>
      <c r="BO318" s="18">
        <v>0</v>
      </c>
      <c r="BP318" s="18">
        <v>0</v>
      </c>
      <c r="BQ318" s="18">
        <v>0</v>
      </c>
      <c r="BR318" s="18">
        <v>0</v>
      </c>
      <c r="BS318" s="18">
        <v>6.8217159468438539E-11</v>
      </c>
      <c r="BT318" s="18">
        <v>0</v>
      </c>
      <c r="BU318" s="18">
        <v>0</v>
      </c>
      <c r="BV318" s="18">
        <v>0</v>
      </c>
      <c r="BW318" s="18">
        <v>0</v>
      </c>
      <c r="BX318" s="18">
        <v>0.22226408970099668</v>
      </c>
      <c r="BY318" s="18">
        <v>0.21271873754152823</v>
      </c>
      <c r="BZ318" s="18">
        <v>0</v>
      </c>
      <c r="CA318" s="18">
        <v>0</v>
      </c>
      <c r="CB318" s="18">
        <v>0</v>
      </c>
      <c r="CC318" s="18">
        <v>0</v>
      </c>
      <c r="CD318" s="18">
        <v>0</v>
      </c>
      <c r="CE318" s="18">
        <v>9.5453521594684385E-3</v>
      </c>
      <c r="CF318" s="18">
        <v>0</v>
      </c>
      <c r="CG318" s="18">
        <v>0</v>
      </c>
      <c r="CH318" s="18">
        <v>0</v>
      </c>
      <c r="CI318" s="18">
        <v>0</v>
      </c>
      <c r="CJ318" s="18">
        <v>0.22963307142857145</v>
      </c>
      <c r="CK318" s="18">
        <v>0.21980960132890368</v>
      </c>
      <c r="CL318" s="18">
        <v>0</v>
      </c>
      <c r="CM318" s="18">
        <v>0</v>
      </c>
      <c r="CN318" s="18">
        <v>0</v>
      </c>
      <c r="CO318" s="18">
        <v>0</v>
      </c>
      <c r="CP318" s="18">
        <v>0</v>
      </c>
      <c r="CQ318" s="18">
        <v>9.8234700996677748E-3</v>
      </c>
      <c r="CR318" s="18">
        <v>0</v>
      </c>
      <c r="CS318" s="18">
        <v>0</v>
      </c>
      <c r="CT318" s="18">
        <v>0</v>
      </c>
      <c r="CU318" s="18">
        <v>0</v>
      </c>
      <c r="CV318" s="18">
        <v>8.7472258803986708E-2</v>
      </c>
      <c r="CW318" s="18">
        <v>8.6182923588039861E-2</v>
      </c>
      <c r="CX318" s="18">
        <v>0</v>
      </c>
      <c r="CY318" s="18">
        <v>0</v>
      </c>
      <c r="CZ318" s="18">
        <v>0</v>
      </c>
      <c r="DA318" s="18">
        <v>0</v>
      </c>
      <c r="DB318" s="18">
        <v>0</v>
      </c>
      <c r="DC318" s="18">
        <v>1.2893352159468439E-3</v>
      </c>
      <c r="DD318" s="18">
        <v>0</v>
      </c>
      <c r="DE318" s="18">
        <v>0</v>
      </c>
      <c r="DF318" s="18">
        <v>0</v>
      </c>
      <c r="DG318" s="18">
        <v>0</v>
      </c>
      <c r="DH318" s="18">
        <v>0</v>
      </c>
      <c r="DI318" s="18">
        <v>0</v>
      </c>
      <c r="DJ318" s="18">
        <v>0</v>
      </c>
      <c r="DK318" s="18">
        <v>0</v>
      </c>
      <c r="DL318" s="18">
        <v>0</v>
      </c>
      <c r="DM318" s="18">
        <v>0</v>
      </c>
      <c r="DN318" s="18">
        <v>0</v>
      </c>
      <c r="DO318" s="18">
        <v>0</v>
      </c>
      <c r="DP318" s="18">
        <v>0</v>
      </c>
      <c r="DQ318" s="18">
        <v>0</v>
      </c>
      <c r="DR318" s="18">
        <v>0</v>
      </c>
      <c r="DS318" s="18">
        <v>0</v>
      </c>
      <c r="DT318" s="18">
        <v>0</v>
      </c>
      <c r="DU318" s="18">
        <v>0</v>
      </c>
      <c r="DV318" s="18">
        <v>0</v>
      </c>
      <c r="DW318" s="18">
        <v>0</v>
      </c>
      <c r="DX318" s="18">
        <v>0</v>
      </c>
      <c r="DY318" s="18">
        <v>0</v>
      </c>
      <c r="DZ318" s="18">
        <v>0</v>
      </c>
      <c r="EA318" s="18">
        <v>0</v>
      </c>
      <c r="EB318" s="18">
        <v>0</v>
      </c>
      <c r="EC318" s="18">
        <v>0</v>
      </c>
      <c r="ED318" s="18">
        <v>0</v>
      </c>
      <c r="EE318" s="18">
        <v>0</v>
      </c>
    </row>
    <row r="319" spans="1:135" ht="20.149999999999999" customHeight="1" outlineLevel="6" x14ac:dyDescent="0.35">
      <c r="A319" s="17" t="s">
        <v>54</v>
      </c>
      <c r="B319" s="17" t="s">
        <v>68</v>
      </c>
      <c r="C319">
        <v>0</v>
      </c>
      <c r="D319" s="18">
        <v>3.5921151657807307E-2</v>
      </c>
      <c r="E319" s="18">
        <v>3.4949287375415285E-2</v>
      </c>
      <c r="F319" s="18">
        <v>0</v>
      </c>
      <c r="G319" s="18">
        <v>0</v>
      </c>
      <c r="H319" s="18">
        <v>0</v>
      </c>
      <c r="I319" s="18">
        <v>0</v>
      </c>
      <c r="J319" s="18">
        <v>6.2538548172757483E-4</v>
      </c>
      <c r="K319" s="18">
        <v>3.4647880066445189E-4</v>
      </c>
      <c r="L319" s="18">
        <v>0</v>
      </c>
      <c r="M319" s="18">
        <v>0</v>
      </c>
      <c r="N319" s="18">
        <v>0</v>
      </c>
      <c r="O319" s="18">
        <v>0</v>
      </c>
      <c r="P319" s="18">
        <v>5.432362086378738E-16</v>
      </c>
      <c r="Q319" s="18">
        <v>5.3597347176079737E-16</v>
      </c>
      <c r="R319" s="18">
        <v>0</v>
      </c>
      <c r="S319" s="18">
        <v>0</v>
      </c>
      <c r="T319" s="18">
        <v>0</v>
      </c>
      <c r="U319" s="18">
        <v>0</v>
      </c>
      <c r="V319" s="18">
        <v>5.3379269102990038E-18</v>
      </c>
      <c r="W319" s="18">
        <v>1.9248099667774089E-18</v>
      </c>
      <c r="X319" s="18">
        <v>0</v>
      </c>
      <c r="Y319" s="18">
        <v>0</v>
      </c>
      <c r="Z319" s="18">
        <v>0</v>
      </c>
      <c r="AA319" s="18">
        <v>0</v>
      </c>
      <c r="AB319" s="18">
        <v>8.783194544850497E-6</v>
      </c>
      <c r="AC319" s="18">
        <v>8.4361529900332212E-6</v>
      </c>
      <c r="AD319" s="18">
        <v>0</v>
      </c>
      <c r="AE319" s="18">
        <v>0</v>
      </c>
      <c r="AF319" s="18">
        <v>0</v>
      </c>
      <c r="AG319" s="18">
        <v>0</v>
      </c>
      <c r="AH319" s="18">
        <v>1.8014462790697675E-7</v>
      </c>
      <c r="AI319" s="18">
        <v>1.6689692691029904E-7</v>
      </c>
      <c r="AJ319" s="18">
        <v>0</v>
      </c>
      <c r="AK319" s="18">
        <v>0</v>
      </c>
      <c r="AL319" s="18">
        <v>0</v>
      </c>
      <c r="AM319" s="18">
        <v>0</v>
      </c>
      <c r="AN319" s="18">
        <v>1.5960943405315614E-4</v>
      </c>
      <c r="AO319" s="18">
        <v>1.5647340199335548E-4</v>
      </c>
      <c r="AP319" s="18">
        <v>0</v>
      </c>
      <c r="AQ319" s="18">
        <v>0</v>
      </c>
      <c r="AR319" s="18">
        <v>0</v>
      </c>
      <c r="AS319" s="18">
        <v>0</v>
      </c>
      <c r="AT319" s="18">
        <v>9.3496096345514966E-7</v>
      </c>
      <c r="AU319" s="18">
        <v>2.2010710963455151E-6</v>
      </c>
      <c r="AV319" s="18">
        <v>0</v>
      </c>
      <c r="AW319" s="18">
        <v>0</v>
      </c>
      <c r="AX319" s="18">
        <v>0</v>
      </c>
      <c r="AY319" s="18">
        <v>0</v>
      </c>
      <c r="AZ319" s="18">
        <v>2.3007208963455147E-5</v>
      </c>
      <c r="BA319" s="18">
        <v>2.2643354152823919E-5</v>
      </c>
      <c r="BB319" s="18">
        <v>0</v>
      </c>
      <c r="BC319" s="18">
        <v>0</v>
      </c>
      <c r="BD319" s="18">
        <v>0</v>
      </c>
      <c r="BE319" s="18">
        <v>0</v>
      </c>
      <c r="BF319" s="18">
        <v>1.1621090033222594E-7</v>
      </c>
      <c r="BG319" s="18">
        <v>2.4764391029900338E-7</v>
      </c>
      <c r="BH319" s="18">
        <v>0</v>
      </c>
      <c r="BI319" s="18">
        <v>0</v>
      </c>
      <c r="BJ319" s="18">
        <v>0</v>
      </c>
      <c r="BK319" s="18">
        <v>0</v>
      </c>
      <c r="BL319" s="18">
        <v>7.5399206980066448E-9</v>
      </c>
      <c r="BM319" s="18">
        <v>7.399722857142857E-9</v>
      </c>
      <c r="BN319" s="18">
        <v>0</v>
      </c>
      <c r="BO319" s="18">
        <v>0</v>
      </c>
      <c r="BP319" s="18">
        <v>0</v>
      </c>
      <c r="BQ319" s="18">
        <v>0</v>
      </c>
      <c r="BR319" s="18">
        <v>1.050780797342193E-10</v>
      </c>
      <c r="BS319" s="18">
        <v>3.5119761129568112E-11</v>
      </c>
      <c r="BT319" s="18">
        <v>0</v>
      </c>
      <c r="BU319" s="18">
        <v>0</v>
      </c>
      <c r="BV319" s="18">
        <v>0</v>
      </c>
      <c r="BW319" s="18">
        <v>0</v>
      </c>
      <c r="BX319" s="18">
        <v>0.42576572750830566</v>
      </c>
      <c r="BY319" s="18">
        <v>0.39852705647840531</v>
      </c>
      <c r="BZ319" s="18">
        <v>0</v>
      </c>
      <c r="CA319" s="18">
        <v>0</v>
      </c>
      <c r="CB319" s="18">
        <v>0</v>
      </c>
      <c r="CC319" s="18">
        <v>0</v>
      </c>
      <c r="CD319" s="18">
        <v>2.2324517940199341E-2</v>
      </c>
      <c r="CE319" s="18">
        <v>4.9141530897009967E-3</v>
      </c>
      <c r="CF319" s="18">
        <v>0</v>
      </c>
      <c r="CG319" s="18">
        <v>0</v>
      </c>
      <c r="CH319" s="18">
        <v>0</v>
      </c>
      <c r="CI319" s="18">
        <v>0</v>
      </c>
      <c r="CJ319" s="18">
        <v>0.44507992694352161</v>
      </c>
      <c r="CK319" s="18">
        <v>0.41721587043189368</v>
      </c>
      <c r="CL319" s="18">
        <v>0</v>
      </c>
      <c r="CM319" s="18">
        <v>0</v>
      </c>
      <c r="CN319" s="18">
        <v>0</v>
      </c>
      <c r="CO319" s="18">
        <v>0</v>
      </c>
      <c r="CP319" s="18">
        <v>2.2806717607973426E-2</v>
      </c>
      <c r="CQ319" s="18">
        <v>5.0573389036544861E-3</v>
      </c>
      <c r="CR319" s="18">
        <v>0</v>
      </c>
      <c r="CS319" s="18">
        <v>0</v>
      </c>
      <c r="CT319" s="18">
        <v>0</v>
      </c>
      <c r="CU319" s="18">
        <v>0</v>
      </c>
      <c r="CV319" s="18">
        <v>6.9346631720930238E-2</v>
      </c>
      <c r="CW319" s="18">
        <v>6.7673224584717612E-2</v>
      </c>
      <c r="CX319" s="18">
        <v>0</v>
      </c>
      <c r="CY319" s="18">
        <v>0</v>
      </c>
      <c r="CZ319" s="18">
        <v>0</v>
      </c>
      <c r="DA319" s="18">
        <v>0</v>
      </c>
      <c r="DB319" s="18">
        <v>1.0096277740863789E-3</v>
      </c>
      <c r="DC319" s="18">
        <v>6.6377936212624585E-4</v>
      </c>
      <c r="DD319" s="18">
        <v>0</v>
      </c>
      <c r="DE319" s="18">
        <v>0</v>
      </c>
      <c r="DF319" s="18">
        <v>0</v>
      </c>
      <c r="DG319" s="18">
        <v>0</v>
      </c>
      <c r="DH319" s="18">
        <v>0</v>
      </c>
      <c r="DI319" s="18">
        <v>0</v>
      </c>
      <c r="DJ319" s="18">
        <v>0</v>
      </c>
      <c r="DK319" s="18">
        <v>0</v>
      </c>
      <c r="DL319" s="18">
        <v>0</v>
      </c>
      <c r="DM319" s="18">
        <v>0</v>
      </c>
      <c r="DN319" s="18">
        <v>0</v>
      </c>
      <c r="DO319" s="18">
        <v>0</v>
      </c>
      <c r="DP319" s="18">
        <v>0</v>
      </c>
      <c r="DQ319" s="18">
        <v>0</v>
      </c>
      <c r="DR319" s="18">
        <v>0</v>
      </c>
      <c r="DS319" s="18">
        <v>0</v>
      </c>
      <c r="DT319" s="18">
        <v>5.9016522259136203E-6</v>
      </c>
      <c r="DU319" s="18">
        <v>5.9016522259136203E-6</v>
      </c>
      <c r="DV319" s="18">
        <v>0</v>
      </c>
      <c r="DW319" s="18">
        <v>0</v>
      </c>
      <c r="DX319" s="18">
        <v>0</v>
      </c>
      <c r="DY319" s="18">
        <v>0</v>
      </c>
      <c r="DZ319" s="18">
        <v>0</v>
      </c>
      <c r="EA319" s="18">
        <v>0</v>
      </c>
      <c r="EB319" s="18">
        <v>0</v>
      </c>
      <c r="EC319" s="18">
        <v>0</v>
      </c>
      <c r="ED319" s="18">
        <v>0</v>
      </c>
      <c r="EE319" s="18">
        <v>0</v>
      </c>
    </row>
    <row r="320" spans="1:135" ht="20.149999999999999" customHeight="1" outlineLevel="6" x14ac:dyDescent="0.35">
      <c r="A320" s="17" t="s">
        <v>54</v>
      </c>
      <c r="B320" s="17" t="s">
        <v>69</v>
      </c>
      <c r="C320">
        <v>0</v>
      </c>
      <c r="D320" s="18">
        <v>9.1274698373841633E-6</v>
      </c>
      <c r="E320" s="18">
        <v>-1.2930582269627558E-4</v>
      </c>
      <c r="F320" s="18">
        <v>0</v>
      </c>
      <c r="G320" s="18">
        <v>0</v>
      </c>
      <c r="H320" s="18">
        <v>0</v>
      </c>
      <c r="I320" s="18">
        <v>0</v>
      </c>
      <c r="J320" s="18">
        <v>1.3843329253365974E-4</v>
      </c>
      <c r="K320" s="18">
        <v>0</v>
      </c>
      <c r="L320" s="18">
        <v>-7.0547735618115061E-5</v>
      </c>
      <c r="M320" s="18">
        <v>0</v>
      </c>
      <c r="N320" s="18">
        <v>0</v>
      </c>
      <c r="O320" s="18">
        <v>0</v>
      </c>
      <c r="P320" s="18">
        <v>1.7171052890190593E-12</v>
      </c>
      <c r="Q320" s="18">
        <v>1.7171052631578948E-12</v>
      </c>
      <c r="R320" s="18">
        <v>0</v>
      </c>
      <c r="S320" s="18">
        <v>0</v>
      </c>
      <c r="T320" s="18">
        <v>0</v>
      </c>
      <c r="U320" s="18">
        <v>0</v>
      </c>
      <c r="V320" s="18">
        <v>2.5861164539255114E-20</v>
      </c>
      <c r="W320" s="18">
        <v>0</v>
      </c>
      <c r="X320" s="18">
        <v>-5.2292795943346739E-19</v>
      </c>
      <c r="Y320" s="18">
        <v>0</v>
      </c>
      <c r="Z320" s="18">
        <v>0</v>
      </c>
      <c r="AA320" s="18">
        <v>0</v>
      </c>
      <c r="AB320" s="18">
        <v>4.9288337121874456E-9</v>
      </c>
      <c r="AC320" s="18">
        <v>3.6890190592760975E-9</v>
      </c>
      <c r="AD320" s="18">
        <v>0</v>
      </c>
      <c r="AE320" s="18">
        <v>0</v>
      </c>
      <c r="AF320" s="18">
        <v>0</v>
      </c>
      <c r="AG320" s="18">
        <v>0</v>
      </c>
      <c r="AH320" s="18">
        <v>1.2398146529113481E-9</v>
      </c>
      <c r="AI320" s="18">
        <v>0</v>
      </c>
      <c r="AJ320" s="18">
        <v>-5.6666375240426652E-9</v>
      </c>
      <c r="AK320" s="18">
        <v>0</v>
      </c>
      <c r="AL320" s="18">
        <v>0</v>
      </c>
      <c r="AM320" s="18">
        <v>0</v>
      </c>
      <c r="AN320" s="18">
        <v>6.5033222591362122E-8</v>
      </c>
      <c r="AO320" s="18">
        <v>4.6017660430145128E-8</v>
      </c>
      <c r="AP320" s="18">
        <v>0</v>
      </c>
      <c r="AQ320" s="18">
        <v>0</v>
      </c>
      <c r="AR320" s="18">
        <v>0</v>
      </c>
      <c r="AS320" s="18">
        <v>0</v>
      </c>
      <c r="AT320" s="18">
        <v>1.9015562161216997E-8</v>
      </c>
      <c r="AU320" s="18">
        <v>0</v>
      </c>
      <c r="AV320" s="18">
        <v>-4.8109372267879004E-8</v>
      </c>
      <c r="AW320" s="18">
        <v>0</v>
      </c>
      <c r="AX320" s="18">
        <v>0</v>
      </c>
      <c r="AY320" s="18">
        <v>0</v>
      </c>
      <c r="AZ320" s="18">
        <v>4.7234656408463026E-8</v>
      </c>
      <c r="BA320" s="18">
        <v>1.0914932680538555E-8</v>
      </c>
      <c r="BB320" s="18">
        <v>0</v>
      </c>
      <c r="BC320" s="18">
        <v>0</v>
      </c>
      <c r="BD320" s="18">
        <v>0</v>
      </c>
      <c r="BE320" s="18">
        <v>0</v>
      </c>
      <c r="BF320" s="18">
        <v>3.6319723727924469E-8</v>
      </c>
      <c r="BG320" s="18">
        <v>0</v>
      </c>
      <c r="BH320" s="18">
        <v>-9.5838433292533661E-9</v>
      </c>
      <c r="BI320" s="18">
        <v>0</v>
      </c>
      <c r="BJ320" s="18">
        <v>0</v>
      </c>
      <c r="BK320" s="18">
        <v>0</v>
      </c>
      <c r="BL320" s="18">
        <v>2.0679423850323481E-11</v>
      </c>
      <c r="BM320" s="18">
        <v>2.0346651512502184E-11</v>
      </c>
      <c r="BN320" s="18">
        <v>0</v>
      </c>
      <c r="BO320" s="18">
        <v>0</v>
      </c>
      <c r="BP320" s="18">
        <v>0</v>
      </c>
      <c r="BQ320" s="18">
        <v>0</v>
      </c>
      <c r="BR320" s="18">
        <v>3.3277233782129741E-13</v>
      </c>
      <c r="BS320" s="18">
        <v>0</v>
      </c>
      <c r="BT320" s="18">
        <v>-7.5872093023255823E-12</v>
      </c>
      <c r="BU320" s="18">
        <v>0</v>
      </c>
      <c r="BV320" s="18">
        <v>0</v>
      </c>
      <c r="BW320" s="18">
        <v>0</v>
      </c>
      <c r="BX320" s="18">
        <v>1.3253846826368247E-4</v>
      </c>
      <c r="BY320" s="18">
        <v>1.0306434691379613E-4</v>
      </c>
      <c r="BZ320" s="18">
        <v>0</v>
      </c>
      <c r="CA320" s="18">
        <v>0</v>
      </c>
      <c r="CB320" s="18">
        <v>0</v>
      </c>
      <c r="CC320" s="18">
        <v>0</v>
      </c>
      <c r="CD320" s="18">
        <v>2.9474121349886346E-5</v>
      </c>
      <c r="CE320" s="18">
        <v>0</v>
      </c>
      <c r="CF320" s="18">
        <v>-1.0895917118377339E-3</v>
      </c>
      <c r="CG320" s="18">
        <v>0</v>
      </c>
      <c r="CH320" s="18">
        <v>0</v>
      </c>
      <c r="CI320" s="18">
        <v>0</v>
      </c>
      <c r="CJ320" s="18">
        <v>1.8920484350410909E-4</v>
      </c>
      <c r="CK320" s="18">
        <v>1.5782916593810105E-4</v>
      </c>
      <c r="CL320" s="18">
        <v>0</v>
      </c>
      <c r="CM320" s="18">
        <v>0</v>
      </c>
      <c r="CN320" s="18">
        <v>0</v>
      </c>
      <c r="CO320" s="18">
        <v>0</v>
      </c>
      <c r="CP320" s="18">
        <v>3.1375677566008045E-5</v>
      </c>
      <c r="CQ320" s="18">
        <v>0</v>
      </c>
      <c r="CR320" s="18">
        <v>0</v>
      </c>
      <c r="CS320" s="18">
        <v>0</v>
      </c>
      <c r="CT320" s="18">
        <v>0</v>
      </c>
      <c r="CU320" s="18">
        <v>0</v>
      </c>
      <c r="CV320" s="18">
        <v>7.9104738590662698E-4</v>
      </c>
      <c r="CW320" s="18">
        <v>2.0726962755726525E-3</v>
      </c>
      <c r="CX320" s="18">
        <v>0</v>
      </c>
      <c r="CY320" s="18">
        <v>0</v>
      </c>
      <c r="CZ320" s="18">
        <v>0</v>
      </c>
      <c r="DA320" s="18">
        <v>0</v>
      </c>
      <c r="DB320" s="18">
        <v>-1.2816488896660256E-3</v>
      </c>
      <c r="DC320" s="18">
        <v>0</v>
      </c>
      <c r="DD320" s="18">
        <v>0</v>
      </c>
      <c r="DE320" s="18">
        <v>0</v>
      </c>
      <c r="DF320" s="18">
        <v>0</v>
      </c>
      <c r="DG320" s="18">
        <v>0</v>
      </c>
      <c r="DH320" s="18">
        <v>0</v>
      </c>
      <c r="DI320" s="18">
        <v>0</v>
      </c>
      <c r="DJ320" s="18">
        <v>0</v>
      </c>
      <c r="DK320" s="18">
        <v>0</v>
      </c>
      <c r="DL320" s="18">
        <v>0</v>
      </c>
      <c r="DM320" s="18">
        <v>0</v>
      </c>
      <c r="DN320" s="18">
        <v>0</v>
      </c>
      <c r="DO320" s="18">
        <v>0</v>
      </c>
      <c r="DP320" s="18">
        <v>0</v>
      </c>
      <c r="DQ320" s="18">
        <v>0</v>
      </c>
      <c r="DR320" s="18">
        <v>0</v>
      </c>
      <c r="DS320" s="18">
        <v>0</v>
      </c>
      <c r="DT320" s="18">
        <v>0</v>
      </c>
      <c r="DU320" s="18">
        <v>0</v>
      </c>
      <c r="DV320" s="18">
        <v>0</v>
      </c>
      <c r="DW320" s="18">
        <v>0</v>
      </c>
      <c r="DX320" s="18">
        <v>0</v>
      </c>
      <c r="DY320" s="18">
        <v>0</v>
      </c>
      <c r="DZ320" s="18">
        <v>0</v>
      </c>
      <c r="EA320" s="18">
        <v>0</v>
      </c>
      <c r="EB320" s="18">
        <v>0</v>
      </c>
      <c r="EC320" s="18">
        <v>0</v>
      </c>
      <c r="ED320" s="18">
        <v>0</v>
      </c>
      <c r="EE320" s="18">
        <v>0</v>
      </c>
    </row>
    <row r="321" spans="1:135" ht="20.149999999999999" customHeight="1" outlineLevel="6" x14ac:dyDescent="0.35">
      <c r="A321" s="17" t="s">
        <v>54</v>
      </c>
      <c r="B321" s="17" t="s">
        <v>304</v>
      </c>
      <c r="C321">
        <v>3</v>
      </c>
      <c r="D321" s="18">
        <v>4.3524351627906967E-3</v>
      </c>
      <c r="E321" s="18">
        <v>1.0850830564784052E-3</v>
      </c>
      <c r="F321" s="18">
        <v>0</v>
      </c>
      <c r="G321" s="18">
        <v>0</v>
      </c>
      <c r="H321" s="18">
        <v>3.2643263720930223E-3</v>
      </c>
      <c r="I321" s="18">
        <v>0</v>
      </c>
      <c r="J321" s="18">
        <v>3.0257342192691026E-6</v>
      </c>
      <c r="K321" s="18">
        <v>0</v>
      </c>
      <c r="L321" s="18">
        <v>0</v>
      </c>
      <c r="M321" s="18">
        <v>0</v>
      </c>
      <c r="N321" s="18">
        <v>0</v>
      </c>
      <c r="O321" s="18">
        <v>0</v>
      </c>
      <c r="P321" s="18">
        <v>1.063495091510432E-12</v>
      </c>
      <c r="Q321" s="18">
        <v>2.6587375415282392E-13</v>
      </c>
      <c r="R321" s="18">
        <v>0</v>
      </c>
      <c r="S321" s="18">
        <v>0</v>
      </c>
      <c r="T321" s="18">
        <v>7.9762131863282393E-13</v>
      </c>
      <c r="U321" s="18">
        <v>0</v>
      </c>
      <c r="V321" s="18">
        <v>1.8724784053156145E-20</v>
      </c>
      <c r="W321" s="18">
        <v>0</v>
      </c>
      <c r="X321" s="18">
        <v>0</v>
      </c>
      <c r="Y321" s="18">
        <v>0</v>
      </c>
      <c r="Z321" s="18">
        <v>0</v>
      </c>
      <c r="AA321" s="18">
        <v>0</v>
      </c>
      <c r="AB321" s="18">
        <v>1.1552792495681062E-5</v>
      </c>
      <c r="AC321" s="18">
        <v>2.8859800664451826E-6</v>
      </c>
      <c r="AD321" s="18">
        <v>0</v>
      </c>
      <c r="AE321" s="18">
        <v>0</v>
      </c>
      <c r="AF321" s="18">
        <v>8.6645943717607974E-6</v>
      </c>
      <c r="AG321" s="18">
        <v>0</v>
      </c>
      <c r="AH321" s="18">
        <v>2.2180574750830565E-9</v>
      </c>
      <c r="AI321" s="18">
        <v>0</v>
      </c>
      <c r="AJ321" s="18">
        <v>0</v>
      </c>
      <c r="AK321" s="18">
        <v>0</v>
      </c>
      <c r="AL321" s="18">
        <v>0</v>
      </c>
      <c r="AM321" s="18">
        <v>0</v>
      </c>
      <c r="AN321" s="18">
        <v>1.4621683933554817E-6</v>
      </c>
      <c r="AO321" s="18">
        <v>3.4540863787375414E-7</v>
      </c>
      <c r="AP321" s="18">
        <v>0</v>
      </c>
      <c r="AQ321" s="18">
        <v>0</v>
      </c>
      <c r="AR321" s="18">
        <v>1.0966262950166112E-6</v>
      </c>
      <c r="AS321" s="18">
        <v>0</v>
      </c>
      <c r="AT321" s="18">
        <v>2.0133460465116277E-8</v>
      </c>
      <c r="AU321" s="18">
        <v>0</v>
      </c>
      <c r="AV321" s="18">
        <v>0</v>
      </c>
      <c r="AW321" s="18">
        <v>0</v>
      </c>
      <c r="AX321" s="18">
        <v>0</v>
      </c>
      <c r="AY321" s="18">
        <v>0</v>
      </c>
      <c r="AZ321" s="18">
        <v>2.6921071064451821E-6</v>
      </c>
      <c r="BA321" s="18">
        <v>6.6809302325581391E-7</v>
      </c>
      <c r="BB321" s="18">
        <v>0</v>
      </c>
      <c r="BC321" s="18">
        <v>0</v>
      </c>
      <c r="BD321" s="18">
        <v>2.0190803298338865E-6</v>
      </c>
      <c r="BE321" s="18">
        <v>0</v>
      </c>
      <c r="BF321" s="18">
        <v>4.9337533554817281E-9</v>
      </c>
      <c r="BG321" s="18">
        <v>0</v>
      </c>
      <c r="BH321" s="18">
        <v>0</v>
      </c>
      <c r="BI321" s="18">
        <v>0</v>
      </c>
      <c r="BJ321" s="18">
        <v>0</v>
      </c>
      <c r="BK321" s="18">
        <v>0</v>
      </c>
      <c r="BL321" s="18">
        <v>1.8998835811295682E-9</v>
      </c>
      <c r="BM321" s="18">
        <v>4.715282392026578E-10</v>
      </c>
      <c r="BN321" s="18">
        <v>0</v>
      </c>
      <c r="BO321" s="18">
        <v>0</v>
      </c>
      <c r="BP321" s="18">
        <v>1.4249126858471757E-9</v>
      </c>
      <c r="BQ321" s="18">
        <v>0</v>
      </c>
      <c r="BR321" s="18">
        <v>3.4426560797342191E-12</v>
      </c>
      <c r="BS321" s="18">
        <v>0</v>
      </c>
      <c r="BT321" s="18">
        <v>0</v>
      </c>
      <c r="BU321" s="18">
        <v>0</v>
      </c>
      <c r="BV321" s="18">
        <v>0</v>
      </c>
      <c r="BW321" s="18">
        <v>0</v>
      </c>
      <c r="BX321" s="18">
        <v>0.11430561104850499</v>
      </c>
      <c r="BY321" s="18">
        <v>2.8518936877076413E-2</v>
      </c>
      <c r="BZ321" s="18">
        <v>0</v>
      </c>
      <c r="CA321" s="18">
        <v>0</v>
      </c>
      <c r="CB321" s="18">
        <v>8.5729208286378755E-2</v>
      </c>
      <c r="CC321" s="18">
        <v>0</v>
      </c>
      <c r="CD321" s="18">
        <v>5.7465885049833883E-5</v>
      </c>
      <c r="CE321" s="18">
        <v>0</v>
      </c>
      <c r="CF321" s="18">
        <v>0</v>
      </c>
      <c r="CG321" s="18">
        <v>0</v>
      </c>
      <c r="CH321" s="18">
        <v>0</v>
      </c>
      <c r="CI321" s="18">
        <v>0</v>
      </c>
      <c r="CJ321" s="18">
        <v>3.3941972324252459E-2</v>
      </c>
      <c r="CK321" s="18">
        <v>8.4269102990033144E-3</v>
      </c>
      <c r="CL321" s="18">
        <v>0</v>
      </c>
      <c r="CM321" s="18">
        <v>0</v>
      </c>
      <c r="CN321" s="18">
        <v>2.5456479243189348E-2</v>
      </c>
      <c r="CO321" s="18">
        <v>0</v>
      </c>
      <c r="CP321" s="18">
        <v>5.8582782059800657E-5</v>
      </c>
      <c r="CQ321" s="18">
        <v>0</v>
      </c>
      <c r="CR321" s="18">
        <v>0</v>
      </c>
      <c r="CS321" s="18">
        <v>0</v>
      </c>
      <c r="CT321" s="18">
        <v>0</v>
      </c>
      <c r="CU321" s="18">
        <v>0</v>
      </c>
      <c r="CV321" s="18">
        <v>1.8892729964119547E-3</v>
      </c>
      <c r="CW321" s="18">
        <v>4.6710963455149366E-4</v>
      </c>
      <c r="CX321" s="18">
        <v>0</v>
      </c>
      <c r="CY321" s="18">
        <v>0</v>
      </c>
      <c r="CZ321" s="18">
        <v>1.416954747308966E-3</v>
      </c>
      <c r="DA321" s="18">
        <v>0</v>
      </c>
      <c r="DB321" s="18">
        <v>5.2086145514950166E-6</v>
      </c>
      <c r="DC321" s="18">
        <v>0</v>
      </c>
      <c r="DD321" s="18">
        <v>0</v>
      </c>
      <c r="DE321" s="18">
        <v>0</v>
      </c>
      <c r="DF321" s="18">
        <v>0</v>
      </c>
      <c r="DG321" s="18">
        <v>0</v>
      </c>
      <c r="DH321" s="18">
        <v>0</v>
      </c>
      <c r="DI321" s="18">
        <v>0</v>
      </c>
      <c r="DJ321" s="18">
        <v>0</v>
      </c>
      <c r="DK321" s="18">
        <v>0</v>
      </c>
      <c r="DL321" s="18">
        <v>0</v>
      </c>
      <c r="DM321" s="18">
        <v>0</v>
      </c>
      <c r="DN321" s="18">
        <v>0</v>
      </c>
      <c r="DO321" s="18">
        <v>0</v>
      </c>
      <c r="DP321" s="18">
        <v>0</v>
      </c>
      <c r="DQ321" s="18">
        <v>0</v>
      </c>
      <c r="DR321" s="18">
        <v>0</v>
      </c>
      <c r="DS321" s="18">
        <v>0</v>
      </c>
      <c r="DT321" s="18">
        <v>0</v>
      </c>
      <c r="DU321" s="18">
        <v>0</v>
      </c>
      <c r="DV321" s="18">
        <v>0</v>
      </c>
      <c r="DW321" s="18">
        <v>0</v>
      </c>
      <c r="DX321" s="18">
        <v>0</v>
      </c>
      <c r="DY321" s="18">
        <v>0</v>
      </c>
      <c r="DZ321" s="18">
        <v>0</v>
      </c>
      <c r="EA321" s="18">
        <v>0</v>
      </c>
      <c r="EB321" s="18">
        <v>0</v>
      </c>
      <c r="EC321" s="18">
        <v>0</v>
      </c>
      <c r="ED321" s="18">
        <v>0</v>
      </c>
      <c r="EE321" s="18">
        <v>0</v>
      </c>
    </row>
    <row r="322" spans="1:135" ht="20.149999999999999" customHeight="1" outlineLevel="6" x14ac:dyDescent="0.35">
      <c r="A322" s="17" t="s">
        <v>54</v>
      </c>
      <c r="B322" s="17" t="s">
        <v>284</v>
      </c>
      <c r="C322">
        <v>0</v>
      </c>
      <c r="D322" s="18">
        <v>4.1442402259136207E-3</v>
      </c>
      <c r="E322" s="18">
        <v>4.1374584717607972E-3</v>
      </c>
      <c r="F322" s="18">
        <v>0</v>
      </c>
      <c r="G322" s="18">
        <v>0</v>
      </c>
      <c r="H322" s="18">
        <v>0</v>
      </c>
      <c r="I322" s="18">
        <v>0</v>
      </c>
      <c r="J322" s="18">
        <v>6.7817541528239205E-6</v>
      </c>
      <c r="K322" s="18">
        <v>0</v>
      </c>
      <c r="L322" s="18">
        <v>-1.5203780730897011E-3</v>
      </c>
      <c r="M322" s="18">
        <v>0</v>
      </c>
      <c r="N322" s="18">
        <v>0</v>
      </c>
      <c r="O322" s="18">
        <v>0</v>
      </c>
      <c r="P322" s="18">
        <v>7.2262238471760809E-15</v>
      </c>
      <c r="Q322" s="18">
        <v>7.2010166112956822E-15</v>
      </c>
      <c r="R322" s="18">
        <v>0</v>
      </c>
      <c r="S322" s="18">
        <v>0</v>
      </c>
      <c r="T322" s="18">
        <v>0</v>
      </c>
      <c r="U322" s="18">
        <v>0</v>
      </c>
      <c r="V322" s="18">
        <v>2.5207235880398672E-17</v>
      </c>
      <c r="W322" s="18">
        <v>0</v>
      </c>
      <c r="X322" s="18">
        <v>5.9469069767441863E-12</v>
      </c>
      <c r="Y322" s="18">
        <v>0</v>
      </c>
      <c r="Z322" s="18">
        <v>0</v>
      </c>
      <c r="AA322" s="18">
        <v>0</v>
      </c>
      <c r="AB322" s="18">
        <v>1.4791903176079734E-6</v>
      </c>
      <c r="AC322" s="18">
        <v>1.4777162790697675E-6</v>
      </c>
      <c r="AD322" s="18">
        <v>0</v>
      </c>
      <c r="AE322" s="18">
        <v>0</v>
      </c>
      <c r="AF322" s="18">
        <v>0</v>
      </c>
      <c r="AG322" s="18">
        <v>0</v>
      </c>
      <c r="AH322" s="18">
        <v>1.47403853820598E-9</v>
      </c>
      <c r="AI322" s="18">
        <v>0</v>
      </c>
      <c r="AJ322" s="18">
        <v>-6.5500564784053168E-7</v>
      </c>
      <c r="AK322" s="18">
        <v>0</v>
      </c>
      <c r="AL322" s="18">
        <v>0</v>
      </c>
      <c r="AM322" s="18">
        <v>0</v>
      </c>
      <c r="AN322" s="18">
        <v>7.9800982026578076E-6</v>
      </c>
      <c r="AO322" s="18">
        <v>7.9586312292358809E-6</v>
      </c>
      <c r="AP322" s="18">
        <v>0</v>
      </c>
      <c r="AQ322" s="18">
        <v>0</v>
      </c>
      <c r="AR322" s="18">
        <v>0</v>
      </c>
      <c r="AS322" s="18">
        <v>0</v>
      </c>
      <c r="AT322" s="18">
        <v>2.1466973421926911E-8</v>
      </c>
      <c r="AU322" s="18">
        <v>0</v>
      </c>
      <c r="AV322" s="18">
        <v>-2.9686724252491694E-6</v>
      </c>
      <c r="AW322" s="18">
        <v>0</v>
      </c>
      <c r="AX322" s="18">
        <v>0</v>
      </c>
      <c r="AY322" s="18">
        <v>0</v>
      </c>
      <c r="AZ322" s="18">
        <v>8.0788639335548184E-7</v>
      </c>
      <c r="BA322" s="18">
        <v>8.0542524916943534E-7</v>
      </c>
      <c r="BB322" s="18">
        <v>0</v>
      </c>
      <c r="BC322" s="18">
        <v>0</v>
      </c>
      <c r="BD322" s="18">
        <v>0</v>
      </c>
      <c r="BE322" s="18">
        <v>0</v>
      </c>
      <c r="BF322" s="18">
        <v>2.4611441860465117E-9</v>
      </c>
      <c r="BG322" s="18">
        <v>0</v>
      </c>
      <c r="BH322" s="18">
        <v>-2.4493754152823923E-7</v>
      </c>
      <c r="BI322" s="18">
        <v>0</v>
      </c>
      <c r="BJ322" s="18">
        <v>0</v>
      </c>
      <c r="BK322" s="18">
        <v>0</v>
      </c>
      <c r="BL322" s="18">
        <v>1.8134627591362129E-9</v>
      </c>
      <c r="BM322" s="18">
        <v>1.8101840531561464E-9</v>
      </c>
      <c r="BN322" s="18">
        <v>0</v>
      </c>
      <c r="BO322" s="18">
        <v>0</v>
      </c>
      <c r="BP322" s="18">
        <v>0</v>
      </c>
      <c r="BQ322" s="18">
        <v>0</v>
      </c>
      <c r="BR322" s="18">
        <v>3.2787059800664453E-12</v>
      </c>
      <c r="BS322" s="18">
        <v>0</v>
      </c>
      <c r="BT322" s="18">
        <v>-3.2812803986710969E-9</v>
      </c>
      <c r="BU322" s="18">
        <v>0</v>
      </c>
      <c r="BV322" s="18">
        <v>0</v>
      </c>
      <c r="BW322" s="18">
        <v>0</v>
      </c>
      <c r="BX322" s="18">
        <v>3.7588056279069769E-2</v>
      </c>
      <c r="BY322" s="18">
        <v>3.7512956810631229E-2</v>
      </c>
      <c r="BZ322" s="18">
        <v>0</v>
      </c>
      <c r="CA322" s="18">
        <v>0</v>
      </c>
      <c r="CB322" s="18">
        <v>0</v>
      </c>
      <c r="CC322" s="18">
        <v>0</v>
      </c>
      <c r="CD322" s="18">
        <v>7.5099468438538211E-5</v>
      </c>
      <c r="CE322" s="18">
        <v>0</v>
      </c>
      <c r="CF322" s="18">
        <v>-1.4475588039867111E-2</v>
      </c>
      <c r="CG322" s="18">
        <v>0</v>
      </c>
      <c r="CH322" s="18">
        <v>0</v>
      </c>
      <c r="CI322" s="18">
        <v>0</v>
      </c>
      <c r="CJ322" s="18">
        <v>4.2302074186046514E-2</v>
      </c>
      <c r="CK322" s="18">
        <v>4.21836877076412E-2</v>
      </c>
      <c r="CL322" s="18">
        <v>0</v>
      </c>
      <c r="CM322" s="18">
        <v>0</v>
      </c>
      <c r="CN322" s="18">
        <v>0</v>
      </c>
      <c r="CO322" s="18">
        <v>0</v>
      </c>
      <c r="CP322" s="18">
        <v>1.1838647840531561E-4</v>
      </c>
      <c r="CQ322" s="18">
        <v>0</v>
      </c>
      <c r="CR322" s="18">
        <v>-1.4611664451827244E-2</v>
      </c>
      <c r="CS322" s="18">
        <v>0</v>
      </c>
      <c r="CT322" s="18">
        <v>0</v>
      </c>
      <c r="CU322" s="18">
        <v>0</v>
      </c>
      <c r="CV322" s="18">
        <v>5.6156160797342205E-3</v>
      </c>
      <c r="CW322" s="18">
        <v>5.5754551495016619E-3</v>
      </c>
      <c r="CX322" s="18">
        <v>0</v>
      </c>
      <c r="CY322" s="18">
        <v>0</v>
      </c>
      <c r="CZ322" s="18">
        <v>0</v>
      </c>
      <c r="DA322" s="18">
        <v>0</v>
      </c>
      <c r="DB322" s="18">
        <v>4.016093023255814E-5</v>
      </c>
      <c r="DC322" s="18">
        <v>0</v>
      </c>
      <c r="DD322" s="18">
        <v>7.2635382059800665E-5</v>
      </c>
      <c r="DE322" s="18">
        <v>0</v>
      </c>
      <c r="DF322" s="18">
        <v>0</v>
      </c>
      <c r="DG322" s="18">
        <v>0</v>
      </c>
      <c r="DH322" s="18">
        <v>0</v>
      </c>
      <c r="DI322" s="18">
        <v>0</v>
      </c>
      <c r="DJ322" s="18">
        <v>0</v>
      </c>
      <c r="DK322" s="18">
        <v>0</v>
      </c>
      <c r="DL322" s="18">
        <v>0</v>
      </c>
      <c r="DM322" s="18">
        <v>0</v>
      </c>
      <c r="DN322" s="18">
        <v>0</v>
      </c>
      <c r="DO322" s="18">
        <v>0</v>
      </c>
      <c r="DP322" s="18">
        <v>0</v>
      </c>
      <c r="DQ322" s="18">
        <v>0</v>
      </c>
      <c r="DR322" s="18">
        <v>0</v>
      </c>
      <c r="DS322" s="18">
        <v>0</v>
      </c>
      <c r="DT322" s="18">
        <v>0</v>
      </c>
      <c r="DU322" s="18">
        <v>0</v>
      </c>
      <c r="DV322" s="18">
        <v>0</v>
      </c>
      <c r="DW322" s="18">
        <v>0</v>
      </c>
      <c r="DX322" s="18">
        <v>0</v>
      </c>
      <c r="DY322" s="18">
        <v>0</v>
      </c>
      <c r="DZ322" s="18">
        <v>0</v>
      </c>
      <c r="EA322" s="18">
        <v>0</v>
      </c>
      <c r="EB322" s="18">
        <v>0</v>
      </c>
      <c r="EC322" s="18">
        <v>0</v>
      </c>
      <c r="ED322" s="18">
        <v>0</v>
      </c>
      <c r="EE322" s="18">
        <v>0</v>
      </c>
    </row>
    <row r="323" spans="1:135" ht="20.149999999999999" customHeight="1" outlineLevel="6" x14ac:dyDescent="0.35">
      <c r="A323" s="17" t="s">
        <v>54</v>
      </c>
      <c r="B323" s="17" t="s">
        <v>388</v>
      </c>
      <c r="C323">
        <v>0</v>
      </c>
      <c r="D323" s="18">
        <v>4.5008703699667772E-2</v>
      </c>
      <c r="E323" s="18">
        <v>4.4994019933554813E-2</v>
      </c>
      <c r="F323" s="18">
        <v>0</v>
      </c>
      <c r="G323" s="18">
        <v>0</v>
      </c>
      <c r="H323" s="18">
        <v>0</v>
      </c>
      <c r="I323" s="18">
        <v>0</v>
      </c>
      <c r="J323" s="18">
        <v>0</v>
      </c>
      <c r="K323" s="18">
        <v>1.4683766112956811E-5</v>
      </c>
      <c r="L323" s="18">
        <v>-3.8979460465116279E-2</v>
      </c>
      <c r="M323" s="18">
        <v>0</v>
      </c>
      <c r="N323" s="18">
        <v>0</v>
      </c>
      <c r="O323" s="18">
        <v>0</v>
      </c>
      <c r="P323" s="18">
        <v>2.3896345515766087E-9</v>
      </c>
      <c r="Q323" s="18">
        <v>2.3896345514950168E-9</v>
      </c>
      <c r="R323" s="18">
        <v>0</v>
      </c>
      <c r="S323" s="18">
        <v>0</v>
      </c>
      <c r="T323" s="18">
        <v>0</v>
      </c>
      <c r="U323" s="18">
        <v>0</v>
      </c>
      <c r="V323" s="18">
        <v>0</v>
      </c>
      <c r="W323" s="18">
        <v>8.1592026578073089E-20</v>
      </c>
      <c r="X323" s="18">
        <v>2.3944138205980068E-16</v>
      </c>
      <c r="Y323" s="18">
        <v>0</v>
      </c>
      <c r="Z323" s="18">
        <v>0</v>
      </c>
      <c r="AA323" s="18">
        <v>0</v>
      </c>
      <c r="AB323" s="18">
        <v>4.3773056396013293E-6</v>
      </c>
      <c r="AC323" s="18">
        <v>4.370232558139535E-6</v>
      </c>
      <c r="AD323" s="18">
        <v>0</v>
      </c>
      <c r="AE323" s="18">
        <v>0</v>
      </c>
      <c r="AF323" s="18">
        <v>0</v>
      </c>
      <c r="AG323" s="18">
        <v>0</v>
      </c>
      <c r="AH323" s="18">
        <v>0</v>
      </c>
      <c r="AI323" s="18">
        <v>7.07308146179402E-9</v>
      </c>
      <c r="AJ323" s="18">
        <v>-1.1742728770764119E-5</v>
      </c>
      <c r="AK323" s="18">
        <v>0</v>
      </c>
      <c r="AL323" s="18">
        <v>0</v>
      </c>
      <c r="AM323" s="18">
        <v>0</v>
      </c>
      <c r="AN323" s="18">
        <v>2.5843215186179398E-4</v>
      </c>
      <c r="AO323" s="18">
        <v>2.5833887043189366E-4</v>
      </c>
      <c r="AP323" s="18">
        <v>0</v>
      </c>
      <c r="AQ323" s="18">
        <v>0</v>
      </c>
      <c r="AR323" s="18">
        <v>0</v>
      </c>
      <c r="AS323" s="18">
        <v>0</v>
      </c>
      <c r="AT323" s="18">
        <v>0</v>
      </c>
      <c r="AU323" s="18">
        <v>9.3281429900332225E-8</v>
      </c>
      <c r="AV323" s="18">
        <v>-8.9912906312292348E-5</v>
      </c>
      <c r="AW323" s="18">
        <v>0</v>
      </c>
      <c r="AX323" s="18">
        <v>0</v>
      </c>
      <c r="AY323" s="18">
        <v>0</v>
      </c>
      <c r="AZ323" s="18">
        <v>7.0192554967973413E-5</v>
      </c>
      <c r="BA323" s="18">
        <v>7.0182059800664447E-5</v>
      </c>
      <c r="BB323" s="18">
        <v>0</v>
      </c>
      <c r="BC323" s="18">
        <v>0</v>
      </c>
      <c r="BD323" s="18">
        <v>0</v>
      </c>
      <c r="BE323" s="18">
        <v>0</v>
      </c>
      <c r="BF323" s="18">
        <v>0</v>
      </c>
      <c r="BG323" s="18">
        <v>1.04951673089701E-8</v>
      </c>
      <c r="BH323" s="18">
        <v>-7.4688566112956814E-6</v>
      </c>
      <c r="BI323" s="18">
        <v>0</v>
      </c>
      <c r="BJ323" s="18">
        <v>0</v>
      </c>
      <c r="BK323" s="18">
        <v>0</v>
      </c>
      <c r="BL323" s="18">
        <v>1.7502473355502725E-6</v>
      </c>
      <c r="BM323" s="18">
        <v>1.7502458471760797E-6</v>
      </c>
      <c r="BN323" s="18">
        <v>0</v>
      </c>
      <c r="BO323" s="18">
        <v>0</v>
      </c>
      <c r="BP323" s="18">
        <v>0</v>
      </c>
      <c r="BQ323" s="18">
        <v>0</v>
      </c>
      <c r="BR323" s="18">
        <v>0</v>
      </c>
      <c r="BS323" s="18">
        <v>1.4883741926910299E-12</v>
      </c>
      <c r="BT323" s="18">
        <v>9.2777023255813947E-10</v>
      </c>
      <c r="BU323" s="18">
        <v>0</v>
      </c>
      <c r="BV323" s="18">
        <v>0</v>
      </c>
      <c r="BW323" s="18">
        <v>0</v>
      </c>
      <c r="BX323" s="18">
        <v>2.082618179401993E-4</v>
      </c>
      <c r="BY323" s="18">
        <v>0</v>
      </c>
      <c r="BZ323" s="18">
        <v>0</v>
      </c>
      <c r="CA323" s="18">
        <v>0</v>
      </c>
      <c r="CB323" s="18">
        <v>0</v>
      </c>
      <c r="CC323" s="18">
        <v>0</v>
      </c>
      <c r="CD323" s="18">
        <v>0</v>
      </c>
      <c r="CE323" s="18">
        <v>2.082618179401993E-4</v>
      </c>
      <c r="CF323" s="18">
        <v>-0.30832528903654488</v>
      </c>
      <c r="CG323" s="18">
        <v>0</v>
      </c>
      <c r="CH323" s="18">
        <v>0</v>
      </c>
      <c r="CI323" s="18">
        <v>0</v>
      </c>
      <c r="CJ323" s="18">
        <v>4.779483432972758</v>
      </c>
      <c r="CK323" s="18">
        <v>4.7792691029900336</v>
      </c>
      <c r="CL323" s="18">
        <v>0</v>
      </c>
      <c r="CM323" s="18">
        <v>0</v>
      </c>
      <c r="CN323" s="18">
        <v>0</v>
      </c>
      <c r="CO323" s="18">
        <v>0</v>
      </c>
      <c r="CP323" s="18">
        <v>0</v>
      </c>
      <c r="CQ323" s="18">
        <v>2.1432998272425245E-4</v>
      </c>
      <c r="CR323" s="18">
        <v>-0.29477756810631228</v>
      </c>
      <c r="CS323" s="18">
        <v>0</v>
      </c>
      <c r="CT323" s="18">
        <v>0</v>
      </c>
      <c r="CU323" s="18">
        <v>0</v>
      </c>
      <c r="CV323" s="18">
        <v>2.952181865780731E-2</v>
      </c>
      <c r="CW323" s="18">
        <v>2.9493687707641197E-2</v>
      </c>
      <c r="CX323" s="18">
        <v>0</v>
      </c>
      <c r="CY323" s="18">
        <v>0</v>
      </c>
      <c r="CZ323" s="18">
        <v>0</v>
      </c>
      <c r="DA323" s="18">
        <v>0</v>
      </c>
      <c r="DB323" s="18">
        <v>0</v>
      </c>
      <c r="DC323" s="18">
        <v>2.8130950166112962E-5</v>
      </c>
      <c r="DD323" s="18">
        <v>3.3634859800664454E-2</v>
      </c>
      <c r="DE323" s="18">
        <v>0</v>
      </c>
      <c r="DF323" s="18">
        <v>0</v>
      </c>
      <c r="DG323" s="18">
        <v>0</v>
      </c>
      <c r="DH323" s="18">
        <v>0</v>
      </c>
      <c r="DI323" s="18">
        <v>0</v>
      </c>
      <c r="DJ323" s="18">
        <v>0</v>
      </c>
      <c r="DK323" s="18">
        <v>0</v>
      </c>
      <c r="DL323" s="18">
        <v>0</v>
      </c>
      <c r="DM323" s="18">
        <v>0</v>
      </c>
      <c r="DN323" s="18">
        <v>0</v>
      </c>
      <c r="DO323" s="18">
        <v>0</v>
      </c>
      <c r="DP323" s="18">
        <v>0</v>
      </c>
      <c r="DQ323" s="18">
        <v>0</v>
      </c>
      <c r="DR323" s="18">
        <v>0</v>
      </c>
      <c r="DS323" s="18">
        <v>0</v>
      </c>
      <c r="DT323" s="18">
        <v>0</v>
      </c>
      <c r="DU323" s="18">
        <v>0</v>
      </c>
      <c r="DV323" s="18">
        <v>0</v>
      </c>
      <c r="DW323" s="18">
        <v>0</v>
      </c>
      <c r="DX323" s="18">
        <v>0</v>
      </c>
      <c r="DY323" s="18">
        <v>0</v>
      </c>
      <c r="DZ323" s="18">
        <v>0</v>
      </c>
      <c r="EA323" s="18">
        <v>0</v>
      </c>
      <c r="EB323" s="18">
        <v>0</v>
      </c>
      <c r="EC323" s="18">
        <v>0</v>
      </c>
      <c r="ED323" s="18">
        <v>0</v>
      </c>
      <c r="EE323" s="18">
        <v>0</v>
      </c>
    </row>
    <row r="324" spans="1:135" ht="20.149999999999999" customHeight="1" outlineLevel="4" x14ac:dyDescent="0.35">
      <c r="A324" s="17" t="s">
        <v>48</v>
      </c>
      <c r="B324" s="17" t="s">
        <v>392</v>
      </c>
      <c r="D324" s="18">
        <v>0.95310561609357702</v>
      </c>
      <c r="E324" s="18">
        <v>0.91751917170542641</v>
      </c>
      <c r="F324" s="18">
        <v>0</v>
      </c>
      <c r="G324" s="18">
        <v>0</v>
      </c>
      <c r="H324" s="18">
        <v>7.7860229023255807E-3</v>
      </c>
      <c r="I324" s="18">
        <v>0</v>
      </c>
      <c r="J324" s="18">
        <v>1.7543695784717612E-2</v>
      </c>
      <c r="K324" s="18">
        <v>1.0256725701107422E-2</v>
      </c>
      <c r="L324" s="18">
        <v>-4.5458964416389823E-2</v>
      </c>
      <c r="M324" s="18">
        <v>0</v>
      </c>
      <c r="N324" s="18">
        <v>0</v>
      </c>
      <c r="O324" s="18">
        <v>0</v>
      </c>
      <c r="P324" s="18">
        <v>6.3515930324982633E-9</v>
      </c>
      <c r="Q324" s="18">
        <v>6.3496904971377677E-9</v>
      </c>
      <c r="R324" s="18">
        <v>0</v>
      </c>
      <c r="S324" s="18">
        <v>0</v>
      </c>
      <c r="T324" s="18">
        <v>1.9024745525908838E-12</v>
      </c>
      <c r="U324" s="18">
        <v>0</v>
      </c>
      <c r="V324" s="18">
        <v>4.0649069076411956E-17</v>
      </c>
      <c r="W324" s="18">
        <v>2.0158834662236989E-17</v>
      </c>
      <c r="X324" s="18">
        <v>1.1245781714285709E-16</v>
      </c>
      <c r="Y324" s="18">
        <v>0</v>
      </c>
      <c r="Z324" s="18">
        <v>0</v>
      </c>
      <c r="AA324" s="18">
        <v>0</v>
      </c>
      <c r="AB324" s="18">
        <v>1.4003195202193802E-4</v>
      </c>
      <c r="AC324" s="18">
        <v>1.1679536595791804E-4</v>
      </c>
      <c r="AD324" s="18">
        <v>0</v>
      </c>
      <c r="AE324" s="18">
        <v>0</v>
      </c>
      <c r="AF324" s="18">
        <v>2.066666213116279E-5</v>
      </c>
      <c r="AG324" s="18">
        <v>0</v>
      </c>
      <c r="AH324" s="18">
        <v>6.3764926350830562E-6</v>
      </c>
      <c r="AI324" s="18">
        <v>-3.8065687022259137E-6</v>
      </c>
      <c r="AJ324" s="18">
        <v>-1.4837237610188261E-5</v>
      </c>
      <c r="AK324" s="18">
        <v>0</v>
      </c>
      <c r="AL324" s="18">
        <v>0</v>
      </c>
      <c r="AM324" s="18">
        <v>0</v>
      </c>
      <c r="AN324" s="18">
        <v>1.8711808113528676E-3</v>
      </c>
      <c r="AO324" s="18">
        <v>1.767621544629014E-3</v>
      </c>
      <c r="AP324" s="18">
        <v>0</v>
      </c>
      <c r="AQ324" s="18">
        <v>0</v>
      </c>
      <c r="AR324" s="18">
        <v>2.6156567925581394E-6</v>
      </c>
      <c r="AS324" s="18">
        <v>0</v>
      </c>
      <c r="AT324" s="18">
        <v>6.439286734724252E-5</v>
      </c>
      <c r="AU324" s="18">
        <v>3.6550742584053155E-5</v>
      </c>
      <c r="AV324" s="18">
        <v>-1.3027083007751937E-4</v>
      </c>
      <c r="AW324" s="18">
        <v>0</v>
      </c>
      <c r="AX324" s="18">
        <v>0</v>
      </c>
      <c r="AY324" s="18">
        <v>0</v>
      </c>
      <c r="AZ324" s="18">
        <v>4.2355485254515392E-4</v>
      </c>
      <c r="BA324" s="18">
        <v>3.987632855813954E-4</v>
      </c>
      <c r="BB324" s="18">
        <v>0</v>
      </c>
      <c r="BC324" s="18">
        <v>0</v>
      </c>
      <c r="BD324" s="18">
        <v>4.8158804904186055E-6</v>
      </c>
      <c r="BE324" s="18">
        <v>0</v>
      </c>
      <c r="BF324" s="18">
        <v>1.3783899609763012E-5</v>
      </c>
      <c r="BG324" s="18">
        <v>6.1917868635769659E-6</v>
      </c>
      <c r="BH324" s="18">
        <v>-1.5582516834994463E-5</v>
      </c>
      <c r="BI324" s="18">
        <v>0</v>
      </c>
      <c r="BJ324" s="18">
        <v>0</v>
      </c>
      <c r="BK324" s="18">
        <v>0</v>
      </c>
      <c r="BL324" s="18">
        <v>2.481137438442625E-7</v>
      </c>
      <c r="BM324" s="18">
        <v>2.4144036400885935E-7</v>
      </c>
      <c r="BN324" s="18">
        <v>0</v>
      </c>
      <c r="BO324" s="18">
        <v>0</v>
      </c>
      <c r="BP324" s="18">
        <v>3.3986806284651153E-9</v>
      </c>
      <c r="BQ324" s="18">
        <v>0</v>
      </c>
      <c r="BR324" s="18">
        <v>2.4485371220022146E-9</v>
      </c>
      <c r="BS324" s="18">
        <v>8.2616208493576969E-10</v>
      </c>
      <c r="BT324" s="18">
        <v>-8.3728318527131788E-10</v>
      </c>
      <c r="BU324" s="18">
        <v>0</v>
      </c>
      <c r="BV324" s="18">
        <v>0</v>
      </c>
      <c r="BW324" s="18">
        <v>0</v>
      </c>
      <c r="BX324" s="18">
        <v>8.0046178179619698</v>
      </c>
      <c r="BY324" s="18">
        <v>7.4368045142857131</v>
      </c>
      <c r="BZ324" s="18">
        <v>0</v>
      </c>
      <c r="CA324" s="18">
        <v>0</v>
      </c>
      <c r="CB324" s="18">
        <v>0.2044800375423256</v>
      </c>
      <c r="CC324" s="18">
        <v>0</v>
      </c>
      <c r="CD324" s="18">
        <v>0.22257191151743075</v>
      </c>
      <c r="CE324" s="18">
        <v>0.14076135461650055</v>
      </c>
      <c r="CF324" s="18">
        <v>-0.40170357034330018</v>
      </c>
      <c r="CG324" s="18">
        <v>0</v>
      </c>
      <c r="CH324" s="18">
        <v>0</v>
      </c>
      <c r="CI324" s="18">
        <v>0</v>
      </c>
      <c r="CJ324" s="18">
        <v>8.1987059926897299</v>
      </c>
      <c r="CK324" s="18">
        <v>7.7693763698412699</v>
      </c>
      <c r="CL324" s="18">
        <v>0</v>
      </c>
      <c r="CM324" s="18">
        <v>0</v>
      </c>
      <c r="CN324" s="18">
        <v>6.0718417157829406E-2</v>
      </c>
      <c r="CO324" s="18">
        <v>0</v>
      </c>
      <c r="CP324" s="18">
        <v>0.22614072967645624</v>
      </c>
      <c r="CQ324" s="18">
        <v>0.14247047601417498</v>
      </c>
      <c r="CR324" s="18">
        <v>-0.41294082952380951</v>
      </c>
      <c r="CS324" s="18">
        <v>0</v>
      </c>
      <c r="CT324" s="18">
        <v>0</v>
      </c>
      <c r="CU324" s="18">
        <v>0</v>
      </c>
      <c r="CV324" s="18">
        <v>1.412380915708213</v>
      </c>
      <c r="CW324" s="18">
        <v>1.3830967032238219</v>
      </c>
      <c r="CX324" s="18">
        <v>0</v>
      </c>
      <c r="CY324" s="18">
        <v>0</v>
      </c>
      <c r="CZ324" s="18">
        <v>3.3796994713591634E-3</v>
      </c>
      <c r="DA324" s="18">
        <v>0</v>
      </c>
      <c r="DB324" s="18">
        <v>1.4199370531304541E-2</v>
      </c>
      <c r="DC324" s="18">
        <v>1.1705142481727574E-2</v>
      </c>
      <c r="DD324" s="18">
        <v>-8.4423262458471293E-4</v>
      </c>
      <c r="DE324" s="18">
        <v>0</v>
      </c>
      <c r="DF324" s="18">
        <v>0</v>
      </c>
      <c r="DG324" s="18">
        <v>0</v>
      </c>
      <c r="DH324" s="18">
        <v>0.48165116279069764</v>
      </c>
      <c r="DI324" s="18">
        <v>0.48165116279069764</v>
      </c>
      <c r="DJ324" s="18">
        <v>0</v>
      </c>
      <c r="DK324" s="18">
        <v>0</v>
      </c>
      <c r="DL324" s="18">
        <v>0</v>
      </c>
      <c r="DM324" s="18">
        <v>0</v>
      </c>
      <c r="DN324" s="18">
        <v>0</v>
      </c>
      <c r="DO324" s="18">
        <v>0</v>
      </c>
      <c r="DP324" s="18">
        <v>0</v>
      </c>
      <c r="DQ324" s="18">
        <v>0</v>
      </c>
      <c r="DR324" s="18">
        <v>0</v>
      </c>
      <c r="DS324" s="18">
        <v>0</v>
      </c>
      <c r="DT324" s="18">
        <v>0.3336165151893688</v>
      </c>
      <c r="DU324" s="18">
        <v>0.3336165151893688</v>
      </c>
      <c r="DV324" s="18">
        <v>0</v>
      </c>
      <c r="DW324" s="18">
        <v>0</v>
      </c>
      <c r="DX324" s="18">
        <v>0</v>
      </c>
      <c r="DY324" s="18">
        <v>0</v>
      </c>
      <c r="DZ324" s="18">
        <v>0</v>
      </c>
      <c r="EA324" s="18">
        <v>0</v>
      </c>
      <c r="EB324" s="18">
        <v>0</v>
      </c>
      <c r="EC324" s="18">
        <v>0</v>
      </c>
      <c r="ED324" s="18">
        <v>0</v>
      </c>
      <c r="EE324" s="18">
        <v>0</v>
      </c>
    </row>
    <row r="325" spans="1:135" ht="20.149999999999999" customHeight="1" outlineLevel="5" x14ac:dyDescent="0.35">
      <c r="A325" s="17" t="s">
        <v>53</v>
      </c>
      <c r="B325" s="17" t="s">
        <v>393</v>
      </c>
      <c r="D325" s="18">
        <v>7.8447415479069763E-2</v>
      </c>
      <c r="E325" s="18">
        <v>7.4599395348837222E-2</v>
      </c>
      <c r="F325" s="18">
        <v>0</v>
      </c>
      <c r="G325" s="18">
        <v>0</v>
      </c>
      <c r="H325" s="18">
        <v>1.5233523069767443E-3</v>
      </c>
      <c r="I325" s="18">
        <v>0</v>
      </c>
      <c r="J325" s="18">
        <v>1.3479236372093023E-3</v>
      </c>
      <c r="K325" s="18">
        <v>9.7674418604651141E-4</v>
      </c>
      <c r="L325" s="18">
        <v>-1.0981395348837208E-3</v>
      </c>
      <c r="M325" s="18">
        <v>0</v>
      </c>
      <c r="N325" s="18">
        <v>0</v>
      </c>
      <c r="O325" s="18">
        <v>0</v>
      </c>
      <c r="P325" s="18">
        <v>8.0421722936197616E-10</v>
      </c>
      <c r="Q325" s="18">
        <v>8.0384500465116268E-10</v>
      </c>
      <c r="R325" s="18">
        <v>0</v>
      </c>
      <c r="S325" s="18">
        <v>0</v>
      </c>
      <c r="T325" s="18">
        <v>3.7222328202865118E-13</v>
      </c>
      <c r="U325" s="18">
        <v>0</v>
      </c>
      <c r="V325" s="18">
        <v>1.1715683720930232E-19</v>
      </c>
      <c r="W325" s="18">
        <v>1.3116279069767442E-18</v>
      </c>
      <c r="X325" s="18">
        <v>-9.5302325581395347E-18</v>
      </c>
      <c r="Y325" s="18">
        <v>0</v>
      </c>
      <c r="Z325" s="18">
        <v>0</v>
      </c>
      <c r="AA325" s="18">
        <v>0</v>
      </c>
      <c r="AB325" s="18">
        <v>9.0750240948837204E-6</v>
      </c>
      <c r="AC325" s="18">
        <v>5.1002790697674427E-6</v>
      </c>
      <c r="AD325" s="18">
        <v>0</v>
      </c>
      <c r="AE325" s="18">
        <v>0</v>
      </c>
      <c r="AF325" s="18">
        <v>4.0434773734883724E-6</v>
      </c>
      <c r="AG325" s="18">
        <v>0</v>
      </c>
      <c r="AH325" s="18">
        <v>4.3917462837209293E-7</v>
      </c>
      <c r="AI325" s="18">
        <v>-5.0790697674418604E-7</v>
      </c>
      <c r="AJ325" s="18">
        <v>-5.065116279069767E-7</v>
      </c>
      <c r="AK325" s="18">
        <v>0</v>
      </c>
      <c r="AL325" s="18">
        <v>0</v>
      </c>
      <c r="AM325" s="18">
        <v>0</v>
      </c>
      <c r="AN325" s="18">
        <v>1.1971955455255813E-4</v>
      </c>
      <c r="AO325" s="18">
        <v>1.1151002790697675E-4</v>
      </c>
      <c r="AP325" s="18">
        <v>0</v>
      </c>
      <c r="AQ325" s="18">
        <v>0</v>
      </c>
      <c r="AR325" s="18">
        <v>5.1175893767441878E-7</v>
      </c>
      <c r="AS325" s="18">
        <v>0</v>
      </c>
      <c r="AT325" s="18">
        <v>4.6838142195348835E-6</v>
      </c>
      <c r="AU325" s="18">
        <v>3.0139534883720924E-6</v>
      </c>
      <c r="AV325" s="18">
        <v>-5.3860465116279068E-6</v>
      </c>
      <c r="AW325" s="18">
        <v>0</v>
      </c>
      <c r="AX325" s="18">
        <v>0</v>
      </c>
      <c r="AY325" s="18">
        <v>0</v>
      </c>
      <c r="AZ325" s="18">
        <v>3.5753525951999992E-5</v>
      </c>
      <c r="BA325" s="18">
        <v>3.3102474418604651E-5</v>
      </c>
      <c r="BB325" s="18">
        <v>0</v>
      </c>
      <c r="BC325" s="18">
        <v>0</v>
      </c>
      <c r="BD325" s="18">
        <v>9.42237487255814E-7</v>
      </c>
      <c r="BE325" s="18">
        <v>0</v>
      </c>
      <c r="BF325" s="18">
        <v>1.13811637172093E-6</v>
      </c>
      <c r="BG325" s="18">
        <v>5.7069767441860466E-7</v>
      </c>
      <c r="BH325" s="18">
        <v>-9.5581395348837201E-7</v>
      </c>
      <c r="BI325" s="18">
        <v>0</v>
      </c>
      <c r="BJ325" s="18">
        <v>0</v>
      </c>
      <c r="BK325" s="18">
        <v>0</v>
      </c>
      <c r="BL325" s="18">
        <v>2.4171216989023249E-8</v>
      </c>
      <c r="BM325" s="18">
        <v>2.3382837209302324E-8</v>
      </c>
      <c r="BN325" s="18">
        <v>0</v>
      </c>
      <c r="BO325" s="18">
        <v>0</v>
      </c>
      <c r="BP325" s="18">
        <v>6.6495925339534896E-10</v>
      </c>
      <c r="BQ325" s="18">
        <v>0</v>
      </c>
      <c r="BR325" s="18">
        <v>4.821122399999999E-11</v>
      </c>
      <c r="BS325" s="18">
        <v>7.520930232558138E-11</v>
      </c>
      <c r="BT325" s="18">
        <v>-1.6465116279069764E-10</v>
      </c>
      <c r="BU325" s="18">
        <v>0</v>
      </c>
      <c r="BV325" s="18">
        <v>0</v>
      </c>
      <c r="BW325" s="18">
        <v>0</v>
      </c>
      <c r="BX325" s="18">
        <v>0.50951006034976754</v>
      </c>
      <c r="BY325" s="18">
        <v>0.44726232558139534</v>
      </c>
      <c r="BZ325" s="18">
        <v>0</v>
      </c>
      <c r="CA325" s="18">
        <v>0</v>
      </c>
      <c r="CB325" s="18">
        <v>4.0006963866976754E-2</v>
      </c>
      <c r="CC325" s="18">
        <v>0</v>
      </c>
      <c r="CD325" s="18">
        <v>8.929142994418604E-3</v>
      </c>
      <c r="CE325" s="18">
        <v>1.3311627906976741E-2</v>
      </c>
      <c r="CF325" s="18">
        <v>-1.3046511627906975E-2</v>
      </c>
      <c r="CG325" s="18">
        <v>0</v>
      </c>
      <c r="CH325" s="18">
        <v>0</v>
      </c>
      <c r="CI325" s="18">
        <v>0</v>
      </c>
      <c r="CJ325" s="18">
        <v>0.49729074987534877</v>
      </c>
      <c r="CK325" s="18">
        <v>0.46300232558139537</v>
      </c>
      <c r="CL325" s="18">
        <v>0</v>
      </c>
      <c r="CM325" s="18">
        <v>0</v>
      </c>
      <c r="CN325" s="18">
        <v>1.187969031348836E-2</v>
      </c>
      <c r="CO325" s="18">
        <v>0</v>
      </c>
      <c r="CP325" s="18">
        <v>8.9575711897674423E-3</v>
      </c>
      <c r="CQ325" s="18">
        <v>1.3451162790697673E-2</v>
      </c>
      <c r="CR325" s="18">
        <v>-1.5488372093023254E-2</v>
      </c>
      <c r="CS325" s="18">
        <v>0</v>
      </c>
      <c r="CT325" s="18">
        <v>0</v>
      </c>
      <c r="CU325" s="18">
        <v>0</v>
      </c>
      <c r="CV325" s="18">
        <v>9.4755149103751934E-2</v>
      </c>
      <c r="CW325" s="18">
        <v>9.2590077519379851E-2</v>
      </c>
      <c r="CX325" s="18">
        <v>0</v>
      </c>
      <c r="CY325" s="18">
        <v>0</v>
      </c>
      <c r="CZ325" s="18">
        <v>6.6124554874418429E-4</v>
      </c>
      <c r="DA325" s="18">
        <v>0</v>
      </c>
      <c r="DB325" s="18">
        <v>5.2010510539534879E-4</v>
      </c>
      <c r="DC325" s="18">
        <v>9.8372093023255786E-4</v>
      </c>
      <c r="DD325" s="18">
        <v>-3.0976744186046509E-3</v>
      </c>
      <c r="DE325" s="18">
        <v>0</v>
      </c>
      <c r="DF325" s="18">
        <v>0</v>
      </c>
      <c r="DG325" s="18">
        <v>0</v>
      </c>
      <c r="DH325" s="18">
        <v>5.3860465116279073E-2</v>
      </c>
      <c r="DI325" s="18">
        <v>5.3860465116279073E-2</v>
      </c>
      <c r="DJ325" s="18">
        <v>0</v>
      </c>
      <c r="DK325" s="18">
        <v>0</v>
      </c>
      <c r="DL325" s="18">
        <v>0</v>
      </c>
      <c r="DM325" s="18">
        <v>0</v>
      </c>
      <c r="DN325" s="18">
        <v>0</v>
      </c>
      <c r="DO325" s="18">
        <v>0</v>
      </c>
      <c r="DP325" s="18">
        <v>0</v>
      </c>
      <c r="DQ325" s="18">
        <v>0</v>
      </c>
      <c r="DR325" s="18">
        <v>0</v>
      </c>
      <c r="DS325" s="18">
        <v>0</v>
      </c>
      <c r="DT325" s="18">
        <v>4.1720930232558136E-2</v>
      </c>
      <c r="DU325" s="18">
        <v>4.1720930232558136E-2</v>
      </c>
      <c r="DV325" s="18">
        <v>0</v>
      </c>
      <c r="DW325" s="18">
        <v>0</v>
      </c>
      <c r="DX325" s="18">
        <v>0</v>
      </c>
      <c r="DY325" s="18">
        <v>0</v>
      </c>
      <c r="DZ325" s="18">
        <v>0</v>
      </c>
      <c r="EA325" s="18">
        <v>0</v>
      </c>
      <c r="EB325" s="18">
        <v>0</v>
      </c>
      <c r="EC325" s="18">
        <v>0</v>
      </c>
      <c r="ED325" s="18">
        <v>0</v>
      </c>
      <c r="EE325" s="18">
        <v>0</v>
      </c>
    </row>
    <row r="326" spans="1:135" ht="20.149999999999999" customHeight="1" outlineLevel="6" x14ac:dyDescent="0.35">
      <c r="A326" s="17" t="s">
        <v>54</v>
      </c>
      <c r="B326" s="17" t="s">
        <v>325</v>
      </c>
      <c r="C326">
        <v>0</v>
      </c>
      <c r="D326" s="18">
        <v>7.6416279069767445E-2</v>
      </c>
      <c r="E326" s="18">
        <v>7.4093023255813961E-2</v>
      </c>
      <c r="F326" s="18">
        <v>0</v>
      </c>
      <c r="G326" s="18">
        <v>0</v>
      </c>
      <c r="H326" s="18">
        <v>0</v>
      </c>
      <c r="I326" s="18">
        <v>0</v>
      </c>
      <c r="J326" s="18">
        <v>1.3465116279069765E-3</v>
      </c>
      <c r="K326" s="18">
        <v>9.7674418604651141E-4</v>
      </c>
      <c r="L326" s="18">
        <v>-1.0981395348837208E-3</v>
      </c>
      <c r="M326" s="18">
        <v>0</v>
      </c>
      <c r="N326" s="18">
        <v>0</v>
      </c>
      <c r="O326" s="18">
        <v>0</v>
      </c>
      <c r="P326" s="18">
        <v>8.037209316526045E-10</v>
      </c>
      <c r="Q326" s="18">
        <v>8.03720930232558E-10</v>
      </c>
      <c r="R326" s="18">
        <v>0</v>
      </c>
      <c r="S326" s="18">
        <v>0</v>
      </c>
      <c r="T326" s="18">
        <v>0</v>
      </c>
      <c r="U326" s="18">
        <v>0</v>
      </c>
      <c r="V326" s="18">
        <v>1.0841860465116278E-19</v>
      </c>
      <c r="W326" s="18">
        <v>1.3116279069767442E-18</v>
      </c>
      <c r="X326" s="18">
        <v>-9.5302325581395347E-18</v>
      </c>
      <c r="Y326" s="18">
        <v>0</v>
      </c>
      <c r="Z326" s="18">
        <v>0</v>
      </c>
      <c r="AA326" s="18">
        <v>0</v>
      </c>
      <c r="AB326" s="18">
        <v>3.6837209302325583E-6</v>
      </c>
      <c r="AC326" s="18">
        <v>3.7534883720930236E-6</v>
      </c>
      <c r="AD326" s="18">
        <v>0</v>
      </c>
      <c r="AE326" s="18">
        <v>0</v>
      </c>
      <c r="AF326" s="18">
        <v>0</v>
      </c>
      <c r="AG326" s="18">
        <v>0</v>
      </c>
      <c r="AH326" s="18">
        <v>4.3813953488372089E-7</v>
      </c>
      <c r="AI326" s="18">
        <v>-5.0790697674418604E-7</v>
      </c>
      <c r="AJ326" s="18">
        <v>-5.065116279069767E-7</v>
      </c>
      <c r="AK326" s="18">
        <v>0</v>
      </c>
      <c r="AL326" s="18">
        <v>0</v>
      </c>
      <c r="AM326" s="18">
        <v>0</v>
      </c>
      <c r="AN326" s="18">
        <v>1.1903720930232559E-4</v>
      </c>
      <c r="AO326" s="18">
        <v>1.1134883720930232E-4</v>
      </c>
      <c r="AP326" s="18">
        <v>0</v>
      </c>
      <c r="AQ326" s="18">
        <v>0</v>
      </c>
      <c r="AR326" s="18">
        <v>0</v>
      </c>
      <c r="AS326" s="18">
        <v>0</v>
      </c>
      <c r="AT326" s="18">
        <v>4.6744186046511623E-6</v>
      </c>
      <c r="AU326" s="18">
        <v>3.0139534883720924E-6</v>
      </c>
      <c r="AV326" s="18">
        <v>-5.3860465116279068E-6</v>
      </c>
      <c r="AW326" s="18">
        <v>0</v>
      </c>
      <c r="AX326" s="18">
        <v>0</v>
      </c>
      <c r="AY326" s="18">
        <v>0</v>
      </c>
      <c r="AZ326" s="18">
        <v>3.4497209302325585E-5</v>
      </c>
      <c r="BA326" s="18">
        <v>3.2790697674418606E-5</v>
      </c>
      <c r="BB326" s="18">
        <v>0</v>
      </c>
      <c r="BC326" s="18">
        <v>0</v>
      </c>
      <c r="BD326" s="18">
        <v>0</v>
      </c>
      <c r="BE326" s="18">
        <v>0</v>
      </c>
      <c r="BF326" s="18">
        <v>1.135813953488372E-6</v>
      </c>
      <c r="BG326" s="18">
        <v>5.7069767441860466E-7</v>
      </c>
      <c r="BH326" s="18">
        <v>-9.5581395348837201E-7</v>
      </c>
      <c r="BI326" s="18">
        <v>0</v>
      </c>
      <c r="BJ326" s="18">
        <v>0</v>
      </c>
      <c r="BK326" s="18">
        <v>0</v>
      </c>
      <c r="BL326" s="18">
        <v>2.3284604651162788E-8</v>
      </c>
      <c r="BM326" s="18">
        <v>2.3162790697674416E-8</v>
      </c>
      <c r="BN326" s="18">
        <v>0</v>
      </c>
      <c r="BO326" s="18">
        <v>0</v>
      </c>
      <c r="BP326" s="18">
        <v>0</v>
      </c>
      <c r="BQ326" s="18">
        <v>0</v>
      </c>
      <c r="BR326" s="18">
        <v>4.6604651162790691E-11</v>
      </c>
      <c r="BS326" s="18">
        <v>7.520930232558138E-11</v>
      </c>
      <c r="BT326" s="18">
        <v>-1.6465116279069764E-10</v>
      </c>
      <c r="BU326" s="18">
        <v>0</v>
      </c>
      <c r="BV326" s="18">
        <v>0</v>
      </c>
      <c r="BW326" s="18">
        <v>0</v>
      </c>
      <c r="BX326" s="18">
        <v>0.45616744186046515</v>
      </c>
      <c r="BY326" s="18">
        <v>0.43395348837209302</v>
      </c>
      <c r="BZ326" s="18">
        <v>0</v>
      </c>
      <c r="CA326" s="18">
        <v>0</v>
      </c>
      <c r="CB326" s="18">
        <v>0</v>
      </c>
      <c r="CC326" s="18">
        <v>0</v>
      </c>
      <c r="CD326" s="18">
        <v>8.9023255813953477E-3</v>
      </c>
      <c r="CE326" s="18">
        <v>1.3311627906976741E-2</v>
      </c>
      <c r="CF326" s="18">
        <v>-1.3046511627906975E-2</v>
      </c>
      <c r="CG326" s="18">
        <v>0</v>
      </c>
      <c r="CH326" s="18">
        <v>0</v>
      </c>
      <c r="CI326" s="18">
        <v>0</v>
      </c>
      <c r="CJ326" s="18">
        <v>0.48145116279069766</v>
      </c>
      <c r="CK326" s="18">
        <v>0.45906976744186045</v>
      </c>
      <c r="CL326" s="18">
        <v>0</v>
      </c>
      <c r="CM326" s="18">
        <v>0</v>
      </c>
      <c r="CN326" s="18">
        <v>0</v>
      </c>
      <c r="CO326" s="18">
        <v>0</v>
      </c>
      <c r="CP326" s="18">
        <v>8.9302325581395343E-3</v>
      </c>
      <c r="CQ326" s="18">
        <v>1.3451162790697673E-2</v>
      </c>
      <c r="CR326" s="18">
        <v>-1.5488372093023254E-2</v>
      </c>
      <c r="CS326" s="18">
        <v>0</v>
      </c>
      <c r="CT326" s="18">
        <v>0</v>
      </c>
      <c r="CU326" s="18">
        <v>0</v>
      </c>
      <c r="CV326" s="18">
        <v>9.3873488372093014E-2</v>
      </c>
      <c r="CW326" s="18">
        <v>9.2372093023255816E-2</v>
      </c>
      <c r="CX326" s="18">
        <v>0</v>
      </c>
      <c r="CY326" s="18">
        <v>0</v>
      </c>
      <c r="CZ326" s="18">
        <v>0</v>
      </c>
      <c r="DA326" s="18">
        <v>0</v>
      </c>
      <c r="DB326" s="18">
        <v>5.1767441860465114E-4</v>
      </c>
      <c r="DC326" s="18">
        <v>9.8372093023255786E-4</v>
      </c>
      <c r="DD326" s="18">
        <v>-3.0976744186046509E-3</v>
      </c>
      <c r="DE326" s="18">
        <v>0</v>
      </c>
      <c r="DF326" s="18">
        <v>0</v>
      </c>
      <c r="DG326" s="18">
        <v>0</v>
      </c>
      <c r="DH326" s="18">
        <v>5.3860465116279073E-2</v>
      </c>
      <c r="DI326" s="18">
        <v>5.3860465116279073E-2</v>
      </c>
      <c r="DJ326" s="18">
        <v>0</v>
      </c>
      <c r="DK326" s="18">
        <v>0</v>
      </c>
      <c r="DL326" s="18">
        <v>0</v>
      </c>
      <c r="DM326" s="18">
        <v>0</v>
      </c>
      <c r="DN326" s="18">
        <v>0</v>
      </c>
      <c r="DO326" s="18">
        <v>0</v>
      </c>
      <c r="DP326" s="18">
        <v>0</v>
      </c>
      <c r="DQ326" s="18">
        <v>0</v>
      </c>
      <c r="DR326" s="18">
        <v>0</v>
      </c>
      <c r="DS326" s="18">
        <v>0</v>
      </c>
      <c r="DT326" s="18">
        <v>4.1720930232558136E-2</v>
      </c>
      <c r="DU326" s="18">
        <v>4.1720930232558136E-2</v>
      </c>
      <c r="DV326" s="18">
        <v>0</v>
      </c>
      <c r="DW326" s="18">
        <v>0</v>
      </c>
      <c r="DX326" s="18">
        <v>0</v>
      </c>
      <c r="DY326" s="18">
        <v>0</v>
      </c>
      <c r="DZ326" s="18">
        <v>0</v>
      </c>
      <c r="EA326" s="18">
        <v>0</v>
      </c>
      <c r="EB326" s="18">
        <v>0</v>
      </c>
      <c r="EC326" s="18">
        <v>0</v>
      </c>
      <c r="ED326" s="18">
        <v>0</v>
      </c>
      <c r="EE326" s="18">
        <v>0</v>
      </c>
    </row>
    <row r="327" spans="1:135" ht="20.149999999999999" customHeight="1" outlineLevel="6" x14ac:dyDescent="0.35">
      <c r="A327" s="17" t="s">
        <v>54</v>
      </c>
      <c r="B327" s="17" t="s">
        <v>304</v>
      </c>
      <c r="C327">
        <v>3</v>
      </c>
      <c r="D327" s="18">
        <v>2.0311364093023258E-3</v>
      </c>
      <c r="E327" s="18">
        <v>5.0637209302325582E-4</v>
      </c>
      <c r="F327" s="18">
        <v>0</v>
      </c>
      <c r="G327" s="18">
        <v>0</v>
      </c>
      <c r="H327" s="18">
        <v>1.5233523069767439E-3</v>
      </c>
      <c r="I327" s="18">
        <v>0</v>
      </c>
      <c r="J327" s="18">
        <v>1.4120093023255813E-6</v>
      </c>
      <c r="K327" s="18">
        <v>0</v>
      </c>
      <c r="L327" s="18">
        <v>0</v>
      </c>
      <c r="M327" s="18">
        <v>0</v>
      </c>
      <c r="N327" s="18">
        <v>0</v>
      </c>
      <c r="O327" s="18">
        <v>0</v>
      </c>
      <c r="P327" s="18">
        <v>4.9629770937153498E-13</v>
      </c>
      <c r="Q327" s="18">
        <v>1.2407441860465118E-13</v>
      </c>
      <c r="R327" s="18">
        <v>0</v>
      </c>
      <c r="S327" s="18">
        <v>0</v>
      </c>
      <c r="T327" s="18">
        <v>3.7222328202865133E-13</v>
      </c>
      <c r="U327" s="18">
        <v>0</v>
      </c>
      <c r="V327" s="18">
        <v>8.7382325581395346E-21</v>
      </c>
      <c r="W327" s="18">
        <v>0</v>
      </c>
      <c r="X327" s="18">
        <v>0</v>
      </c>
      <c r="Y327" s="18">
        <v>0</v>
      </c>
      <c r="Z327" s="18">
        <v>0</v>
      </c>
      <c r="AA327" s="18">
        <v>0</v>
      </c>
      <c r="AB327" s="18">
        <v>5.3913031646511629E-6</v>
      </c>
      <c r="AC327" s="18">
        <v>1.3467906976744188E-6</v>
      </c>
      <c r="AD327" s="18">
        <v>0</v>
      </c>
      <c r="AE327" s="18">
        <v>0</v>
      </c>
      <c r="AF327" s="18">
        <v>4.0434773734883733E-6</v>
      </c>
      <c r="AG327" s="18">
        <v>0</v>
      </c>
      <c r="AH327" s="18">
        <v>1.0350934883720931E-9</v>
      </c>
      <c r="AI327" s="18">
        <v>0</v>
      </c>
      <c r="AJ327" s="18">
        <v>0</v>
      </c>
      <c r="AK327" s="18">
        <v>0</v>
      </c>
      <c r="AL327" s="18">
        <v>0</v>
      </c>
      <c r="AM327" s="18">
        <v>0</v>
      </c>
      <c r="AN327" s="18">
        <v>6.8234525023255824E-7</v>
      </c>
      <c r="AO327" s="18">
        <v>1.6119069767441863E-7</v>
      </c>
      <c r="AP327" s="18">
        <v>0</v>
      </c>
      <c r="AQ327" s="18">
        <v>0</v>
      </c>
      <c r="AR327" s="18">
        <v>5.1175893767441857E-7</v>
      </c>
      <c r="AS327" s="18">
        <v>0</v>
      </c>
      <c r="AT327" s="18">
        <v>9.3956148837209299E-9</v>
      </c>
      <c r="AU327" s="18">
        <v>0</v>
      </c>
      <c r="AV327" s="18">
        <v>0</v>
      </c>
      <c r="AW327" s="18">
        <v>0</v>
      </c>
      <c r="AX327" s="18">
        <v>0</v>
      </c>
      <c r="AY327" s="18">
        <v>0</v>
      </c>
      <c r="AZ327" s="18">
        <v>1.2563166496744187E-6</v>
      </c>
      <c r="BA327" s="18">
        <v>3.1177674418604655E-7</v>
      </c>
      <c r="BB327" s="18">
        <v>0</v>
      </c>
      <c r="BC327" s="18">
        <v>0</v>
      </c>
      <c r="BD327" s="18">
        <v>9.42237487255814E-7</v>
      </c>
      <c r="BE327" s="18">
        <v>0</v>
      </c>
      <c r="BF327" s="18">
        <v>2.3024182325581398E-9</v>
      </c>
      <c r="BG327" s="18">
        <v>0</v>
      </c>
      <c r="BH327" s="18">
        <v>0</v>
      </c>
      <c r="BI327" s="18">
        <v>0</v>
      </c>
      <c r="BJ327" s="18">
        <v>0</v>
      </c>
      <c r="BK327" s="18">
        <v>0</v>
      </c>
      <c r="BL327" s="18">
        <v>8.8661233786046528E-10</v>
      </c>
      <c r="BM327" s="18">
        <v>2.20046511627907E-10</v>
      </c>
      <c r="BN327" s="18">
        <v>0</v>
      </c>
      <c r="BO327" s="18">
        <v>0</v>
      </c>
      <c r="BP327" s="18">
        <v>6.6495925339534896E-10</v>
      </c>
      <c r="BQ327" s="18">
        <v>0</v>
      </c>
      <c r="BR327" s="18">
        <v>1.6065728372093025E-12</v>
      </c>
      <c r="BS327" s="18">
        <v>0</v>
      </c>
      <c r="BT327" s="18">
        <v>0</v>
      </c>
      <c r="BU327" s="18">
        <v>0</v>
      </c>
      <c r="BV327" s="18">
        <v>0</v>
      </c>
      <c r="BW327" s="18">
        <v>0</v>
      </c>
      <c r="BX327" s="18">
        <v>5.3342618489302329E-2</v>
      </c>
      <c r="BY327" s="18">
        <v>1.3308837209302328E-2</v>
      </c>
      <c r="BZ327" s="18">
        <v>0</v>
      </c>
      <c r="CA327" s="18">
        <v>0</v>
      </c>
      <c r="CB327" s="18">
        <v>4.0006963866976747E-2</v>
      </c>
      <c r="CC327" s="18">
        <v>0</v>
      </c>
      <c r="CD327" s="18">
        <v>2.6817413023255819E-5</v>
      </c>
      <c r="CE327" s="18">
        <v>0</v>
      </c>
      <c r="CF327" s="18">
        <v>0</v>
      </c>
      <c r="CG327" s="18">
        <v>0</v>
      </c>
      <c r="CH327" s="18">
        <v>0</v>
      </c>
      <c r="CI327" s="18">
        <v>0</v>
      </c>
      <c r="CJ327" s="18">
        <v>1.5839587084651149E-2</v>
      </c>
      <c r="CK327" s="18">
        <v>3.9325581395348802E-3</v>
      </c>
      <c r="CL327" s="18">
        <v>0</v>
      </c>
      <c r="CM327" s="18">
        <v>0</v>
      </c>
      <c r="CN327" s="18">
        <v>1.1879690313488357E-2</v>
      </c>
      <c r="CO327" s="18">
        <v>0</v>
      </c>
      <c r="CP327" s="18">
        <v>2.7338631627906978E-5</v>
      </c>
      <c r="CQ327" s="18">
        <v>0</v>
      </c>
      <c r="CR327" s="18">
        <v>0</v>
      </c>
      <c r="CS327" s="18">
        <v>0</v>
      </c>
      <c r="CT327" s="18">
        <v>0</v>
      </c>
      <c r="CU327" s="18">
        <v>0</v>
      </c>
      <c r="CV327" s="18">
        <v>8.8166073165891242E-4</v>
      </c>
      <c r="CW327" s="18">
        <v>2.1798449612403043E-4</v>
      </c>
      <c r="CX327" s="18">
        <v>0</v>
      </c>
      <c r="CY327" s="18">
        <v>0</v>
      </c>
      <c r="CZ327" s="18">
        <v>6.6124554874418429E-4</v>
      </c>
      <c r="DA327" s="18">
        <v>0</v>
      </c>
      <c r="DB327" s="18">
        <v>2.4306867906976748E-6</v>
      </c>
      <c r="DC327" s="18">
        <v>0</v>
      </c>
      <c r="DD327" s="18">
        <v>0</v>
      </c>
      <c r="DE327" s="18">
        <v>0</v>
      </c>
      <c r="DF327" s="18">
        <v>0</v>
      </c>
      <c r="DG327" s="18">
        <v>0</v>
      </c>
      <c r="DH327" s="18">
        <v>0</v>
      </c>
      <c r="DI327" s="18">
        <v>0</v>
      </c>
      <c r="DJ327" s="18">
        <v>0</v>
      </c>
      <c r="DK327" s="18">
        <v>0</v>
      </c>
      <c r="DL327" s="18">
        <v>0</v>
      </c>
      <c r="DM327" s="18">
        <v>0</v>
      </c>
      <c r="DN327" s="18">
        <v>0</v>
      </c>
      <c r="DO327" s="18">
        <v>0</v>
      </c>
      <c r="DP327" s="18">
        <v>0</v>
      </c>
      <c r="DQ327" s="18">
        <v>0</v>
      </c>
      <c r="DR327" s="18">
        <v>0</v>
      </c>
      <c r="DS327" s="18">
        <v>0</v>
      </c>
      <c r="DT327" s="18">
        <v>0</v>
      </c>
      <c r="DU327" s="18">
        <v>0</v>
      </c>
      <c r="DV327" s="18">
        <v>0</v>
      </c>
      <c r="DW327" s="18">
        <v>0</v>
      </c>
      <c r="DX327" s="18">
        <v>0</v>
      </c>
      <c r="DY327" s="18">
        <v>0</v>
      </c>
      <c r="DZ327" s="18">
        <v>0</v>
      </c>
      <c r="EA327" s="18">
        <v>0</v>
      </c>
      <c r="EB327" s="18">
        <v>0</v>
      </c>
      <c r="EC327" s="18">
        <v>0</v>
      </c>
      <c r="ED327" s="18">
        <v>0</v>
      </c>
      <c r="EE327" s="18">
        <v>0</v>
      </c>
    </row>
    <row r="328" spans="1:135" ht="20.149999999999999" customHeight="1" outlineLevel="5" x14ac:dyDescent="0.35">
      <c r="A328" s="17" t="s">
        <v>53</v>
      </c>
      <c r="B328" s="17" t="s">
        <v>394</v>
      </c>
      <c r="D328" s="18">
        <v>0.36911514218914737</v>
      </c>
      <c r="E328" s="18">
        <v>0.35131012403100775</v>
      </c>
      <c r="F328" s="18">
        <v>0</v>
      </c>
      <c r="G328" s="18">
        <v>0</v>
      </c>
      <c r="H328" s="18">
        <v>6.2626705953488368E-3</v>
      </c>
      <c r="I328" s="18">
        <v>0</v>
      </c>
      <c r="J328" s="18">
        <v>6.6876033767441874E-3</v>
      </c>
      <c r="K328" s="18">
        <v>4.8547441860465118E-3</v>
      </c>
      <c r="L328" s="18">
        <v>-5.2723565891472871E-3</v>
      </c>
      <c r="M328" s="18">
        <v>0</v>
      </c>
      <c r="N328" s="18">
        <v>0</v>
      </c>
      <c r="O328" s="18">
        <v>0</v>
      </c>
      <c r="P328" s="18">
        <v>3.6143876288597902E-9</v>
      </c>
      <c r="Q328" s="18">
        <v>3.6128573705426358E-9</v>
      </c>
      <c r="R328" s="18">
        <v>0</v>
      </c>
      <c r="S328" s="18">
        <v>0</v>
      </c>
      <c r="T328" s="18">
        <v>1.5302512705622326E-12</v>
      </c>
      <c r="U328" s="18">
        <v>0</v>
      </c>
      <c r="V328" s="18">
        <v>5.7359981395348842E-19</v>
      </c>
      <c r="W328" s="18">
        <v>6.4729922480620165E-18</v>
      </c>
      <c r="X328" s="18">
        <v>-4.8860651162790706E-17</v>
      </c>
      <c r="Y328" s="18">
        <v>0</v>
      </c>
      <c r="Z328" s="18">
        <v>0</v>
      </c>
      <c r="AA328" s="18">
        <v>0</v>
      </c>
      <c r="AB328" s="18">
        <v>3.9813590529612399E-5</v>
      </c>
      <c r="AC328" s="18">
        <v>2.3546341085271319E-5</v>
      </c>
      <c r="AD328" s="18">
        <v>0</v>
      </c>
      <c r="AE328" s="18">
        <v>0</v>
      </c>
      <c r="AF328" s="18">
        <v>1.662318475767442E-5</v>
      </c>
      <c r="AG328" s="18">
        <v>0</v>
      </c>
      <c r="AH328" s="18">
        <v>2.1758398804651162E-6</v>
      </c>
      <c r="AI328" s="18">
        <v>-2.5317751937984498E-6</v>
      </c>
      <c r="AJ328" s="18">
        <v>-2.4586930232558142E-6</v>
      </c>
      <c r="AK328" s="18">
        <v>0</v>
      </c>
      <c r="AL328" s="18">
        <v>0</v>
      </c>
      <c r="AM328" s="18">
        <v>0</v>
      </c>
      <c r="AN328" s="18">
        <v>5.4935542969798451E-4</v>
      </c>
      <c r="AO328" s="18">
        <v>5.0910577364341077E-4</v>
      </c>
      <c r="AP328" s="18">
        <v>0</v>
      </c>
      <c r="AQ328" s="18">
        <v>0</v>
      </c>
      <c r="AR328" s="18">
        <v>2.1038978548837208E-6</v>
      </c>
      <c r="AS328" s="18">
        <v>0</v>
      </c>
      <c r="AT328" s="18">
        <v>2.3216114788837214E-5</v>
      </c>
      <c r="AU328" s="18">
        <v>1.4929643410852717E-5</v>
      </c>
      <c r="AV328" s="18">
        <v>-2.6257379844961243E-5</v>
      </c>
      <c r="AW328" s="18">
        <v>0</v>
      </c>
      <c r="AX328" s="18">
        <v>0</v>
      </c>
      <c r="AY328" s="18">
        <v>0</v>
      </c>
      <c r="AZ328" s="18">
        <v>1.6658771160111624E-4</v>
      </c>
      <c r="BA328" s="18">
        <v>1.5423229147286822E-4</v>
      </c>
      <c r="BB328" s="18">
        <v>0</v>
      </c>
      <c r="BC328" s="18">
        <v>0</v>
      </c>
      <c r="BD328" s="18">
        <v>3.8736430031627903E-6</v>
      </c>
      <c r="BE328" s="18">
        <v>0</v>
      </c>
      <c r="BF328" s="18">
        <v>5.6472329390387603E-6</v>
      </c>
      <c r="BG328" s="18">
        <v>2.834544186046512E-6</v>
      </c>
      <c r="BH328" s="18">
        <v>-4.7138000000000005E-6</v>
      </c>
      <c r="BI328" s="18">
        <v>0</v>
      </c>
      <c r="BJ328" s="18">
        <v>0</v>
      </c>
      <c r="BK328" s="18">
        <v>0</v>
      </c>
      <c r="BL328" s="18">
        <v>1.1700428260862016E-7</v>
      </c>
      <c r="BM328" s="18">
        <v>1.1365998449612403E-7</v>
      </c>
      <c r="BN328" s="18">
        <v>0</v>
      </c>
      <c r="BO328" s="18">
        <v>0</v>
      </c>
      <c r="BP328" s="18">
        <v>2.7337213750697669E-9</v>
      </c>
      <c r="BQ328" s="18">
        <v>0</v>
      </c>
      <c r="BR328" s="18">
        <v>2.3733565215503875E-10</v>
      </c>
      <c r="BS328" s="18">
        <v>3.732410852713179E-10</v>
      </c>
      <c r="BT328" s="18">
        <v>-8.6132558139534908E-10</v>
      </c>
      <c r="BU328" s="18">
        <v>0</v>
      </c>
      <c r="BV328" s="18">
        <v>0</v>
      </c>
      <c r="BW328" s="18">
        <v>0</v>
      </c>
      <c r="BX328" s="18">
        <v>2.3550716641252709</v>
      </c>
      <c r="BY328" s="18">
        <v>2.0801342635658915</v>
      </c>
      <c r="BZ328" s="18">
        <v>0</v>
      </c>
      <c r="CA328" s="18">
        <v>0</v>
      </c>
      <c r="CB328" s="18">
        <v>0.16447307367534886</v>
      </c>
      <c r="CC328" s="18">
        <v>0</v>
      </c>
      <c r="CD328" s="18">
        <v>4.4168357891782944E-2</v>
      </c>
      <c r="CE328" s="18">
        <v>6.6295968992248072E-2</v>
      </c>
      <c r="CF328" s="18">
        <v>-6.3163875968992256E-2</v>
      </c>
      <c r="CG328" s="18">
        <v>0</v>
      </c>
      <c r="CH328" s="18">
        <v>0</v>
      </c>
      <c r="CI328" s="18">
        <v>0</v>
      </c>
      <c r="CJ328" s="18">
        <v>2.3111944109862526</v>
      </c>
      <c r="CK328" s="18">
        <v>2.1512105943152453</v>
      </c>
      <c r="CL328" s="18">
        <v>0</v>
      </c>
      <c r="CM328" s="18">
        <v>0</v>
      </c>
      <c r="CN328" s="18">
        <v>4.8838726844341041E-2</v>
      </c>
      <c r="CO328" s="18">
        <v>0</v>
      </c>
      <c r="CP328" s="18">
        <v>4.4327105330542647E-2</v>
      </c>
      <c r="CQ328" s="18">
        <v>6.6817984496124042E-2</v>
      </c>
      <c r="CR328" s="18">
        <v>-7.5692248062015521E-2</v>
      </c>
      <c r="CS328" s="18">
        <v>0</v>
      </c>
      <c r="CT328" s="18">
        <v>0</v>
      </c>
      <c r="CU328" s="18">
        <v>0</v>
      </c>
      <c r="CV328" s="18">
        <v>0.43807200833092852</v>
      </c>
      <c r="CW328" s="18">
        <v>0.42790484065460804</v>
      </c>
      <c r="CX328" s="18">
        <v>0</v>
      </c>
      <c r="CY328" s="18">
        <v>0</v>
      </c>
      <c r="CZ328" s="18">
        <v>2.7184539226149792E-3</v>
      </c>
      <c r="DA328" s="18">
        <v>0</v>
      </c>
      <c r="DB328" s="18">
        <v>2.573088947503876E-3</v>
      </c>
      <c r="DC328" s="18">
        <v>4.8756248062015511E-3</v>
      </c>
      <c r="DD328" s="18">
        <v>-1.5660465116279072E-2</v>
      </c>
      <c r="DE328" s="18">
        <v>0</v>
      </c>
      <c r="DF328" s="18">
        <v>0</v>
      </c>
      <c r="DG328" s="18">
        <v>0</v>
      </c>
      <c r="DH328" s="18">
        <v>0.2662279069767442</v>
      </c>
      <c r="DI328" s="18">
        <v>0.2662279069767442</v>
      </c>
      <c r="DJ328" s="18">
        <v>0</v>
      </c>
      <c r="DK328" s="18">
        <v>0</v>
      </c>
      <c r="DL328" s="18">
        <v>0</v>
      </c>
      <c r="DM328" s="18">
        <v>0</v>
      </c>
      <c r="DN328" s="18">
        <v>0</v>
      </c>
      <c r="DO328" s="18">
        <v>0</v>
      </c>
      <c r="DP328" s="18">
        <v>0</v>
      </c>
      <c r="DQ328" s="18">
        <v>0</v>
      </c>
      <c r="DR328" s="18">
        <v>0</v>
      </c>
      <c r="DS328" s="18">
        <v>0</v>
      </c>
      <c r="DT328" s="18">
        <v>0.2035860465116279</v>
      </c>
      <c r="DU328" s="18">
        <v>0.2035860465116279</v>
      </c>
      <c r="DV328" s="18">
        <v>0</v>
      </c>
      <c r="DW328" s="18">
        <v>0</v>
      </c>
      <c r="DX328" s="18">
        <v>0</v>
      </c>
      <c r="DY328" s="18">
        <v>0</v>
      </c>
      <c r="DZ328" s="18">
        <v>0</v>
      </c>
      <c r="EA328" s="18">
        <v>0</v>
      </c>
      <c r="EB328" s="18">
        <v>0</v>
      </c>
      <c r="EC328" s="18">
        <v>0</v>
      </c>
      <c r="ED328" s="18">
        <v>0</v>
      </c>
      <c r="EE328" s="18">
        <v>0</v>
      </c>
    </row>
    <row r="329" spans="1:135" ht="20.149999999999999" customHeight="1" outlineLevel="6" x14ac:dyDescent="0.35">
      <c r="A329" s="17" t="s">
        <v>54</v>
      </c>
      <c r="B329" s="17" t="s">
        <v>86</v>
      </c>
      <c r="C329">
        <v>0</v>
      </c>
      <c r="D329" s="18">
        <v>0.36076491472868227</v>
      </c>
      <c r="E329" s="18">
        <v>0.34922837209302332</v>
      </c>
      <c r="F329" s="18">
        <v>0</v>
      </c>
      <c r="G329" s="18">
        <v>0</v>
      </c>
      <c r="H329" s="18">
        <v>0</v>
      </c>
      <c r="I329" s="18">
        <v>0</v>
      </c>
      <c r="J329" s="18">
        <v>6.6817984496124047E-3</v>
      </c>
      <c r="K329" s="18">
        <v>4.8547441860465118E-3</v>
      </c>
      <c r="L329" s="18">
        <v>-5.2723565891472871E-3</v>
      </c>
      <c r="M329" s="18">
        <v>0</v>
      </c>
      <c r="N329" s="18">
        <v>0</v>
      </c>
      <c r="O329" s="18">
        <v>0</v>
      </c>
      <c r="P329" s="18">
        <v>3.6123472938323737E-9</v>
      </c>
      <c r="Q329" s="18">
        <v>3.6123472868217053E-9</v>
      </c>
      <c r="R329" s="18">
        <v>0</v>
      </c>
      <c r="S329" s="18">
        <v>0</v>
      </c>
      <c r="T329" s="18">
        <v>0</v>
      </c>
      <c r="U329" s="18">
        <v>0</v>
      </c>
      <c r="V329" s="18">
        <v>5.3767596899224816E-19</v>
      </c>
      <c r="W329" s="18">
        <v>6.4729922480620165E-18</v>
      </c>
      <c r="X329" s="18">
        <v>-4.8860651162790706E-17</v>
      </c>
      <c r="Y329" s="18">
        <v>0</v>
      </c>
      <c r="Z329" s="18">
        <v>0</v>
      </c>
      <c r="AA329" s="18">
        <v>0</v>
      </c>
      <c r="AB329" s="18">
        <v>1.7649344186046512E-5</v>
      </c>
      <c r="AC329" s="18">
        <v>1.800953488372093E-5</v>
      </c>
      <c r="AD329" s="18">
        <v>0</v>
      </c>
      <c r="AE329" s="18">
        <v>0</v>
      </c>
      <c r="AF329" s="18">
        <v>0</v>
      </c>
      <c r="AG329" s="18">
        <v>0</v>
      </c>
      <c r="AH329" s="18">
        <v>2.1715844961240312E-6</v>
      </c>
      <c r="AI329" s="18">
        <v>-2.5317751937984498E-6</v>
      </c>
      <c r="AJ329" s="18">
        <v>-2.4586930232558142E-6</v>
      </c>
      <c r="AK329" s="18">
        <v>0</v>
      </c>
      <c r="AL329" s="18">
        <v>0</v>
      </c>
      <c r="AM329" s="18">
        <v>0</v>
      </c>
      <c r="AN329" s="18">
        <v>5.4655023255813955E-4</v>
      </c>
      <c r="AO329" s="18">
        <v>5.0844310077519377E-4</v>
      </c>
      <c r="AP329" s="18">
        <v>0</v>
      </c>
      <c r="AQ329" s="18">
        <v>0</v>
      </c>
      <c r="AR329" s="18">
        <v>0</v>
      </c>
      <c r="AS329" s="18">
        <v>0</v>
      </c>
      <c r="AT329" s="18">
        <v>2.3177488372093029E-5</v>
      </c>
      <c r="AU329" s="18">
        <v>1.4929643410852717E-5</v>
      </c>
      <c r="AV329" s="18">
        <v>-2.6257379844961243E-5</v>
      </c>
      <c r="AW329" s="18">
        <v>0</v>
      </c>
      <c r="AX329" s="18">
        <v>0</v>
      </c>
      <c r="AY329" s="18">
        <v>0</v>
      </c>
      <c r="AZ329" s="18">
        <v>1.6142285426356588E-4</v>
      </c>
      <c r="BA329" s="18">
        <v>1.529505426356589E-4</v>
      </c>
      <c r="BB329" s="18">
        <v>0</v>
      </c>
      <c r="BC329" s="18">
        <v>0</v>
      </c>
      <c r="BD329" s="18">
        <v>0</v>
      </c>
      <c r="BE329" s="18">
        <v>0</v>
      </c>
      <c r="BF329" s="18">
        <v>5.6377674418604656E-6</v>
      </c>
      <c r="BG329" s="18">
        <v>2.834544186046512E-6</v>
      </c>
      <c r="BH329" s="18">
        <v>-4.7138000000000005E-6</v>
      </c>
      <c r="BI329" s="18">
        <v>0</v>
      </c>
      <c r="BJ329" s="18">
        <v>0</v>
      </c>
      <c r="BK329" s="18">
        <v>0</v>
      </c>
      <c r="BL329" s="18">
        <v>1.1335932077519381E-7</v>
      </c>
      <c r="BM329" s="18">
        <v>1.1275534883720931E-7</v>
      </c>
      <c r="BN329" s="18">
        <v>0</v>
      </c>
      <c r="BO329" s="18">
        <v>0</v>
      </c>
      <c r="BP329" s="18">
        <v>0</v>
      </c>
      <c r="BQ329" s="18">
        <v>0</v>
      </c>
      <c r="BR329" s="18">
        <v>2.3073085271317831E-10</v>
      </c>
      <c r="BS329" s="18">
        <v>3.732410852713179E-10</v>
      </c>
      <c r="BT329" s="18">
        <v>-8.6132558139534908E-10</v>
      </c>
      <c r="BU329" s="18">
        <v>0</v>
      </c>
      <c r="BV329" s="18">
        <v>0</v>
      </c>
      <c r="BW329" s="18">
        <v>0</v>
      </c>
      <c r="BX329" s="18">
        <v>2.1357742325581395</v>
      </c>
      <c r="BY329" s="18">
        <v>2.0254201550387596</v>
      </c>
      <c r="BZ329" s="18">
        <v>0</v>
      </c>
      <c r="CA329" s="18">
        <v>0</v>
      </c>
      <c r="CB329" s="18">
        <v>0</v>
      </c>
      <c r="CC329" s="18">
        <v>0</v>
      </c>
      <c r="CD329" s="18">
        <v>4.4058108527131781E-2</v>
      </c>
      <c r="CE329" s="18">
        <v>6.6295968992248072E-2</v>
      </c>
      <c r="CF329" s="18">
        <v>-6.3163875968992256E-2</v>
      </c>
      <c r="CG329" s="18">
        <v>0</v>
      </c>
      <c r="CH329" s="18">
        <v>0</v>
      </c>
      <c r="CI329" s="18">
        <v>0</v>
      </c>
      <c r="CJ329" s="18">
        <v>2.2460761085271317</v>
      </c>
      <c r="CK329" s="18">
        <v>2.1350434108527132</v>
      </c>
      <c r="CL329" s="18">
        <v>0</v>
      </c>
      <c r="CM329" s="18">
        <v>0</v>
      </c>
      <c r="CN329" s="18">
        <v>0</v>
      </c>
      <c r="CO329" s="18">
        <v>0</v>
      </c>
      <c r="CP329" s="18">
        <v>4.4214713178294583E-2</v>
      </c>
      <c r="CQ329" s="18">
        <v>6.6817984496124042E-2</v>
      </c>
      <c r="CR329" s="18">
        <v>-7.5692248062015521E-2</v>
      </c>
      <c r="CS329" s="18">
        <v>0</v>
      </c>
      <c r="CT329" s="18">
        <v>0</v>
      </c>
      <c r="CU329" s="18">
        <v>0</v>
      </c>
      <c r="CV329" s="18">
        <v>0.43444740310077518</v>
      </c>
      <c r="CW329" s="18">
        <v>0.42700868217054261</v>
      </c>
      <c r="CX329" s="18">
        <v>0</v>
      </c>
      <c r="CY329" s="18">
        <v>0</v>
      </c>
      <c r="CZ329" s="18">
        <v>0</v>
      </c>
      <c r="DA329" s="18">
        <v>0</v>
      </c>
      <c r="DB329" s="18">
        <v>2.5630961240310081E-3</v>
      </c>
      <c r="DC329" s="18">
        <v>4.8756248062015511E-3</v>
      </c>
      <c r="DD329" s="18">
        <v>-1.5660465116279072E-2</v>
      </c>
      <c r="DE329" s="18">
        <v>0</v>
      </c>
      <c r="DF329" s="18">
        <v>0</v>
      </c>
      <c r="DG329" s="18">
        <v>0</v>
      </c>
      <c r="DH329" s="18">
        <v>0.2662279069767442</v>
      </c>
      <c r="DI329" s="18">
        <v>0.2662279069767442</v>
      </c>
      <c r="DJ329" s="18">
        <v>0</v>
      </c>
      <c r="DK329" s="18">
        <v>0</v>
      </c>
      <c r="DL329" s="18">
        <v>0</v>
      </c>
      <c r="DM329" s="18">
        <v>0</v>
      </c>
      <c r="DN329" s="18">
        <v>0</v>
      </c>
      <c r="DO329" s="18">
        <v>0</v>
      </c>
      <c r="DP329" s="18">
        <v>0</v>
      </c>
      <c r="DQ329" s="18">
        <v>0</v>
      </c>
      <c r="DR329" s="18">
        <v>0</v>
      </c>
      <c r="DS329" s="18">
        <v>0</v>
      </c>
      <c r="DT329" s="18">
        <v>0.2035860465116279</v>
      </c>
      <c r="DU329" s="18">
        <v>0.2035860465116279</v>
      </c>
      <c r="DV329" s="18">
        <v>0</v>
      </c>
      <c r="DW329" s="18">
        <v>0</v>
      </c>
      <c r="DX329" s="18">
        <v>0</v>
      </c>
      <c r="DY329" s="18">
        <v>0</v>
      </c>
      <c r="DZ329" s="18">
        <v>0</v>
      </c>
      <c r="EA329" s="18">
        <v>0</v>
      </c>
      <c r="EB329" s="18">
        <v>0</v>
      </c>
      <c r="EC329" s="18">
        <v>0</v>
      </c>
      <c r="ED329" s="18">
        <v>0</v>
      </c>
      <c r="EE329" s="18">
        <v>0</v>
      </c>
    </row>
    <row r="330" spans="1:135" ht="20.149999999999999" customHeight="1" outlineLevel="6" x14ac:dyDescent="0.35">
      <c r="A330" s="17" t="s">
        <v>54</v>
      </c>
      <c r="B330" s="17" t="s">
        <v>304</v>
      </c>
      <c r="C330">
        <v>3</v>
      </c>
      <c r="D330" s="18">
        <v>8.3502274604651174E-3</v>
      </c>
      <c r="E330" s="18">
        <v>2.0817519379844962E-3</v>
      </c>
      <c r="F330" s="18">
        <v>0</v>
      </c>
      <c r="G330" s="18">
        <v>0</v>
      </c>
      <c r="H330" s="18">
        <v>6.2626705953488385E-3</v>
      </c>
      <c r="I330" s="18">
        <v>0</v>
      </c>
      <c r="J330" s="18">
        <v>5.804927131782946E-6</v>
      </c>
      <c r="K330" s="18">
        <v>0</v>
      </c>
      <c r="L330" s="18">
        <v>0</v>
      </c>
      <c r="M330" s="18">
        <v>0</v>
      </c>
      <c r="N330" s="18">
        <v>0</v>
      </c>
      <c r="O330" s="18">
        <v>0</v>
      </c>
      <c r="P330" s="18">
        <v>2.0403350274163102E-12</v>
      </c>
      <c r="Q330" s="18">
        <v>5.1008372093023263E-13</v>
      </c>
      <c r="R330" s="18">
        <v>0</v>
      </c>
      <c r="S330" s="18">
        <v>0</v>
      </c>
      <c r="T330" s="18">
        <v>1.5302512705622332E-12</v>
      </c>
      <c r="U330" s="18">
        <v>0</v>
      </c>
      <c r="V330" s="18">
        <v>3.5923844961240308E-20</v>
      </c>
      <c r="W330" s="18">
        <v>0</v>
      </c>
      <c r="X330" s="18">
        <v>0</v>
      </c>
      <c r="Y330" s="18">
        <v>0</v>
      </c>
      <c r="Z330" s="18">
        <v>0</v>
      </c>
      <c r="AA330" s="18">
        <v>0</v>
      </c>
      <c r="AB330" s="18">
        <v>2.216424634356589E-5</v>
      </c>
      <c r="AC330" s="18">
        <v>5.5368062015503876E-6</v>
      </c>
      <c r="AD330" s="18">
        <v>0</v>
      </c>
      <c r="AE330" s="18">
        <v>0</v>
      </c>
      <c r="AF330" s="18">
        <v>1.662318475767442E-5</v>
      </c>
      <c r="AG330" s="18">
        <v>0</v>
      </c>
      <c r="AH330" s="18">
        <v>4.255384341085271E-9</v>
      </c>
      <c r="AI330" s="18">
        <v>0</v>
      </c>
      <c r="AJ330" s="18">
        <v>0</v>
      </c>
      <c r="AK330" s="18">
        <v>0</v>
      </c>
      <c r="AL330" s="18">
        <v>0</v>
      </c>
      <c r="AM330" s="18">
        <v>0</v>
      </c>
      <c r="AN330" s="18">
        <v>2.8051971398449608E-6</v>
      </c>
      <c r="AO330" s="18">
        <v>6.6267286821705428E-7</v>
      </c>
      <c r="AP330" s="18">
        <v>0</v>
      </c>
      <c r="AQ330" s="18">
        <v>0</v>
      </c>
      <c r="AR330" s="18">
        <v>2.1038978548837208E-6</v>
      </c>
      <c r="AS330" s="18">
        <v>0</v>
      </c>
      <c r="AT330" s="18">
        <v>3.8626416744186046E-8</v>
      </c>
      <c r="AU330" s="18">
        <v>0</v>
      </c>
      <c r="AV330" s="18">
        <v>0</v>
      </c>
      <c r="AW330" s="18">
        <v>0</v>
      </c>
      <c r="AX330" s="18">
        <v>0</v>
      </c>
      <c r="AY330" s="18">
        <v>0</v>
      </c>
      <c r="AZ330" s="18">
        <v>5.1648573375503868E-6</v>
      </c>
      <c r="BA330" s="18">
        <v>1.2817488372093022E-6</v>
      </c>
      <c r="BB330" s="18">
        <v>0</v>
      </c>
      <c r="BC330" s="18">
        <v>0</v>
      </c>
      <c r="BD330" s="18">
        <v>3.8736430031627911E-6</v>
      </c>
      <c r="BE330" s="18">
        <v>0</v>
      </c>
      <c r="BF330" s="18">
        <v>9.4654971782945743E-9</v>
      </c>
      <c r="BG330" s="18">
        <v>0</v>
      </c>
      <c r="BH330" s="18">
        <v>0</v>
      </c>
      <c r="BI330" s="18">
        <v>0</v>
      </c>
      <c r="BJ330" s="18">
        <v>0</v>
      </c>
      <c r="BK330" s="18">
        <v>0</v>
      </c>
      <c r="BL330" s="18">
        <v>3.6449618334263565E-9</v>
      </c>
      <c r="BM330" s="18">
        <v>9.0463565891472859E-10</v>
      </c>
      <c r="BN330" s="18">
        <v>0</v>
      </c>
      <c r="BO330" s="18">
        <v>0</v>
      </c>
      <c r="BP330" s="18">
        <v>2.7337213750697677E-9</v>
      </c>
      <c r="BQ330" s="18">
        <v>0</v>
      </c>
      <c r="BR330" s="18">
        <v>6.6047994418604652E-12</v>
      </c>
      <c r="BS330" s="18">
        <v>0</v>
      </c>
      <c r="BT330" s="18">
        <v>0</v>
      </c>
      <c r="BU330" s="18">
        <v>0</v>
      </c>
      <c r="BV330" s="18">
        <v>0</v>
      </c>
      <c r="BW330" s="18">
        <v>0</v>
      </c>
      <c r="BX330" s="18">
        <v>0.21929743156713177</v>
      </c>
      <c r="BY330" s="18">
        <v>5.4714108527131787E-2</v>
      </c>
      <c r="BZ330" s="18">
        <v>0</v>
      </c>
      <c r="CA330" s="18">
        <v>0</v>
      </c>
      <c r="CB330" s="18">
        <v>0.1644730736753488</v>
      </c>
      <c r="CC330" s="18">
        <v>0</v>
      </c>
      <c r="CD330" s="18">
        <v>1.102493646511628E-4</v>
      </c>
      <c r="CE330" s="18">
        <v>0</v>
      </c>
      <c r="CF330" s="18">
        <v>0</v>
      </c>
      <c r="CG330" s="18">
        <v>0</v>
      </c>
      <c r="CH330" s="18">
        <v>0</v>
      </c>
      <c r="CI330" s="18">
        <v>0</v>
      </c>
      <c r="CJ330" s="18">
        <v>6.5118302459121383E-2</v>
      </c>
      <c r="CK330" s="18">
        <v>1.6167183462532285E-2</v>
      </c>
      <c r="CL330" s="18">
        <v>0</v>
      </c>
      <c r="CM330" s="18">
        <v>0</v>
      </c>
      <c r="CN330" s="18">
        <v>4.8838726844341054E-2</v>
      </c>
      <c r="CO330" s="18">
        <v>0</v>
      </c>
      <c r="CP330" s="18">
        <v>1.1239215224806202E-4</v>
      </c>
      <c r="CQ330" s="18">
        <v>0</v>
      </c>
      <c r="CR330" s="18">
        <v>0</v>
      </c>
      <c r="CS330" s="18">
        <v>0</v>
      </c>
      <c r="CT330" s="18">
        <v>0</v>
      </c>
      <c r="CU330" s="18">
        <v>0</v>
      </c>
      <c r="CV330" s="18">
        <v>3.6246052301533061E-3</v>
      </c>
      <c r="CW330" s="18">
        <v>8.9615848406545827E-4</v>
      </c>
      <c r="CX330" s="18">
        <v>0</v>
      </c>
      <c r="CY330" s="18">
        <v>0</v>
      </c>
      <c r="CZ330" s="18">
        <v>2.7184539226149797E-3</v>
      </c>
      <c r="DA330" s="18">
        <v>0</v>
      </c>
      <c r="DB330" s="18">
        <v>9.992823472868218E-6</v>
      </c>
      <c r="DC330" s="18">
        <v>0</v>
      </c>
      <c r="DD330" s="18">
        <v>0</v>
      </c>
      <c r="DE330" s="18">
        <v>0</v>
      </c>
      <c r="DF330" s="18">
        <v>0</v>
      </c>
      <c r="DG330" s="18">
        <v>0</v>
      </c>
      <c r="DH330" s="18">
        <v>0</v>
      </c>
      <c r="DI330" s="18">
        <v>0</v>
      </c>
      <c r="DJ330" s="18">
        <v>0</v>
      </c>
      <c r="DK330" s="18">
        <v>0</v>
      </c>
      <c r="DL330" s="18">
        <v>0</v>
      </c>
      <c r="DM330" s="18">
        <v>0</v>
      </c>
      <c r="DN330" s="18">
        <v>0</v>
      </c>
      <c r="DO330" s="18">
        <v>0</v>
      </c>
      <c r="DP330" s="18">
        <v>0</v>
      </c>
      <c r="DQ330" s="18">
        <v>0</v>
      </c>
      <c r="DR330" s="18">
        <v>0</v>
      </c>
      <c r="DS330" s="18">
        <v>0</v>
      </c>
      <c r="DT330" s="18">
        <v>0</v>
      </c>
      <c r="DU330" s="18">
        <v>0</v>
      </c>
      <c r="DV330" s="18">
        <v>0</v>
      </c>
      <c r="DW330" s="18">
        <v>0</v>
      </c>
      <c r="DX330" s="18">
        <v>0</v>
      </c>
      <c r="DY330" s="18">
        <v>0</v>
      </c>
      <c r="DZ330" s="18">
        <v>0</v>
      </c>
      <c r="EA330" s="18">
        <v>0</v>
      </c>
      <c r="EB330" s="18">
        <v>0</v>
      </c>
      <c r="EC330" s="18">
        <v>0</v>
      </c>
      <c r="ED330" s="18">
        <v>0</v>
      </c>
      <c r="EE330" s="18">
        <v>0</v>
      </c>
    </row>
    <row r="331" spans="1:135" ht="20.149999999999999" customHeight="1" outlineLevel="5" x14ac:dyDescent="0.35">
      <c r="A331" s="17" t="s">
        <v>53</v>
      </c>
      <c r="B331" s="17" t="s">
        <v>395</v>
      </c>
      <c r="D331" s="18">
        <v>0.27165550918571424</v>
      </c>
      <c r="E331" s="18">
        <v>0.2641333071428571</v>
      </c>
      <c r="F331" s="18">
        <v>0</v>
      </c>
      <c r="G331" s="18">
        <v>0</v>
      </c>
      <c r="H331" s="18">
        <v>0</v>
      </c>
      <c r="I331" s="18">
        <v>0</v>
      </c>
      <c r="J331" s="18">
        <v>5.2592571428571417E-3</v>
      </c>
      <c r="K331" s="18">
        <v>2.2629448999999997E-3</v>
      </c>
      <c r="L331" s="18">
        <v>-3.0194086285714291E-2</v>
      </c>
      <c r="M331" s="18">
        <v>0</v>
      </c>
      <c r="N331" s="18">
        <v>0</v>
      </c>
      <c r="O331" s="18">
        <v>0</v>
      </c>
      <c r="P331" s="18">
        <v>1.4931448539086368E-9</v>
      </c>
      <c r="Q331" s="18">
        <v>1.4931448377021426E-9</v>
      </c>
      <c r="R331" s="18">
        <v>0</v>
      </c>
      <c r="S331" s="18">
        <v>0</v>
      </c>
      <c r="T331" s="18">
        <v>0</v>
      </c>
      <c r="U331" s="18">
        <v>0</v>
      </c>
      <c r="V331" s="18">
        <v>1.3066337142857142E-17</v>
      </c>
      <c r="W331" s="18">
        <v>3.1401571428571427E-18</v>
      </c>
      <c r="X331" s="18">
        <v>1.3197294857142855E-16</v>
      </c>
      <c r="Y331" s="18">
        <v>0</v>
      </c>
      <c r="Z331" s="18">
        <v>0</v>
      </c>
      <c r="AA331" s="18">
        <v>0</v>
      </c>
      <c r="AB331" s="18">
        <v>4.0557439238571436E-5</v>
      </c>
      <c r="AC331" s="18">
        <v>3.9401482857142864E-5</v>
      </c>
      <c r="AD331" s="18">
        <v>0</v>
      </c>
      <c r="AE331" s="18">
        <v>0</v>
      </c>
      <c r="AF331" s="18">
        <v>0</v>
      </c>
      <c r="AG331" s="18">
        <v>0</v>
      </c>
      <c r="AH331" s="18">
        <v>2.304869142857143E-6</v>
      </c>
      <c r="AI331" s="18">
        <v>-1.1489127614285713E-6</v>
      </c>
      <c r="AJ331" s="18">
        <v>-9.1706122857142854E-6</v>
      </c>
      <c r="AK331" s="18">
        <v>0</v>
      </c>
      <c r="AL331" s="18">
        <v>0</v>
      </c>
      <c r="AM331" s="18">
        <v>0</v>
      </c>
      <c r="AN331" s="18">
        <v>3.9366478859999992E-4</v>
      </c>
      <c r="AO331" s="18">
        <v>3.6155971428571425E-4</v>
      </c>
      <c r="AP331" s="18">
        <v>0</v>
      </c>
      <c r="AQ331" s="18">
        <v>0</v>
      </c>
      <c r="AR331" s="18">
        <v>0</v>
      </c>
      <c r="AS331" s="18">
        <v>0</v>
      </c>
      <c r="AT331" s="18">
        <v>2.5071479999999994E-5</v>
      </c>
      <c r="AU331" s="18">
        <v>7.0335943142857137E-6</v>
      </c>
      <c r="AV331" s="18">
        <v>-7.6185239999999993E-5</v>
      </c>
      <c r="AW331" s="18">
        <v>0</v>
      </c>
      <c r="AX331" s="18">
        <v>0</v>
      </c>
      <c r="AY331" s="18">
        <v>0</v>
      </c>
      <c r="AZ331" s="18">
        <v>9.5340085490000013E-5</v>
      </c>
      <c r="BA331" s="18">
        <v>8.8994834285714293E-5</v>
      </c>
      <c r="BB331" s="18">
        <v>0</v>
      </c>
      <c r="BC331" s="18">
        <v>0</v>
      </c>
      <c r="BD331" s="18">
        <v>0</v>
      </c>
      <c r="BE331" s="18">
        <v>0</v>
      </c>
      <c r="BF331" s="18">
        <v>5.0185542857142857E-6</v>
      </c>
      <c r="BG331" s="18">
        <v>1.3266969185714283E-6</v>
      </c>
      <c r="BH331" s="18">
        <v>-7.6572722857142865E-6</v>
      </c>
      <c r="BI331" s="18">
        <v>0</v>
      </c>
      <c r="BJ331" s="18">
        <v>0</v>
      </c>
      <c r="BK331" s="18">
        <v>0</v>
      </c>
      <c r="BL331" s="18">
        <v>5.7693381798714275E-8</v>
      </c>
      <c r="BM331" s="18">
        <v>5.6198299999999988E-8</v>
      </c>
      <c r="BN331" s="18">
        <v>0</v>
      </c>
      <c r="BO331" s="18">
        <v>0</v>
      </c>
      <c r="BP331" s="18">
        <v>0</v>
      </c>
      <c r="BQ331" s="18">
        <v>0</v>
      </c>
      <c r="BR331" s="18">
        <v>1.3204251428571427E-9</v>
      </c>
      <c r="BS331" s="18">
        <v>1.7465665585714283E-10</v>
      </c>
      <c r="BT331" s="18">
        <v>1.4575730000000012E-10</v>
      </c>
      <c r="BU331" s="18">
        <v>0</v>
      </c>
      <c r="BV331" s="18">
        <v>0</v>
      </c>
      <c r="BW331" s="18">
        <v>0</v>
      </c>
      <c r="BX331" s="18">
        <v>2.5955651151571431</v>
      </c>
      <c r="BY331" s="18">
        <v>2.5082441714285713</v>
      </c>
      <c r="BZ331" s="18">
        <v>0</v>
      </c>
      <c r="CA331" s="18">
        <v>0</v>
      </c>
      <c r="CB331" s="18">
        <v>0</v>
      </c>
      <c r="CC331" s="18">
        <v>0</v>
      </c>
      <c r="CD331" s="18">
        <v>5.6468914285714274E-2</v>
      </c>
      <c r="CE331" s="18">
        <v>3.0852029442857143E-2</v>
      </c>
      <c r="CF331" s="18">
        <v>-0.25142886571428574</v>
      </c>
      <c r="CG331" s="18">
        <v>0</v>
      </c>
      <c r="CH331" s="18">
        <v>0</v>
      </c>
      <c r="CI331" s="18">
        <v>0</v>
      </c>
      <c r="CJ331" s="18">
        <v>2.7258677460571428</v>
      </c>
      <c r="CK331" s="18">
        <v>2.6372108428571428</v>
      </c>
      <c r="CL331" s="18">
        <v>0</v>
      </c>
      <c r="CM331" s="18">
        <v>0</v>
      </c>
      <c r="CN331" s="18">
        <v>0</v>
      </c>
      <c r="CO331" s="18">
        <v>0</v>
      </c>
      <c r="CP331" s="18">
        <v>5.7473142857142848E-2</v>
      </c>
      <c r="CQ331" s="18">
        <v>3.1183760342857143E-2</v>
      </c>
      <c r="CR331" s="18">
        <v>-0.24854531142857142</v>
      </c>
      <c r="CS331" s="18">
        <v>0</v>
      </c>
      <c r="CT331" s="18">
        <v>0</v>
      </c>
      <c r="CU331" s="18">
        <v>0</v>
      </c>
      <c r="CV331" s="18">
        <v>0.45592966614285713</v>
      </c>
      <c r="CW331" s="18">
        <v>0.44841510000000001</v>
      </c>
      <c r="CX331" s="18">
        <v>0</v>
      </c>
      <c r="CY331" s="18">
        <v>0</v>
      </c>
      <c r="CZ331" s="18">
        <v>0</v>
      </c>
      <c r="DA331" s="18">
        <v>0</v>
      </c>
      <c r="DB331" s="18">
        <v>5.2123542857142853E-3</v>
      </c>
      <c r="DC331" s="18">
        <v>2.3022118571428573E-3</v>
      </c>
      <c r="DD331" s="18">
        <v>1.3837688571428577E-2</v>
      </c>
      <c r="DE331" s="18">
        <v>0</v>
      </c>
      <c r="DF331" s="18">
        <v>0</v>
      </c>
      <c r="DG331" s="18">
        <v>0</v>
      </c>
      <c r="DH331" s="18">
        <v>0.12479999999999998</v>
      </c>
      <c r="DI331" s="18">
        <v>0.12479999999999998</v>
      </c>
      <c r="DJ331" s="18">
        <v>0</v>
      </c>
      <c r="DK331" s="18">
        <v>0</v>
      </c>
      <c r="DL331" s="18">
        <v>0</v>
      </c>
      <c r="DM331" s="18">
        <v>0</v>
      </c>
      <c r="DN331" s="18">
        <v>0</v>
      </c>
      <c r="DO331" s="18">
        <v>0</v>
      </c>
      <c r="DP331" s="18">
        <v>0</v>
      </c>
      <c r="DQ331" s="18">
        <v>0</v>
      </c>
      <c r="DR331" s="18">
        <v>0</v>
      </c>
      <c r="DS331" s="18">
        <v>0</v>
      </c>
      <c r="DT331" s="18">
        <v>6.8194285714285707E-2</v>
      </c>
      <c r="DU331" s="18">
        <v>6.8194285714285707E-2</v>
      </c>
      <c r="DV331" s="18">
        <v>0</v>
      </c>
      <c r="DW331" s="18">
        <v>0</v>
      </c>
      <c r="DX331" s="18">
        <v>0</v>
      </c>
      <c r="DY331" s="18">
        <v>0</v>
      </c>
      <c r="DZ331" s="18">
        <v>0</v>
      </c>
      <c r="EA331" s="18">
        <v>0</v>
      </c>
      <c r="EB331" s="18">
        <v>0</v>
      </c>
      <c r="EC331" s="18">
        <v>0</v>
      </c>
      <c r="ED331" s="18">
        <v>0</v>
      </c>
      <c r="EE331" s="18">
        <v>0</v>
      </c>
    </row>
    <row r="332" spans="1:135" ht="20.149999999999999" customHeight="1" outlineLevel="6" x14ac:dyDescent="0.35">
      <c r="A332" s="17" t="s">
        <v>54</v>
      </c>
      <c r="B332" s="17" t="s">
        <v>62</v>
      </c>
      <c r="C332">
        <v>0</v>
      </c>
      <c r="D332" s="18">
        <v>4.7882594900000006E-2</v>
      </c>
      <c r="E332" s="18">
        <v>4.7834850000000005E-2</v>
      </c>
      <c r="F332" s="18">
        <v>0</v>
      </c>
      <c r="G332" s="18">
        <v>0</v>
      </c>
      <c r="H332" s="18">
        <v>0</v>
      </c>
      <c r="I332" s="18">
        <v>0</v>
      </c>
      <c r="J332" s="18">
        <v>0</v>
      </c>
      <c r="K332" s="18">
        <v>4.7744899999999998E-5</v>
      </c>
      <c r="L332" s="18">
        <v>-2.7510000000000003E-2</v>
      </c>
      <c r="M332" s="18">
        <v>0</v>
      </c>
      <c r="N332" s="18">
        <v>0</v>
      </c>
      <c r="O332" s="18">
        <v>0</v>
      </c>
      <c r="P332" s="18">
        <v>1.4599543E-15</v>
      </c>
      <c r="Q332" s="18">
        <v>1.459689E-15</v>
      </c>
      <c r="R332" s="18">
        <v>0</v>
      </c>
      <c r="S332" s="18">
        <v>0</v>
      </c>
      <c r="T332" s="18">
        <v>0</v>
      </c>
      <c r="U332" s="18">
        <v>0</v>
      </c>
      <c r="V332" s="18">
        <v>0</v>
      </c>
      <c r="W332" s="18">
        <v>2.653E-19</v>
      </c>
      <c r="X332" s="18">
        <v>1.6898699999999998E-16</v>
      </c>
      <c r="Y332" s="18">
        <v>0</v>
      </c>
      <c r="Z332" s="18">
        <v>0</v>
      </c>
      <c r="AA332" s="18">
        <v>0</v>
      </c>
      <c r="AB332" s="18">
        <v>1.8643455810000002E-5</v>
      </c>
      <c r="AC332" s="18">
        <v>1.8620140000000001E-5</v>
      </c>
      <c r="AD332" s="18">
        <v>0</v>
      </c>
      <c r="AE332" s="18">
        <v>0</v>
      </c>
      <c r="AF332" s="18">
        <v>0</v>
      </c>
      <c r="AG332" s="18">
        <v>0</v>
      </c>
      <c r="AH332" s="18">
        <v>0</v>
      </c>
      <c r="AI332" s="18">
        <v>2.3315810000000001E-8</v>
      </c>
      <c r="AJ332" s="18">
        <v>-8.2875100000000005E-6</v>
      </c>
      <c r="AK332" s="18">
        <v>0</v>
      </c>
      <c r="AL332" s="18">
        <v>0</v>
      </c>
      <c r="AM332" s="18">
        <v>0</v>
      </c>
      <c r="AN332" s="18">
        <v>9.0076908599999989E-5</v>
      </c>
      <c r="AO332" s="18">
        <v>8.9773599999999984E-5</v>
      </c>
      <c r="AP332" s="18">
        <v>0</v>
      </c>
      <c r="AQ332" s="18">
        <v>0</v>
      </c>
      <c r="AR332" s="18">
        <v>0</v>
      </c>
      <c r="AS332" s="18">
        <v>0</v>
      </c>
      <c r="AT332" s="18">
        <v>0</v>
      </c>
      <c r="AU332" s="18">
        <v>3.0330860000000004E-7</v>
      </c>
      <c r="AV332" s="18">
        <v>-6.3456539999999994E-5</v>
      </c>
      <c r="AW332" s="18">
        <v>0</v>
      </c>
      <c r="AX332" s="18">
        <v>0</v>
      </c>
      <c r="AY332" s="18">
        <v>0</v>
      </c>
      <c r="AZ332" s="18">
        <v>1.2240445490000002E-5</v>
      </c>
      <c r="BA332" s="18">
        <v>1.2206320000000002E-5</v>
      </c>
      <c r="BB332" s="18">
        <v>0</v>
      </c>
      <c r="BC332" s="18">
        <v>0</v>
      </c>
      <c r="BD332" s="18">
        <v>0</v>
      </c>
      <c r="BE332" s="18">
        <v>0</v>
      </c>
      <c r="BF332" s="18">
        <v>0</v>
      </c>
      <c r="BG332" s="18">
        <v>3.412549E-8</v>
      </c>
      <c r="BH332" s="18">
        <v>-5.2711820000000004E-6</v>
      </c>
      <c r="BI332" s="18">
        <v>0</v>
      </c>
      <c r="BJ332" s="18">
        <v>0</v>
      </c>
      <c r="BK332" s="18">
        <v>0</v>
      </c>
      <c r="BL332" s="18">
        <v>1.6119539512999999E-8</v>
      </c>
      <c r="BM332" s="18">
        <v>1.6114699999999999E-8</v>
      </c>
      <c r="BN332" s="18">
        <v>0</v>
      </c>
      <c r="BO332" s="18">
        <v>0</v>
      </c>
      <c r="BP332" s="18">
        <v>0</v>
      </c>
      <c r="BQ332" s="18">
        <v>0</v>
      </c>
      <c r="BR332" s="18">
        <v>0</v>
      </c>
      <c r="BS332" s="18">
        <v>4.8395130000000004E-12</v>
      </c>
      <c r="BT332" s="18">
        <v>6.5477930000000007E-10</v>
      </c>
      <c r="BU332" s="18">
        <v>0</v>
      </c>
      <c r="BV332" s="18">
        <v>0</v>
      </c>
      <c r="BW332" s="18">
        <v>0</v>
      </c>
      <c r="BX332" s="18">
        <v>0.53460077230000003</v>
      </c>
      <c r="BY332" s="18">
        <v>0.53392360000000005</v>
      </c>
      <c r="BZ332" s="18">
        <v>0</v>
      </c>
      <c r="CA332" s="18">
        <v>0</v>
      </c>
      <c r="CB332" s="18">
        <v>0</v>
      </c>
      <c r="CC332" s="18">
        <v>0</v>
      </c>
      <c r="CD332" s="18">
        <v>0</v>
      </c>
      <c r="CE332" s="18">
        <v>6.7717229999999997E-4</v>
      </c>
      <c r="CF332" s="18">
        <v>-0.21760270000000004</v>
      </c>
      <c r="CG332" s="18">
        <v>0</v>
      </c>
      <c r="CH332" s="18">
        <v>0</v>
      </c>
      <c r="CI332" s="18">
        <v>0</v>
      </c>
      <c r="CJ332" s="18">
        <v>0.61663460320000008</v>
      </c>
      <c r="CK332" s="18">
        <v>0.61593770000000003</v>
      </c>
      <c r="CL332" s="18">
        <v>0</v>
      </c>
      <c r="CM332" s="18">
        <v>0</v>
      </c>
      <c r="CN332" s="18">
        <v>0</v>
      </c>
      <c r="CO332" s="18">
        <v>0</v>
      </c>
      <c r="CP332" s="18">
        <v>0</v>
      </c>
      <c r="CQ332" s="18">
        <v>6.9690319999999987E-4</v>
      </c>
      <c r="CR332" s="18">
        <v>-0.2080407</v>
      </c>
      <c r="CS332" s="18">
        <v>0</v>
      </c>
      <c r="CT332" s="18">
        <v>0</v>
      </c>
      <c r="CU332" s="18">
        <v>0</v>
      </c>
      <c r="CV332" s="18">
        <v>0.265285769</v>
      </c>
      <c r="CW332" s="18">
        <v>0.26519429999999999</v>
      </c>
      <c r="CX332" s="18">
        <v>0</v>
      </c>
      <c r="CY332" s="18">
        <v>0</v>
      </c>
      <c r="CZ332" s="18">
        <v>0</v>
      </c>
      <c r="DA332" s="18">
        <v>0</v>
      </c>
      <c r="DB332" s="18">
        <v>0</v>
      </c>
      <c r="DC332" s="18">
        <v>9.1469000000000001E-5</v>
      </c>
      <c r="DD332" s="18">
        <v>2.3737980000000002E-2</v>
      </c>
      <c r="DE332" s="18">
        <v>0</v>
      </c>
      <c r="DF332" s="18">
        <v>0</v>
      </c>
      <c r="DG332" s="18">
        <v>0</v>
      </c>
      <c r="DH332" s="18">
        <v>0</v>
      </c>
      <c r="DI332" s="18">
        <v>0</v>
      </c>
      <c r="DJ332" s="18">
        <v>0</v>
      </c>
      <c r="DK332" s="18">
        <v>0</v>
      </c>
      <c r="DL332" s="18">
        <v>0</v>
      </c>
      <c r="DM332" s="18">
        <v>0</v>
      </c>
      <c r="DN332" s="18">
        <v>0</v>
      </c>
      <c r="DO332" s="18">
        <v>0</v>
      </c>
      <c r="DP332" s="18">
        <v>0</v>
      </c>
      <c r="DQ332" s="18">
        <v>0</v>
      </c>
      <c r="DR332" s="18">
        <v>0</v>
      </c>
      <c r="DS332" s="18">
        <v>0</v>
      </c>
      <c r="DT332" s="18">
        <v>0</v>
      </c>
      <c r="DU332" s="18">
        <v>0</v>
      </c>
      <c r="DV332" s="18">
        <v>0</v>
      </c>
      <c r="DW332" s="18">
        <v>0</v>
      </c>
      <c r="DX332" s="18">
        <v>0</v>
      </c>
      <c r="DY332" s="18">
        <v>0</v>
      </c>
      <c r="DZ332" s="18">
        <v>0</v>
      </c>
      <c r="EA332" s="18">
        <v>0</v>
      </c>
      <c r="EB332" s="18">
        <v>0</v>
      </c>
      <c r="EC332" s="18">
        <v>0</v>
      </c>
      <c r="ED332" s="18">
        <v>0</v>
      </c>
      <c r="EE332" s="18">
        <v>0</v>
      </c>
    </row>
    <row r="333" spans="1:135" ht="20.149999999999999" customHeight="1" outlineLevel="6" x14ac:dyDescent="0.35">
      <c r="A333" s="17" t="s">
        <v>54</v>
      </c>
      <c r="B333" s="17" t="s">
        <v>338</v>
      </c>
      <c r="C333">
        <v>0</v>
      </c>
      <c r="D333" s="18">
        <v>0.13090182857142857</v>
      </c>
      <c r="E333" s="18">
        <v>0.12569142857142857</v>
      </c>
      <c r="F333" s="18">
        <v>0</v>
      </c>
      <c r="G333" s="18">
        <v>0</v>
      </c>
      <c r="H333" s="18">
        <v>0</v>
      </c>
      <c r="I333" s="18">
        <v>0</v>
      </c>
      <c r="J333" s="18">
        <v>2.9951999999999995E-3</v>
      </c>
      <c r="K333" s="18">
        <v>2.2152000000000001E-3</v>
      </c>
      <c r="L333" s="18">
        <v>-2.0502857142857141E-3</v>
      </c>
      <c r="M333" s="18">
        <v>0</v>
      </c>
      <c r="N333" s="18">
        <v>0</v>
      </c>
      <c r="O333" s="18">
        <v>0</v>
      </c>
      <c r="P333" s="18">
        <v>1.4931428602588455E-9</v>
      </c>
      <c r="Q333" s="18">
        <v>1.4931428571428569E-9</v>
      </c>
      <c r="R333" s="18">
        <v>0</v>
      </c>
      <c r="S333" s="18">
        <v>0</v>
      </c>
      <c r="T333" s="18">
        <v>0</v>
      </c>
      <c r="U333" s="18">
        <v>0</v>
      </c>
      <c r="V333" s="18">
        <v>2.4113142857142857E-19</v>
      </c>
      <c r="W333" s="18">
        <v>2.8748571428571427E-18</v>
      </c>
      <c r="X333" s="18">
        <v>-2.4781714285714281E-17</v>
      </c>
      <c r="Y333" s="18">
        <v>0</v>
      </c>
      <c r="Z333" s="18">
        <v>0</v>
      </c>
      <c r="AA333" s="18">
        <v>0</v>
      </c>
      <c r="AB333" s="18">
        <v>6.8907428571428571E-6</v>
      </c>
      <c r="AC333" s="18">
        <v>7.0868571428571436E-6</v>
      </c>
      <c r="AD333" s="18">
        <v>0</v>
      </c>
      <c r="AE333" s="18">
        <v>0</v>
      </c>
      <c r="AF333" s="18">
        <v>0</v>
      </c>
      <c r="AG333" s="18">
        <v>0</v>
      </c>
      <c r="AH333" s="18">
        <v>9.7611428571428584E-7</v>
      </c>
      <c r="AI333" s="18">
        <v>-1.1722285714285713E-6</v>
      </c>
      <c r="AJ333" s="18">
        <v>-1.020685714285714E-6</v>
      </c>
      <c r="AK333" s="18">
        <v>0</v>
      </c>
      <c r="AL333" s="18">
        <v>0</v>
      </c>
      <c r="AM333" s="18">
        <v>0</v>
      </c>
      <c r="AN333" s="18">
        <v>2.1149142857142855E-4</v>
      </c>
      <c r="AO333" s="18">
        <v>1.9433142857142854E-4</v>
      </c>
      <c r="AP333" s="18">
        <v>0</v>
      </c>
      <c r="AQ333" s="18">
        <v>0</v>
      </c>
      <c r="AR333" s="18">
        <v>0</v>
      </c>
      <c r="AS333" s="18">
        <v>0</v>
      </c>
      <c r="AT333" s="18">
        <v>1.0429714285714285E-5</v>
      </c>
      <c r="AU333" s="18">
        <v>6.7302857142857138E-6</v>
      </c>
      <c r="AV333" s="18">
        <v>-1.1231999999999999E-5</v>
      </c>
      <c r="AW333" s="18">
        <v>0</v>
      </c>
      <c r="AX333" s="18">
        <v>0</v>
      </c>
      <c r="AY333" s="18">
        <v>0</v>
      </c>
      <c r="AZ333" s="18">
        <v>6.6219771428571437E-5</v>
      </c>
      <c r="BA333" s="18">
        <v>6.2400000000000012E-5</v>
      </c>
      <c r="BB333" s="18">
        <v>0</v>
      </c>
      <c r="BC333" s="18">
        <v>0</v>
      </c>
      <c r="BD333" s="18">
        <v>0</v>
      </c>
      <c r="BE333" s="18">
        <v>0</v>
      </c>
      <c r="BF333" s="18">
        <v>2.5271999999999997E-6</v>
      </c>
      <c r="BG333" s="18">
        <v>1.2925714285714284E-6</v>
      </c>
      <c r="BH333" s="18">
        <v>-2.0948571428571429E-6</v>
      </c>
      <c r="BI333" s="18">
        <v>0</v>
      </c>
      <c r="BJ333" s="18">
        <v>0</v>
      </c>
      <c r="BK333" s="18">
        <v>0</v>
      </c>
      <c r="BL333" s="18">
        <v>3.1027954285714282E-8</v>
      </c>
      <c r="BM333" s="18">
        <v>3.0754285714285712E-8</v>
      </c>
      <c r="BN333" s="18">
        <v>0</v>
      </c>
      <c r="BO333" s="18">
        <v>0</v>
      </c>
      <c r="BP333" s="18">
        <v>0</v>
      </c>
      <c r="BQ333" s="18">
        <v>0</v>
      </c>
      <c r="BR333" s="18">
        <v>1.0385142857142857E-10</v>
      </c>
      <c r="BS333" s="18">
        <v>1.6981714285714283E-10</v>
      </c>
      <c r="BT333" s="18">
        <v>-3.6815999999999995E-10</v>
      </c>
      <c r="BU333" s="18">
        <v>0</v>
      </c>
      <c r="BV333" s="18">
        <v>0</v>
      </c>
      <c r="BW333" s="18">
        <v>0</v>
      </c>
      <c r="BX333" s="18">
        <v>0.65613600000000005</v>
      </c>
      <c r="BY333" s="18">
        <v>0.60617142857142858</v>
      </c>
      <c r="BZ333" s="18">
        <v>0</v>
      </c>
      <c r="CA333" s="18">
        <v>0</v>
      </c>
      <c r="CB333" s="18">
        <v>0</v>
      </c>
      <c r="CC333" s="18">
        <v>0</v>
      </c>
      <c r="CD333" s="18">
        <v>1.9789714285714285E-2</v>
      </c>
      <c r="CE333" s="18">
        <v>3.0174857142857142E-2</v>
      </c>
      <c r="CF333" s="18">
        <v>-2.6163428571428574E-2</v>
      </c>
      <c r="CG333" s="18">
        <v>0</v>
      </c>
      <c r="CH333" s="18">
        <v>0</v>
      </c>
      <c r="CI333" s="18">
        <v>0</v>
      </c>
      <c r="CJ333" s="18">
        <v>0.67436571428571424</v>
      </c>
      <c r="CK333" s="18">
        <v>0.624</v>
      </c>
      <c r="CL333" s="18">
        <v>0</v>
      </c>
      <c r="CM333" s="18">
        <v>0</v>
      </c>
      <c r="CN333" s="18">
        <v>0</v>
      </c>
      <c r="CO333" s="18">
        <v>0</v>
      </c>
      <c r="CP333" s="18">
        <v>1.9878857142857143E-2</v>
      </c>
      <c r="CQ333" s="18">
        <v>3.0486857142857145E-2</v>
      </c>
      <c r="CR333" s="18">
        <v>-3.2046857142857141E-2</v>
      </c>
      <c r="CS333" s="18">
        <v>0</v>
      </c>
      <c r="CT333" s="18">
        <v>0</v>
      </c>
      <c r="CU333" s="18">
        <v>0</v>
      </c>
      <c r="CV333" s="18">
        <v>8.8050857142857139E-2</v>
      </c>
      <c r="CW333" s="18">
        <v>8.4685714285714281E-2</v>
      </c>
      <c r="CX333" s="18">
        <v>0</v>
      </c>
      <c r="CY333" s="18">
        <v>0</v>
      </c>
      <c r="CZ333" s="18">
        <v>0</v>
      </c>
      <c r="DA333" s="18">
        <v>0</v>
      </c>
      <c r="DB333" s="18">
        <v>1.1543999999999999E-3</v>
      </c>
      <c r="DC333" s="18">
        <v>2.210742857142857E-3</v>
      </c>
      <c r="DD333" s="18">
        <v>-7.4879999999999999E-3</v>
      </c>
      <c r="DE333" s="18">
        <v>0</v>
      </c>
      <c r="DF333" s="18">
        <v>0</v>
      </c>
      <c r="DG333" s="18">
        <v>0</v>
      </c>
      <c r="DH333" s="18">
        <v>0.12479999999999998</v>
      </c>
      <c r="DI333" s="18">
        <v>0.12479999999999998</v>
      </c>
      <c r="DJ333" s="18">
        <v>0</v>
      </c>
      <c r="DK333" s="18">
        <v>0</v>
      </c>
      <c r="DL333" s="18">
        <v>0</v>
      </c>
      <c r="DM333" s="18">
        <v>0</v>
      </c>
      <c r="DN333" s="18">
        <v>0</v>
      </c>
      <c r="DO333" s="18">
        <v>0</v>
      </c>
      <c r="DP333" s="18">
        <v>0</v>
      </c>
      <c r="DQ333" s="18">
        <v>0</v>
      </c>
      <c r="DR333" s="18">
        <v>0</v>
      </c>
      <c r="DS333" s="18">
        <v>0</v>
      </c>
      <c r="DT333" s="18">
        <v>6.8194285714285707E-2</v>
      </c>
      <c r="DU333" s="18">
        <v>6.8194285714285707E-2</v>
      </c>
      <c r="DV333" s="18">
        <v>0</v>
      </c>
      <c r="DW333" s="18">
        <v>0</v>
      </c>
      <c r="DX333" s="18">
        <v>0</v>
      </c>
      <c r="DY333" s="18">
        <v>0</v>
      </c>
      <c r="DZ333" s="18">
        <v>0</v>
      </c>
      <c r="EA333" s="18">
        <v>0</v>
      </c>
      <c r="EB333" s="18">
        <v>0</v>
      </c>
      <c r="EC333" s="18">
        <v>0</v>
      </c>
      <c r="ED333" s="18">
        <v>0</v>
      </c>
      <c r="EE333" s="18">
        <v>0</v>
      </c>
    </row>
    <row r="334" spans="1:135" ht="20.149999999999999" customHeight="1" outlineLevel="6" x14ac:dyDescent="0.35">
      <c r="A334" s="17" t="s">
        <v>54</v>
      </c>
      <c r="B334" s="17" t="s">
        <v>396</v>
      </c>
      <c r="C334">
        <v>0</v>
      </c>
      <c r="D334" s="18">
        <v>9.287108571428572E-2</v>
      </c>
      <c r="E334" s="18">
        <v>9.0607028571428577E-2</v>
      </c>
      <c r="F334" s="18">
        <v>0</v>
      </c>
      <c r="G334" s="18">
        <v>0</v>
      </c>
      <c r="H334" s="18">
        <v>0</v>
      </c>
      <c r="I334" s="18">
        <v>0</v>
      </c>
      <c r="J334" s="18">
        <v>2.2640571428571427E-3</v>
      </c>
      <c r="K334" s="18">
        <v>0</v>
      </c>
      <c r="L334" s="18">
        <v>-6.3380057142857135E-4</v>
      </c>
      <c r="M334" s="18">
        <v>0</v>
      </c>
      <c r="N334" s="18">
        <v>0</v>
      </c>
      <c r="O334" s="18">
        <v>0</v>
      </c>
      <c r="P334" s="18">
        <v>5.3369549142857138E-16</v>
      </c>
      <c r="Q334" s="18">
        <v>5.2087028571428571E-16</v>
      </c>
      <c r="R334" s="18">
        <v>0</v>
      </c>
      <c r="S334" s="18">
        <v>0</v>
      </c>
      <c r="T334" s="18">
        <v>0</v>
      </c>
      <c r="U334" s="18">
        <v>0</v>
      </c>
      <c r="V334" s="18">
        <v>1.2825205714285712E-17</v>
      </c>
      <c r="W334" s="18">
        <v>0</v>
      </c>
      <c r="X334" s="18">
        <v>-1.2232337142857143E-17</v>
      </c>
      <c r="Y334" s="18">
        <v>0</v>
      </c>
      <c r="Z334" s="18">
        <v>0</v>
      </c>
      <c r="AA334" s="18">
        <v>0</v>
      </c>
      <c r="AB334" s="18">
        <v>1.502324057142857E-5</v>
      </c>
      <c r="AC334" s="18">
        <v>1.3694485714285713E-5</v>
      </c>
      <c r="AD334" s="18">
        <v>0</v>
      </c>
      <c r="AE334" s="18">
        <v>0</v>
      </c>
      <c r="AF334" s="18">
        <v>0</v>
      </c>
      <c r="AG334" s="18">
        <v>0</v>
      </c>
      <c r="AH334" s="18">
        <v>1.3287548571428569E-6</v>
      </c>
      <c r="AI334" s="18">
        <v>0</v>
      </c>
      <c r="AJ334" s="18">
        <v>1.3758342857142856E-7</v>
      </c>
      <c r="AK334" s="18">
        <v>0</v>
      </c>
      <c r="AL334" s="18">
        <v>0</v>
      </c>
      <c r="AM334" s="18">
        <v>0</v>
      </c>
      <c r="AN334" s="18">
        <v>9.2096451428571425E-5</v>
      </c>
      <c r="AO334" s="18">
        <v>7.7454685714285708E-5</v>
      </c>
      <c r="AP334" s="18">
        <v>0</v>
      </c>
      <c r="AQ334" s="18">
        <v>0</v>
      </c>
      <c r="AR334" s="18">
        <v>0</v>
      </c>
      <c r="AS334" s="18">
        <v>0</v>
      </c>
      <c r="AT334" s="18">
        <v>1.4641765714285712E-5</v>
      </c>
      <c r="AU334" s="18">
        <v>0</v>
      </c>
      <c r="AV334" s="18">
        <v>-1.4966999999999998E-6</v>
      </c>
      <c r="AW334" s="18">
        <v>0</v>
      </c>
      <c r="AX334" s="18">
        <v>0</v>
      </c>
      <c r="AY334" s="18">
        <v>0</v>
      </c>
      <c r="AZ334" s="18">
        <v>1.6879868571428569E-5</v>
      </c>
      <c r="BA334" s="18">
        <v>1.4388514285714284E-5</v>
      </c>
      <c r="BB334" s="18">
        <v>0</v>
      </c>
      <c r="BC334" s="18">
        <v>0</v>
      </c>
      <c r="BD334" s="18">
        <v>0</v>
      </c>
      <c r="BE334" s="18">
        <v>0</v>
      </c>
      <c r="BF334" s="18">
        <v>2.4913542857142856E-6</v>
      </c>
      <c r="BG334" s="18">
        <v>0</v>
      </c>
      <c r="BH334" s="18">
        <v>-2.9123314285714283E-7</v>
      </c>
      <c r="BI334" s="18">
        <v>0</v>
      </c>
      <c r="BJ334" s="18">
        <v>0</v>
      </c>
      <c r="BK334" s="18">
        <v>0</v>
      </c>
      <c r="BL334" s="18">
        <v>1.0545887999999998E-8</v>
      </c>
      <c r="BM334" s="18">
        <v>9.3293142857142844E-9</v>
      </c>
      <c r="BN334" s="18">
        <v>0</v>
      </c>
      <c r="BO334" s="18">
        <v>0</v>
      </c>
      <c r="BP334" s="18">
        <v>0</v>
      </c>
      <c r="BQ334" s="18">
        <v>0</v>
      </c>
      <c r="BR334" s="18">
        <v>1.216573714285714E-9</v>
      </c>
      <c r="BS334" s="18">
        <v>0</v>
      </c>
      <c r="BT334" s="18">
        <v>-1.4086199999999998E-10</v>
      </c>
      <c r="BU334" s="18">
        <v>0</v>
      </c>
      <c r="BV334" s="18">
        <v>0</v>
      </c>
      <c r="BW334" s="18">
        <v>0</v>
      </c>
      <c r="BX334" s="18">
        <v>1.4048283428571426</v>
      </c>
      <c r="BY334" s="18">
        <v>1.3681491428571426</v>
      </c>
      <c r="BZ334" s="18">
        <v>0</v>
      </c>
      <c r="CA334" s="18">
        <v>0</v>
      </c>
      <c r="CB334" s="18">
        <v>0</v>
      </c>
      <c r="CC334" s="18">
        <v>0</v>
      </c>
      <c r="CD334" s="18">
        <v>3.6679199999999995E-2</v>
      </c>
      <c r="CE334" s="18">
        <v>0</v>
      </c>
      <c r="CF334" s="18">
        <v>-7.662737142857143E-3</v>
      </c>
      <c r="CG334" s="18">
        <v>0</v>
      </c>
      <c r="CH334" s="18">
        <v>0</v>
      </c>
      <c r="CI334" s="18">
        <v>0</v>
      </c>
      <c r="CJ334" s="18">
        <v>1.4348674285714285</v>
      </c>
      <c r="CK334" s="18">
        <v>1.3972731428571428</v>
      </c>
      <c r="CL334" s="18">
        <v>0</v>
      </c>
      <c r="CM334" s="18">
        <v>0</v>
      </c>
      <c r="CN334" s="18">
        <v>0</v>
      </c>
      <c r="CO334" s="18">
        <v>0</v>
      </c>
      <c r="CP334" s="18">
        <v>3.7594285714285712E-2</v>
      </c>
      <c r="CQ334" s="18">
        <v>0</v>
      </c>
      <c r="CR334" s="18">
        <v>-8.4577542857142852E-3</v>
      </c>
      <c r="CS334" s="18">
        <v>0</v>
      </c>
      <c r="CT334" s="18">
        <v>0</v>
      </c>
      <c r="CU334" s="18">
        <v>0</v>
      </c>
      <c r="CV334" s="18">
        <v>0.10259304000000001</v>
      </c>
      <c r="CW334" s="18">
        <v>9.8535085714285722E-2</v>
      </c>
      <c r="CX334" s="18">
        <v>0</v>
      </c>
      <c r="CY334" s="18">
        <v>0</v>
      </c>
      <c r="CZ334" s="18">
        <v>0</v>
      </c>
      <c r="DA334" s="18">
        <v>0</v>
      </c>
      <c r="DB334" s="18">
        <v>4.0579542857142846E-3</v>
      </c>
      <c r="DC334" s="18">
        <v>0</v>
      </c>
      <c r="DD334" s="18">
        <v>-2.4122914285714283E-3</v>
      </c>
      <c r="DE334" s="18">
        <v>0</v>
      </c>
      <c r="DF334" s="18">
        <v>0</v>
      </c>
      <c r="DG334" s="18">
        <v>0</v>
      </c>
      <c r="DH334" s="18">
        <v>0</v>
      </c>
      <c r="DI334" s="18">
        <v>0</v>
      </c>
      <c r="DJ334" s="18">
        <v>0</v>
      </c>
      <c r="DK334" s="18">
        <v>0</v>
      </c>
      <c r="DL334" s="18">
        <v>0</v>
      </c>
      <c r="DM334" s="18">
        <v>0</v>
      </c>
      <c r="DN334" s="18">
        <v>0</v>
      </c>
      <c r="DO334" s="18">
        <v>0</v>
      </c>
      <c r="DP334" s="18">
        <v>0</v>
      </c>
      <c r="DQ334" s="18">
        <v>0</v>
      </c>
      <c r="DR334" s="18">
        <v>0</v>
      </c>
      <c r="DS334" s="18">
        <v>0</v>
      </c>
      <c r="DT334" s="18">
        <v>0</v>
      </c>
      <c r="DU334" s="18">
        <v>0</v>
      </c>
      <c r="DV334" s="18">
        <v>0</v>
      </c>
      <c r="DW334" s="18">
        <v>0</v>
      </c>
      <c r="DX334" s="18">
        <v>0</v>
      </c>
      <c r="DY334" s="18">
        <v>0</v>
      </c>
      <c r="DZ334" s="18">
        <v>0</v>
      </c>
      <c r="EA334" s="18">
        <v>0</v>
      </c>
      <c r="EB334" s="18">
        <v>0</v>
      </c>
      <c r="EC334" s="18">
        <v>0</v>
      </c>
      <c r="ED334" s="18">
        <v>0</v>
      </c>
      <c r="EE334" s="18">
        <v>0</v>
      </c>
    </row>
    <row r="335" spans="1:135" ht="20.149999999999999" customHeight="1" outlineLevel="5" x14ac:dyDescent="0.35">
      <c r="A335" s="17" t="s">
        <v>53</v>
      </c>
      <c r="B335" s="17" t="s">
        <v>397</v>
      </c>
      <c r="D335" s="18">
        <v>8.0022553093466217E-2</v>
      </c>
      <c r="E335" s="18">
        <v>7.7806710631229237E-2</v>
      </c>
      <c r="F335" s="18">
        <v>0</v>
      </c>
      <c r="G335" s="18">
        <v>0</v>
      </c>
      <c r="H335" s="18">
        <v>0</v>
      </c>
      <c r="I335" s="18">
        <v>0</v>
      </c>
      <c r="J335" s="18">
        <v>1.5492385382059801E-3</v>
      </c>
      <c r="K335" s="18">
        <v>6.6660392403100773E-4</v>
      </c>
      <c r="L335" s="18">
        <v>-8.8943820066445193E-3</v>
      </c>
      <c r="M335" s="18">
        <v>0</v>
      </c>
      <c r="N335" s="18">
        <v>0</v>
      </c>
      <c r="O335" s="18">
        <v>0</v>
      </c>
      <c r="P335" s="18">
        <v>4.3984111975603267E-10</v>
      </c>
      <c r="Q335" s="18">
        <v>4.3984111498202661E-10</v>
      </c>
      <c r="R335" s="18">
        <v>0</v>
      </c>
      <c r="S335" s="18">
        <v>0</v>
      </c>
      <c r="T335" s="18">
        <v>0</v>
      </c>
      <c r="U335" s="18">
        <v>0</v>
      </c>
      <c r="V335" s="18">
        <v>3.8489985382059797E-18</v>
      </c>
      <c r="W335" s="18">
        <v>9.2500753045404197E-19</v>
      </c>
      <c r="X335" s="18">
        <v>3.8875752292358797E-17</v>
      </c>
      <c r="Y335" s="18">
        <v>0</v>
      </c>
      <c r="Z335" s="18">
        <v>0</v>
      </c>
      <c r="AA335" s="18">
        <v>0</v>
      </c>
      <c r="AB335" s="18">
        <v>1.1947152643920264E-5</v>
      </c>
      <c r="AC335" s="18">
        <v>1.1606638361018824E-5</v>
      </c>
      <c r="AD335" s="18">
        <v>0</v>
      </c>
      <c r="AE335" s="18">
        <v>0</v>
      </c>
      <c r="AF335" s="18">
        <v>0</v>
      </c>
      <c r="AG335" s="18">
        <v>0</v>
      </c>
      <c r="AH335" s="18">
        <v>6.7895370099667768E-7</v>
      </c>
      <c r="AI335" s="18">
        <v>-3.3843941809523807E-7</v>
      </c>
      <c r="AJ335" s="18">
        <v>-2.7014206733111851E-6</v>
      </c>
      <c r="AK335" s="18">
        <v>0</v>
      </c>
      <c r="AL335" s="18">
        <v>0</v>
      </c>
      <c r="AM335" s="18">
        <v>0</v>
      </c>
      <c r="AN335" s="18">
        <v>1.159632710604651E-4</v>
      </c>
      <c r="AO335" s="18">
        <v>1.0650596234772978E-4</v>
      </c>
      <c r="AP335" s="18">
        <v>0</v>
      </c>
      <c r="AQ335" s="18">
        <v>0</v>
      </c>
      <c r="AR335" s="18">
        <v>0</v>
      </c>
      <c r="AS335" s="18">
        <v>0</v>
      </c>
      <c r="AT335" s="18">
        <v>7.3853972093023255E-6</v>
      </c>
      <c r="AU335" s="18">
        <v>2.071911503433001E-6</v>
      </c>
      <c r="AV335" s="18">
        <v>-2.2442163720930232E-5</v>
      </c>
      <c r="AW335" s="18">
        <v>0</v>
      </c>
      <c r="AX335" s="18">
        <v>0</v>
      </c>
      <c r="AY335" s="18">
        <v>0</v>
      </c>
      <c r="AZ335" s="18">
        <v>2.8084676345891477E-5</v>
      </c>
      <c r="BA335" s="18">
        <v>2.6215532580287934E-5</v>
      </c>
      <c r="BB335" s="18">
        <v>0</v>
      </c>
      <c r="BC335" s="18">
        <v>0</v>
      </c>
      <c r="BD335" s="18">
        <v>0</v>
      </c>
      <c r="BE335" s="18">
        <v>0</v>
      </c>
      <c r="BF335" s="18">
        <v>1.4783338205980065E-6</v>
      </c>
      <c r="BG335" s="18">
        <v>3.9080994500553711E-7</v>
      </c>
      <c r="BH335" s="18">
        <v>-2.2556305957918053E-6</v>
      </c>
      <c r="BI335" s="18">
        <v>0</v>
      </c>
      <c r="BJ335" s="18">
        <v>0</v>
      </c>
      <c r="BK335" s="18">
        <v>0</v>
      </c>
      <c r="BL335" s="18">
        <v>1.6994949677140642E-8</v>
      </c>
      <c r="BM335" s="18">
        <v>1.6554537984496124E-8</v>
      </c>
      <c r="BN335" s="18">
        <v>0</v>
      </c>
      <c r="BO335" s="18">
        <v>0</v>
      </c>
      <c r="BP335" s="18">
        <v>0</v>
      </c>
      <c r="BQ335" s="18">
        <v>0</v>
      </c>
      <c r="BR335" s="18">
        <v>3.8896244518272415E-10</v>
      </c>
      <c r="BS335" s="18">
        <v>5.144924746179401E-11</v>
      </c>
      <c r="BT335" s="18">
        <v>4.2936258914728711E-11</v>
      </c>
      <c r="BU335" s="18">
        <v>0</v>
      </c>
      <c r="BV335" s="18">
        <v>0</v>
      </c>
      <c r="BW335" s="18">
        <v>0</v>
      </c>
      <c r="BX335" s="18">
        <v>0.76458507268194909</v>
      </c>
      <c r="BY335" s="18">
        <v>0.73886262414174975</v>
      </c>
      <c r="BZ335" s="18">
        <v>0</v>
      </c>
      <c r="CA335" s="18">
        <v>0</v>
      </c>
      <c r="CB335" s="18">
        <v>0</v>
      </c>
      <c r="CC335" s="18">
        <v>0</v>
      </c>
      <c r="CD335" s="18">
        <v>1.6634253820598004E-2</v>
      </c>
      <c r="CE335" s="18">
        <v>9.088194719601329E-3</v>
      </c>
      <c r="CF335" s="18">
        <v>-7.4064317032115176E-2</v>
      </c>
      <c r="CG335" s="18">
        <v>0</v>
      </c>
      <c r="CH335" s="18">
        <v>0</v>
      </c>
      <c r="CI335" s="18">
        <v>0</v>
      </c>
      <c r="CJ335" s="18">
        <v>0.80296879341218164</v>
      </c>
      <c r="CK335" s="18">
        <v>0.77685280642303434</v>
      </c>
      <c r="CL335" s="18">
        <v>0</v>
      </c>
      <c r="CM335" s="18">
        <v>0</v>
      </c>
      <c r="CN335" s="18">
        <v>0</v>
      </c>
      <c r="CO335" s="18">
        <v>0</v>
      </c>
      <c r="CP335" s="18">
        <v>1.6930073089700997E-2</v>
      </c>
      <c r="CQ335" s="18">
        <v>9.1859138994462904E-3</v>
      </c>
      <c r="CR335" s="18">
        <v>-7.3214897940199336E-2</v>
      </c>
      <c r="CS335" s="18">
        <v>0</v>
      </c>
      <c r="CT335" s="18">
        <v>0</v>
      </c>
      <c r="CU335" s="18">
        <v>0</v>
      </c>
      <c r="CV335" s="18">
        <v>0.13430486289479512</v>
      </c>
      <c r="CW335" s="18">
        <v>0.13209126976744184</v>
      </c>
      <c r="CX335" s="18">
        <v>0</v>
      </c>
      <c r="CY335" s="18">
        <v>0</v>
      </c>
      <c r="CZ335" s="18">
        <v>0</v>
      </c>
      <c r="DA335" s="18">
        <v>0</v>
      </c>
      <c r="DB335" s="18">
        <v>1.5354221926910296E-3</v>
      </c>
      <c r="DC335" s="18">
        <v>6.78170934662237E-4</v>
      </c>
      <c r="DD335" s="18">
        <v>4.0762183388704321E-3</v>
      </c>
      <c r="DE335" s="18">
        <v>0</v>
      </c>
      <c r="DF335" s="18">
        <v>0</v>
      </c>
      <c r="DG335" s="18">
        <v>0</v>
      </c>
      <c r="DH335" s="18">
        <v>3.6762790697674415E-2</v>
      </c>
      <c r="DI335" s="18">
        <v>3.6762790697674415E-2</v>
      </c>
      <c r="DJ335" s="18">
        <v>0</v>
      </c>
      <c r="DK335" s="18">
        <v>0</v>
      </c>
      <c r="DL335" s="18">
        <v>0</v>
      </c>
      <c r="DM335" s="18">
        <v>0</v>
      </c>
      <c r="DN335" s="18">
        <v>0</v>
      </c>
      <c r="DO335" s="18">
        <v>0</v>
      </c>
      <c r="DP335" s="18">
        <v>0</v>
      </c>
      <c r="DQ335" s="18">
        <v>0</v>
      </c>
      <c r="DR335" s="18">
        <v>0</v>
      </c>
      <c r="DS335" s="18">
        <v>0</v>
      </c>
      <c r="DT335" s="18">
        <v>2.0088239202657808E-2</v>
      </c>
      <c r="DU335" s="18">
        <v>2.0088239202657808E-2</v>
      </c>
      <c r="DV335" s="18">
        <v>0</v>
      </c>
      <c r="DW335" s="18">
        <v>0</v>
      </c>
      <c r="DX335" s="18">
        <v>0</v>
      </c>
      <c r="DY335" s="18">
        <v>0</v>
      </c>
      <c r="DZ335" s="18">
        <v>0</v>
      </c>
      <c r="EA335" s="18">
        <v>0</v>
      </c>
      <c r="EB335" s="18">
        <v>0</v>
      </c>
      <c r="EC335" s="18">
        <v>0</v>
      </c>
      <c r="ED335" s="18">
        <v>0</v>
      </c>
      <c r="EE335" s="18">
        <v>0</v>
      </c>
    </row>
    <row r="336" spans="1:135" ht="20.149999999999999" customHeight="1" outlineLevel="6" x14ac:dyDescent="0.35">
      <c r="A336" s="17" t="s">
        <v>54</v>
      </c>
      <c r="B336" s="17" t="s">
        <v>62</v>
      </c>
      <c r="C336">
        <v>0</v>
      </c>
      <c r="D336" s="18">
        <v>1.4104950435658917E-2</v>
      </c>
      <c r="E336" s="18">
        <v>1.409088604651163E-2</v>
      </c>
      <c r="F336" s="18">
        <v>0</v>
      </c>
      <c r="G336" s="18">
        <v>0</v>
      </c>
      <c r="H336" s="18">
        <v>0</v>
      </c>
      <c r="I336" s="18">
        <v>0</v>
      </c>
      <c r="J336" s="18">
        <v>0</v>
      </c>
      <c r="K336" s="18">
        <v>1.4064389147286821E-5</v>
      </c>
      <c r="L336" s="18">
        <v>-8.1037209302325594E-3</v>
      </c>
      <c r="M336" s="18">
        <v>0</v>
      </c>
      <c r="N336" s="18">
        <v>0</v>
      </c>
      <c r="O336" s="18">
        <v>0</v>
      </c>
      <c r="P336" s="18">
        <v>4.3006405736434111E-16</v>
      </c>
      <c r="Q336" s="18">
        <v>4.2998590697674423E-16</v>
      </c>
      <c r="R336" s="18">
        <v>0</v>
      </c>
      <c r="S336" s="18">
        <v>0</v>
      </c>
      <c r="T336" s="18">
        <v>0</v>
      </c>
      <c r="U336" s="18">
        <v>0</v>
      </c>
      <c r="V336" s="18">
        <v>0</v>
      </c>
      <c r="W336" s="18">
        <v>7.8150387596899224E-20</v>
      </c>
      <c r="X336" s="18">
        <v>4.9779116279069762E-17</v>
      </c>
      <c r="Y336" s="18">
        <v>0</v>
      </c>
      <c r="Z336" s="18">
        <v>0</v>
      </c>
      <c r="AA336" s="18">
        <v>0</v>
      </c>
      <c r="AB336" s="18">
        <v>5.4918707037209301E-6</v>
      </c>
      <c r="AC336" s="18">
        <v>5.4850024806201549E-6</v>
      </c>
      <c r="AD336" s="18">
        <v>0</v>
      </c>
      <c r="AE336" s="18">
        <v>0</v>
      </c>
      <c r="AF336" s="18">
        <v>0</v>
      </c>
      <c r="AG336" s="18">
        <v>0</v>
      </c>
      <c r="AH336" s="18">
        <v>0</v>
      </c>
      <c r="AI336" s="18">
        <v>6.8682231007751938E-9</v>
      </c>
      <c r="AJ336" s="18">
        <v>-2.4412820155038761E-6</v>
      </c>
      <c r="AK336" s="18">
        <v>0</v>
      </c>
      <c r="AL336" s="18">
        <v>0</v>
      </c>
      <c r="AM336" s="18">
        <v>0</v>
      </c>
      <c r="AN336" s="18">
        <v>2.6534283153488368E-5</v>
      </c>
      <c r="AO336" s="18">
        <v>2.6444936434108522E-5</v>
      </c>
      <c r="AP336" s="18">
        <v>0</v>
      </c>
      <c r="AQ336" s="18">
        <v>0</v>
      </c>
      <c r="AR336" s="18">
        <v>0</v>
      </c>
      <c r="AS336" s="18">
        <v>0</v>
      </c>
      <c r="AT336" s="18">
        <v>0</v>
      </c>
      <c r="AU336" s="18">
        <v>8.9346719379844963E-8</v>
      </c>
      <c r="AV336" s="18">
        <v>-1.8692624186046511E-5</v>
      </c>
      <c r="AW336" s="18">
        <v>0</v>
      </c>
      <c r="AX336" s="18">
        <v>0</v>
      </c>
      <c r="AY336" s="18">
        <v>0</v>
      </c>
      <c r="AZ336" s="18">
        <v>3.6057126249612406E-6</v>
      </c>
      <c r="BA336" s="18">
        <v>3.5956601550387599E-6</v>
      </c>
      <c r="BB336" s="18">
        <v>0</v>
      </c>
      <c r="BC336" s="18">
        <v>0</v>
      </c>
      <c r="BD336" s="18">
        <v>0</v>
      </c>
      <c r="BE336" s="18">
        <v>0</v>
      </c>
      <c r="BF336" s="18">
        <v>0</v>
      </c>
      <c r="BG336" s="18">
        <v>1.0052469922480619E-8</v>
      </c>
      <c r="BH336" s="18">
        <v>-1.5527512868217055E-6</v>
      </c>
      <c r="BI336" s="18">
        <v>0</v>
      </c>
      <c r="BJ336" s="18">
        <v>0</v>
      </c>
      <c r="BK336" s="18">
        <v>0</v>
      </c>
      <c r="BL336" s="18">
        <v>4.7483914844496121E-9</v>
      </c>
      <c r="BM336" s="18">
        <v>4.7469658914728682E-9</v>
      </c>
      <c r="BN336" s="18">
        <v>0</v>
      </c>
      <c r="BO336" s="18">
        <v>0</v>
      </c>
      <c r="BP336" s="18">
        <v>0</v>
      </c>
      <c r="BQ336" s="18">
        <v>0</v>
      </c>
      <c r="BR336" s="18">
        <v>0</v>
      </c>
      <c r="BS336" s="18">
        <v>1.4255929767441861E-12</v>
      </c>
      <c r="BT336" s="18">
        <v>1.9288072403100778E-10</v>
      </c>
      <c r="BU336" s="18">
        <v>0</v>
      </c>
      <c r="BV336" s="18">
        <v>0</v>
      </c>
      <c r="BW336" s="18">
        <v>0</v>
      </c>
      <c r="BX336" s="18">
        <v>0.15747929726666668</v>
      </c>
      <c r="BY336" s="18">
        <v>0.15727982015503877</v>
      </c>
      <c r="BZ336" s="18">
        <v>0</v>
      </c>
      <c r="CA336" s="18">
        <v>0</v>
      </c>
      <c r="CB336" s="18">
        <v>0</v>
      </c>
      <c r="CC336" s="18">
        <v>0</v>
      </c>
      <c r="CD336" s="18">
        <v>0</v>
      </c>
      <c r="CE336" s="18">
        <v>1.9947711162790697E-4</v>
      </c>
      <c r="CF336" s="18">
        <v>-6.4100020155038753E-2</v>
      </c>
      <c r="CG336" s="18">
        <v>0</v>
      </c>
      <c r="CH336" s="18">
        <v>0</v>
      </c>
      <c r="CI336" s="18">
        <v>0</v>
      </c>
      <c r="CJ336" s="18">
        <v>0.18164430171782947</v>
      </c>
      <c r="CK336" s="18">
        <v>0.18143901240310079</v>
      </c>
      <c r="CL336" s="18">
        <v>0</v>
      </c>
      <c r="CM336" s="18">
        <v>0</v>
      </c>
      <c r="CN336" s="18">
        <v>0</v>
      </c>
      <c r="CO336" s="18">
        <v>0</v>
      </c>
      <c r="CP336" s="18">
        <v>0</v>
      </c>
      <c r="CQ336" s="18">
        <v>2.0528931472868215E-4</v>
      </c>
      <c r="CR336" s="18">
        <v>-6.1283306976744188E-2</v>
      </c>
      <c r="CS336" s="18">
        <v>0</v>
      </c>
      <c r="CT336" s="18">
        <v>0</v>
      </c>
      <c r="CU336" s="18">
        <v>0</v>
      </c>
      <c r="CV336" s="18">
        <v>7.8146195519379846E-2</v>
      </c>
      <c r="CW336" s="18">
        <v>7.8119251162790698E-2</v>
      </c>
      <c r="CX336" s="18">
        <v>0</v>
      </c>
      <c r="CY336" s="18">
        <v>0</v>
      </c>
      <c r="CZ336" s="18">
        <v>0</v>
      </c>
      <c r="DA336" s="18">
        <v>0</v>
      </c>
      <c r="DB336" s="18">
        <v>0</v>
      </c>
      <c r="DC336" s="18">
        <v>2.6944356589147287E-5</v>
      </c>
      <c r="DD336" s="18">
        <v>6.9925832558139544E-3</v>
      </c>
      <c r="DE336" s="18">
        <v>0</v>
      </c>
      <c r="DF336" s="18">
        <v>0</v>
      </c>
      <c r="DG336" s="18">
        <v>0</v>
      </c>
      <c r="DH336" s="18">
        <v>0</v>
      </c>
      <c r="DI336" s="18">
        <v>0</v>
      </c>
      <c r="DJ336" s="18">
        <v>0</v>
      </c>
      <c r="DK336" s="18">
        <v>0</v>
      </c>
      <c r="DL336" s="18">
        <v>0</v>
      </c>
      <c r="DM336" s="18">
        <v>0</v>
      </c>
      <c r="DN336" s="18">
        <v>0</v>
      </c>
      <c r="DO336" s="18">
        <v>0</v>
      </c>
      <c r="DP336" s="18">
        <v>0</v>
      </c>
      <c r="DQ336" s="18">
        <v>0</v>
      </c>
      <c r="DR336" s="18">
        <v>0</v>
      </c>
      <c r="DS336" s="18">
        <v>0</v>
      </c>
      <c r="DT336" s="18">
        <v>0</v>
      </c>
      <c r="DU336" s="18">
        <v>0</v>
      </c>
      <c r="DV336" s="18">
        <v>0</v>
      </c>
      <c r="DW336" s="18">
        <v>0</v>
      </c>
      <c r="DX336" s="18">
        <v>0</v>
      </c>
      <c r="DY336" s="18">
        <v>0</v>
      </c>
      <c r="DZ336" s="18">
        <v>0</v>
      </c>
      <c r="EA336" s="18">
        <v>0</v>
      </c>
      <c r="EB336" s="18">
        <v>0</v>
      </c>
      <c r="EC336" s="18">
        <v>0</v>
      </c>
      <c r="ED336" s="18">
        <v>0</v>
      </c>
      <c r="EE336" s="18">
        <v>0</v>
      </c>
    </row>
    <row r="337" spans="1:135" ht="20.149999999999999" customHeight="1" outlineLevel="6" x14ac:dyDescent="0.35">
      <c r="A337" s="17" t="s">
        <v>54</v>
      </c>
      <c r="B337" s="17" t="s">
        <v>338</v>
      </c>
      <c r="C337">
        <v>0</v>
      </c>
      <c r="D337" s="18">
        <v>3.8560228571428566E-2</v>
      </c>
      <c r="E337" s="18">
        <v>3.702538205980066E-2</v>
      </c>
      <c r="F337" s="18">
        <v>0</v>
      </c>
      <c r="G337" s="18">
        <v>0</v>
      </c>
      <c r="H337" s="18">
        <v>0</v>
      </c>
      <c r="I337" s="18">
        <v>0</v>
      </c>
      <c r="J337" s="18">
        <v>8.8230697674418599E-4</v>
      </c>
      <c r="K337" s="18">
        <v>6.5253953488372091E-4</v>
      </c>
      <c r="L337" s="18">
        <v>-6.0396013289036544E-4</v>
      </c>
      <c r="M337" s="18">
        <v>0</v>
      </c>
      <c r="N337" s="18">
        <v>0</v>
      </c>
      <c r="O337" s="18">
        <v>0</v>
      </c>
      <c r="P337" s="18">
        <v>4.398405324793499E-10</v>
      </c>
      <c r="Q337" s="18">
        <v>4.398405315614618E-10</v>
      </c>
      <c r="R337" s="18">
        <v>0</v>
      </c>
      <c r="S337" s="18">
        <v>0</v>
      </c>
      <c r="T337" s="18">
        <v>0</v>
      </c>
      <c r="U337" s="18">
        <v>0</v>
      </c>
      <c r="V337" s="18">
        <v>7.1030963455149496E-20</v>
      </c>
      <c r="W337" s="18">
        <v>8.4685714285714284E-19</v>
      </c>
      <c r="X337" s="18">
        <v>-7.3000398671096338E-18</v>
      </c>
      <c r="Y337" s="18">
        <v>0</v>
      </c>
      <c r="Z337" s="18">
        <v>0</v>
      </c>
      <c r="AA337" s="18">
        <v>0</v>
      </c>
      <c r="AB337" s="18">
        <v>2.029831229235881E-6</v>
      </c>
      <c r="AC337" s="18">
        <v>2.0876013289036549E-6</v>
      </c>
      <c r="AD337" s="18">
        <v>0</v>
      </c>
      <c r="AE337" s="18">
        <v>0</v>
      </c>
      <c r="AF337" s="18">
        <v>0</v>
      </c>
      <c r="AG337" s="18">
        <v>0</v>
      </c>
      <c r="AH337" s="18">
        <v>2.875375415282392E-7</v>
      </c>
      <c r="AI337" s="18">
        <v>-3.4530764119601325E-7</v>
      </c>
      <c r="AJ337" s="18">
        <v>-3.006671096345515E-7</v>
      </c>
      <c r="AK337" s="18">
        <v>0</v>
      </c>
      <c r="AL337" s="18">
        <v>0</v>
      </c>
      <c r="AM337" s="18">
        <v>0</v>
      </c>
      <c r="AN337" s="18">
        <v>6.229980066445182E-5</v>
      </c>
      <c r="AO337" s="18">
        <v>5.7244916943521589E-5</v>
      </c>
      <c r="AP337" s="18">
        <v>0</v>
      </c>
      <c r="AQ337" s="18">
        <v>0</v>
      </c>
      <c r="AR337" s="18">
        <v>0</v>
      </c>
      <c r="AS337" s="18">
        <v>0</v>
      </c>
      <c r="AT337" s="18">
        <v>3.0723189368770767E-6</v>
      </c>
      <c r="AU337" s="18">
        <v>1.9825647840531564E-6</v>
      </c>
      <c r="AV337" s="18">
        <v>-3.3086511627906979E-6</v>
      </c>
      <c r="AW337" s="18">
        <v>0</v>
      </c>
      <c r="AX337" s="18">
        <v>0</v>
      </c>
      <c r="AY337" s="18">
        <v>0</v>
      </c>
      <c r="AZ337" s="18">
        <v>1.9506599335548173E-5</v>
      </c>
      <c r="BA337" s="18">
        <v>1.838139534883721E-5</v>
      </c>
      <c r="BB337" s="18">
        <v>0</v>
      </c>
      <c r="BC337" s="18">
        <v>0</v>
      </c>
      <c r="BD337" s="18">
        <v>0</v>
      </c>
      <c r="BE337" s="18">
        <v>0</v>
      </c>
      <c r="BF337" s="18">
        <v>7.4444651162790687E-7</v>
      </c>
      <c r="BG337" s="18">
        <v>3.8075747508305648E-7</v>
      </c>
      <c r="BH337" s="18">
        <v>-6.1708970099667773E-7</v>
      </c>
      <c r="BI337" s="18">
        <v>0</v>
      </c>
      <c r="BJ337" s="18">
        <v>0</v>
      </c>
      <c r="BK337" s="18">
        <v>0</v>
      </c>
      <c r="BL337" s="18">
        <v>9.1400175415282388E-9</v>
      </c>
      <c r="BM337" s="18">
        <v>9.0594019933554808E-9</v>
      </c>
      <c r="BN337" s="18">
        <v>0</v>
      </c>
      <c r="BO337" s="18">
        <v>0</v>
      </c>
      <c r="BP337" s="18">
        <v>0</v>
      </c>
      <c r="BQ337" s="18">
        <v>0</v>
      </c>
      <c r="BR337" s="18">
        <v>3.0591893687707643E-11</v>
      </c>
      <c r="BS337" s="18">
        <v>5.0023654485049827E-11</v>
      </c>
      <c r="BT337" s="18">
        <v>-1.0845023255813954E-10</v>
      </c>
      <c r="BU337" s="18">
        <v>0</v>
      </c>
      <c r="BV337" s="18">
        <v>0</v>
      </c>
      <c r="BW337" s="18">
        <v>0</v>
      </c>
      <c r="BX337" s="18">
        <v>0.19328037209302323</v>
      </c>
      <c r="BY337" s="18">
        <v>0.17856212624584716</v>
      </c>
      <c r="BZ337" s="18">
        <v>0</v>
      </c>
      <c r="CA337" s="18">
        <v>0</v>
      </c>
      <c r="CB337" s="18">
        <v>0</v>
      </c>
      <c r="CC337" s="18">
        <v>0</v>
      </c>
      <c r="CD337" s="18">
        <v>5.8295282392026573E-3</v>
      </c>
      <c r="CE337" s="18">
        <v>8.8887176079734224E-3</v>
      </c>
      <c r="CF337" s="18">
        <v>-7.7070564784053166E-3</v>
      </c>
      <c r="CG337" s="18">
        <v>0</v>
      </c>
      <c r="CH337" s="18">
        <v>0</v>
      </c>
      <c r="CI337" s="18">
        <v>0</v>
      </c>
      <c r="CJ337" s="18">
        <v>0.19865036544850501</v>
      </c>
      <c r="CK337" s="18">
        <v>0.18381395348837212</v>
      </c>
      <c r="CL337" s="18">
        <v>0</v>
      </c>
      <c r="CM337" s="18">
        <v>0</v>
      </c>
      <c r="CN337" s="18">
        <v>0</v>
      </c>
      <c r="CO337" s="18">
        <v>0</v>
      </c>
      <c r="CP337" s="18">
        <v>5.8557873754152825E-3</v>
      </c>
      <c r="CQ337" s="18">
        <v>8.980624584717609E-3</v>
      </c>
      <c r="CR337" s="18">
        <v>-9.440159468438538E-3</v>
      </c>
      <c r="CS337" s="18">
        <v>0</v>
      </c>
      <c r="CT337" s="18">
        <v>0</v>
      </c>
      <c r="CU337" s="18">
        <v>0</v>
      </c>
      <c r="CV337" s="18">
        <v>2.5937461794019932E-2</v>
      </c>
      <c r="CW337" s="18">
        <v>2.4946179401993354E-2</v>
      </c>
      <c r="CX337" s="18">
        <v>0</v>
      </c>
      <c r="CY337" s="18">
        <v>0</v>
      </c>
      <c r="CZ337" s="18">
        <v>0</v>
      </c>
      <c r="DA337" s="18">
        <v>0</v>
      </c>
      <c r="DB337" s="18">
        <v>3.4005581395348835E-4</v>
      </c>
      <c r="DC337" s="18">
        <v>6.512265780730897E-4</v>
      </c>
      <c r="DD337" s="18">
        <v>-2.2057674418604653E-3</v>
      </c>
      <c r="DE337" s="18">
        <v>0</v>
      </c>
      <c r="DF337" s="18">
        <v>0</v>
      </c>
      <c r="DG337" s="18">
        <v>0</v>
      </c>
      <c r="DH337" s="18">
        <v>3.6762790697674415E-2</v>
      </c>
      <c r="DI337" s="18">
        <v>3.6762790697674415E-2</v>
      </c>
      <c r="DJ337" s="18">
        <v>0</v>
      </c>
      <c r="DK337" s="18">
        <v>0</v>
      </c>
      <c r="DL337" s="18">
        <v>0</v>
      </c>
      <c r="DM337" s="18">
        <v>0</v>
      </c>
      <c r="DN337" s="18">
        <v>0</v>
      </c>
      <c r="DO337" s="18">
        <v>0</v>
      </c>
      <c r="DP337" s="18">
        <v>0</v>
      </c>
      <c r="DQ337" s="18">
        <v>0</v>
      </c>
      <c r="DR337" s="18">
        <v>0</v>
      </c>
      <c r="DS337" s="18">
        <v>0</v>
      </c>
      <c r="DT337" s="18">
        <v>2.0088239202657808E-2</v>
      </c>
      <c r="DU337" s="18">
        <v>2.0088239202657808E-2</v>
      </c>
      <c r="DV337" s="18">
        <v>0</v>
      </c>
      <c r="DW337" s="18">
        <v>0</v>
      </c>
      <c r="DX337" s="18">
        <v>0</v>
      </c>
      <c r="DY337" s="18">
        <v>0</v>
      </c>
      <c r="DZ337" s="18">
        <v>0</v>
      </c>
      <c r="EA337" s="18">
        <v>0</v>
      </c>
      <c r="EB337" s="18">
        <v>0</v>
      </c>
      <c r="EC337" s="18">
        <v>0</v>
      </c>
      <c r="ED337" s="18">
        <v>0</v>
      </c>
      <c r="EE337" s="18">
        <v>0</v>
      </c>
    </row>
    <row r="338" spans="1:135" ht="20.149999999999999" customHeight="1" outlineLevel="6" x14ac:dyDescent="0.35">
      <c r="A338" s="17" t="s">
        <v>54</v>
      </c>
      <c r="B338" s="17" t="s">
        <v>396</v>
      </c>
      <c r="C338">
        <v>0</v>
      </c>
      <c r="D338" s="18">
        <v>2.7357374086378738E-2</v>
      </c>
      <c r="E338" s="18">
        <v>2.6690442524916945E-2</v>
      </c>
      <c r="F338" s="18">
        <v>0</v>
      </c>
      <c r="G338" s="18">
        <v>0</v>
      </c>
      <c r="H338" s="18">
        <v>0</v>
      </c>
      <c r="I338" s="18">
        <v>0</v>
      </c>
      <c r="J338" s="18">
        <v>6.66931561461794E-4</v>
      </c>
      <c r="K338" s="18">
        <v>0</v>
      </c>
      <c r="L338" s="18">
        <v>-1.8670094352159466E-4</v>
      </c>
      <c r="M338" s="18">
        <v>0</v>
      </c>
      <c r="N338" s="18">
        <v>0</v>
      </c>
      <c r="O338" s="18">
        <v>0</v>
      </c>
      <c r="P338" s="18">
        <v>1.572126253820598E-16</v>
      </c>
      <c r="Q338" s="18">
        <v>1.5343465780730896E-16</v>
      </c>
      <c r="R338" s="18">
        <v>0</v>
      </c>
      <c r="S338" s="18">
        <v>0</v>
      </c>
      <c r="T338" s="18">
        <v>0</v>
      </c>
      <c r="U338" s="18">
        <v>0</v>
      </c>
      <c r="V338" s="18">
        <v>3.7779675747508307E-18</v>
      </c>
      <c r="W338" s="18">
        <v>0</v>
      </c>
      <c r="X338" s="18">
        <v>-3.6033241196013286E-18</v>
      </c>
      <c r="Y338" s="18">
        <v>0</v>
      </c>
      <c r="Z338" s="18">
        <v>0</v>
      </c>
      <c r="AA338" s="18">
        <v>0</v>
      </c>
      <c r="AB338" s="18">
        <v>4.4254507109634546E-6</v>
      </c>
      <c r="AC338" s="18">
        <v>4.0340345514950157E-6</v>
      </c>
      <c r="AD338" s="18">
        <v>0</v>
      </c>
      <c r="AE338" s="18">
        <v>0</v>
      </c>
      <c r="AF338" s="18">
        <v>0</v>
      </c>
      <c r="AG338" s="18">
        <v>0</v>
      </c>
      <c r="AH338" s="18">
        <v>3.9141615946843853E-7</v>
      </c>
      <c r="AI338" s="18">
        <v>0</v>
      </c>
      <c r="AJ338" s="18">
        <v>4.0528451827242518E-8</v>
      </c>
      <c r="AK338" s="18">
        <v>0</v>
      </c>
      <c r="AL338" s="18">
        <v>0</v>
      </c>
      <c r="AM338" s="18">
        <v>0</v>
      </c>
      <c r="AN338" s="18">
        <v>2.7129187242524915E-5</v>
      </c>
      <c r="AO338" s="18">
        <v>2.2816108970099667E-5</v>
      </c>
      <c r="AP338" s="18">
        <v>0</v>
      </c>
      <c r="AQ338" s="18">
        <v>0</v>
      </c>
      <c r="AR338" s="18">
        <v>0</v>
      </c>
      <c r="AS338" s="18">
        <v>0</v>
      </c>
      <c r="AT338" s="18">
        <v>4.313078272425248E-6</v>
      </c>
      <c r="AU338" s="18">
        <v>0</v>
      </c>
      <c r="AV338" s="18">
        <v>-4.4088837209302327E-7</v>
      </c>
      <c r="AW338" s="18">
        <v>0</v>
      </c>
      <c r="AX338" s="18">
        <v>0</v>
      </c>
      <c r="AY338" s="18">
        <v>0</v>
      </c>
      <c r="AZ338" s="18">
        <v>4.9723643853820592E-6</v>
      </c>
      <c r="BA338" s="18">
        <v>4.2384770764119591E-6</v>
      </c>
      <c r="BB338" s="18">
        <v>0</v>
      </c>
      <c r="BC338" s="18">
        <v>0</v>
      </c>
      <c r="BD338" s="18">
        <v>0</v>
      </c>
      <c r="BE338" s="18">
        <v>0</v>
      </c>
      <c r="BF338" s="18">
        <v>7.3388730897009963E-7</v>
      </c>
      <c r="BG338" s="18">
        <v>0</v>
      </c>
      <c r="BH338" s="18">
        <v>-8.5789607973421916E-8</v>
      </c>
      <c r="BI338" s="18">
        <v>0</v>
      </c>
      <c r="BJ338" s="18">
        <v>0</v>
      </c>
      <c r="BK338" s="18">
        <v>0</v>
      </c>
      <c r="BL338" s="18">
        <v>3.1065406511627902E-9</v>
      </c>
      <c r="BM338" s="18">
        <v>2.7481700996677737E-9</v>
      </c>
      <c r="BN338" s="18">
        <v>0</v>
      </c>
      <c r="BO338" s="18">
        <v>0</v>
      </c>
      <c r="BP338" s="18">
        <v>0</v>
      </c>
      <c r="BQ338" s="18">
        <v>0</v>
      </c>
      <c r="BR338" s="18">
        <v>3.5837055149501656E-10</v>
      </c>
      <c r="BS338" s="18">
        <v>0</v>
      </c>
      <c r="BT338" s="18">
        <v>-4.1494232558139534E-11</v>
      </c>
      <c r="BU338" s="18">
        <v>0</v>
      </c>
      <c r="BV338" s="18">
        <v>0</v>
      </c>
      <c r="BW338" s="18">
        <v>0</v>
      </c>
      <c r="BX338" s="18">
        <v>0.41382540332225909</v>
      </c>
      <c r="BY338" s="18">
        <v>0.40302067774086375</v>
      </c>
      <c r="BZ338" s="18">
        <v>0</v>
      </c>
      <c r="CA338" s="18">
        <v>0</v>
      </c>
      <c r="CB338" s="18">
        <v>0</v>
      </c>
      <c r="CC338" s="18">
        <v>0</v>
      </c>
      <c r="CD338" s="18">
        <v>1.0804725581395346E-2</v>
      </c>
      <c r="CE338" s="18">
        <v>0</v>
      </c>
      <c r="CF338" s="18">
        <v>-2.2572403986710963E-3</v>
      </c>
      <c r="CG338" s="18">
        <v>0</v>
      </c>
      <c r="CH338" s="18">
        <v>0</v>
      </c>
      <c r="CI338" s="18">
        <v>0</v>
      </c>
      <c r="CJ338" s="18">
        <v>0.4226741262458471</v>
      </c>
      <c r="CK338" s="18">
        <v>0.4115998405315614</v>
      </c>
      <c r="CL338" s="18">
        <v>0</v>
      </c>
      <c r="CM338" s="18">
        <v>0</v>
      </c>
      <c r="CN338" s="18">
        <v>0</v>
      </c>
      <c r="CO338" s="18">
        <v>0</v>
      </c>
      <c r="CP338" s="18">
        <v>1.1074285714285714E-2</v>
      </c>
      <c r="CQ338" s="18">
        <v>0</v>
      </c>
      <c r="CR338" s="18">
        <v>-2.4914314950166111E-3</v>
      </c>
      <c r="CS338" s="18">
        <v>0</v>
      </c>
      <c r="CT338" s="18">
        <v>0</v>
      </c>
      <c r="CU338" s="18">
        <v>0</v>
      </c>
      <c r="CV338" s="18">
        <v>3.0221205581395346E-2</v>
      </c>
      <c r="CW338" s="18">
        <v>2.9025839202657805E-2</v>
      </c>
      <c r="CX338" s="18">
        <v>0</v>
      </c>
      <c r="CY338" s="18">
        <v>0</v>
      </c>
      <c r="CZ338" s="18">
        <v>0</v>
      </c>
      <c r="DA338" s="18">
        <v>0</v>
      </c>
      <c r="DB338" s="18">
        <v>1.1953663787375413E-3</v>
      </c>
      <c r="DC338" s="18">
        <v>0</v>
      </c>
      <c r="DD338" s="18">
        <v>-7.1059747508305643E-4</v>
      </c>
      <c r="DE338" s="18">
        <v>0</v>
      </c>
      <c r="DF338" s="18">
        <v>0</v>
      </c>
      <c r="DG338" s="18">
        <v>0</v>
      </c>
      <c r="DH338" s="18">
        <v>0</v>
      </c>
      <c r="DI338" s="18">
        <v>0</v>
      </c>
      <c r="DJ338" s="18">
        <v>0</v>
      </c>
      <c r="DK338" s="18">
        <v>0</v>
      </c>
      <c r="DL338" s="18">
        <v>0</v>
      </c>
      <c r="DM338" s="18">
        <v>0</v>
      </c>
      <c r="DN338" s="18">
        <v>0</v>
      </c>
      <c r="DO338" s="18">
        <v>0</v>
      </c>
      <c r="DP338" s="18">
        <v>0</v>
      </c>
      <c r="DQ338" s="18">
        <v>0</v>
      </c>
      <c r="DR338" s="18">
        <v>0</v>
      </c>
      <c r="DS338" s="18">
        <v>0</v>
      </c>
      <c r="DT338" s="18">
        <v>0</v>
      </c>
      <c r="DU338" s="18">
        <v>0</v>
      </c>
      <c r="DV338" s="18">
        <v>0</v>
      </c>
      <c r="DW338" s="18">
        <v>0</v>
      </c>
      <c r="DX338" s="18">
        <v>0</v>
      </c>
      <c r="DY338" s="18">
        <v>0</v>
      </c>
      <c r="DZ338" s="18">
        <v>0</v>
      </c>
      <c r="EA338" s="18">
        <v>0</v>
      </c>
      <c r="EB338" s="18">
        <v>0</v>
      </c>
      <c r="EC338" s="18">
        <v>0</v>
      </c>
      <c r="ED338" s="18">
        <v>0</v>
      </c>
      <c r="EE338" s="18">
        <v>0</v>
      </c>
    </row>
    <row r="339" spans="1:135" ht="20.149999999999999" customHeight="1" outlineLevel="5" x14ac:dyDescent="0.35">
      <c r="A339" s="17" t="s">
        <v>53</v>
      </c>
      <c r="B339" s="17" t="s">
        <v>398</v>
      </c>
      <c r="D339" s="18">
        <v>0.15386499614617938</v>
      </c>
      <c r="E339" s="18">
        <v>0.14966963455149498</v>
      </c>
      <c r="F339" s="18">
        <v>0</v>
      </c>
      <c r="G339" s="18">
        <v>0</v>
      </c>
      <c r="H339" s="18">
        <v>0</v>
      </c>
      <c r="I339" s="18">
        <v>0</v>
      </c>
      <c r="J339" s="18">
        <v>2.6996730897009967E-3</v>
      </c>
      <c r="K339" s="18">
        <v>1.4956885049833889E-3</v>
      </c>
      <c r="L339" s="18">
        <v>0</v>
      </c>
      <c r="M339" s="18">
        <v>0</v>
      </c>
      <c r="N339" s="18">
        <v>0</v>
      </c>
      <c r="O339" s="18">
        <v>0</v>
      </c>
      <c r="P339" s="18">
        <v>2.2006118272425246E-15</v>
      </c>
      <c r="Q339" s="18">
        <v>2.1692598006644517E-15</v>
      </c>
      <c r="R339" s="18">
        <v>0</v>
      </c>
      <c r="S339" s="18">
        <v>0</v>
      </c>
      <c r="T339" s="18">
        <v>0</v>
      </c>
      <c r="U339" s="18">
        <v>0</v>
      </c>
      <c r="V339" s="18">
        <v>2.3042976744186047E-17</v>
      </c>
      <c r="W339" s="18">
        <v>8.3090498338870429E-18</v>
      </c>
      <c r="X339" s="18">
        <v>0</v>
      </c>
      <c r="Y339" s="18">
        <v>0</v>
      </c>
      <c r="Z339" s="18">
        <v>0</v>
      </c>
      <c r="AA339" s="18">
        <v>0</v>
      </c>
      <c r="AB339" s="18">
        <v>3.863874551495016E-5</v>
      </c>
      <c r="AC339" s="18">
        <v>3.7140624584717605E-5</v>
      </c>
      <c r="AD339" s="18">
        <v>0</v>
      </c>
      <c r="AE339" s="18">
        <v>0</v>
      </c>
      <c r="AF339" s="18">
        <v>0</v>
      </c>
      <c r="AG339" s="18">
        <v>0</v>
      </c>
      <c r="AH339" s="18">
        <v>7.7765528239202662E-7</v>
      </c>
      <c r="AI339" s="18">
        <v>7.2046564784053147E-7</v>
      </c>
      <c r="AJ339" s="18">
        <v>0</v>
      </c>
      <c r="AK339" s="18">
        <v>0</v>
      </c>
      <c r="AL339" s="18">
        <v>0</v>
      </c>
      <c r="AM339" s="18">
        <v>0</v>
      </c>
      <c r="AN339" s="18">
        <v>6.9247776744186054E-4</v>
      </c>
      <c r="AO339" s="18">
        <v>6.7894006644518274E-4</v>
      </c>
      <c r="AP339" s="18">
        <v>0</v>
      </c>
      <c r="AQ339" s="18">
        <v>0</v>
      </c>
      <c r="AR339" s="18">
        <v>0</v>
      </c>
      <c r="AS339" s="18">
        <v>0</v>
      </c>
      <c r="AT339" s="18">
        <v>4.036061129568106E-6</v>
      </c>
      <c r="AU339" s="18">
        <v>9.5016398671096345E-6</v>
      </c>
      <c r="AV339" s="18">
        <v>0</v>
      </c>
      <c r="AW339" s="18">
        <v>0</v>
      </c>
      <c r="AX339" s="18">
        <v>0</v>
      </c>
      <c r="AY339" s="18">
        <v>0</v>
      </c>
      <c r="AZ339" s="18">
        <v>9.7788853156146173E-5</v>
      </c>
      <c r="BA339" s="18">
        <v>9.6218152823920259E-5</v>
      </c>
      <c r="BB339" s="18">
        <v>0</v>
      </c>
      <c r="BC339" s="18">
        <v>0</v>
      </c>
      <c r="BD339" s="18">
        <v>0</v>
      </c>
      <c r="BE339" s="18">
        <v>0</v>
      </c>
      <c r="BF339" s="18">
        <v>5.0166219269102988E-7</v>
      </c>
      <c r="BG339" s="18">
        <v>1.0690381395348838E-6</v>
      </c>
      <c r="BH339" s="18">
        <v>0</v>
      </c>
      <c r="BI339" s="18">
        <v>0</v>
      </c>
      <c r="BJ339" s="18">
        <v>0</v>
      </c>
      <c r="BK339" s="18">
        <v>0</v>
      </c>
      <c r="BL339" s="18">
        <v>3.2249912770764115E-8</v>
      </c>
      <c r="BM339" s="18">
        <v>3.1644704318936877E-8</v>
      </c>
      <c r="BN339" s="18">
        <v>0</v>
      </c>
      <c r="BO339" s="18">
        <v>0</v>
      </c>
      <c r="BP339" s="18">
        <v>0</v>
      </c>
      <c r="BQ339" s="18">
        <v>0</v>
      </c>
      <c r="BR339" s="18">
        <v>4.5360265780730893E-10</v>
      </c>
      <c r="BS339" s="18">
        <v>1.5160579401993358E-10</v>
      </c>
      <c r="BT339" s="18">
        <v>0</v>
      </c>
      <c r="BU339" s="18">
        <v>0</v>
      </c>
      <c r="BV339" s="18">
        <v>0</v>
      </c>
      <c r="BW339" s="18">
        <v>0</v>
      </c>
      <c r="BX339" s="18">
        <v>1.7798859056478409</v>
      </c>
      <c r="BY339" s="18">
        <v>1.6623011295681065</v>
      </c>
      <c r="BZ339" s="18">
        <v>0</v>
      </c>
      <c r="CA339" s="18">
        <v>0</v>
      </c>
      <c r="CB339" s="18">
        <v>0</v>
      </c>
      <c r="CC339" s="18">
        <v>0</v>
      </c>
      <c r="CD339" s="18">
        <v>9.6371242524916925E-2</v>
      </c>
      <c r="CE339" s="18">
        <v>2.1213533554817279E-2</v>
      </c>
      <c r="CF339" s="18">
        <v>0</v>
      </c>
      <c r="CG339" s="18">
        <v>0</v>
      </c>
      <c r="CH339" s="18">
        <v>0</v>
      </c>
      <c r="CI339" s="18">
        <v>0</v>
      </c>
      <c r="CJ339" s="18">
        <v>1.861384292358804</v>
      </c>
      <c r="CK339" s="18">
        <v>1.7410998006644518</v>
      </c>
      <c r="CL339" s="18">
        <v>0</v>
      </c>
      <c r="CM339" s="18">
        <v>0</v>
      </c>
      <c r="CN339" s="18">
        <v>0</v>
      </c>
      <c r="CO339" s="18">
        <v>0</v>
      </c>
      <c r="CP339" s="18">
        <v>9.8452837209302327E-2</v>
      </c>
      <c r="CQ339" s="18">
        <v>2.1831654485049833E-2</v>
      </c>
      <c r="CR339" s="18">
        <v>0</v>
      </c>
      <c r="CS339" s="18">
        <v>0</v>
      </c>
      <c r="CT339" s="18">
        <v>0</v>
      </c>
      <c r="CU339" s="18">
        <v>0</v>
      </c>
      <c r="CV339" s="18">
        <v>0.28931922923588038</v>
      </c>
      <c r="CW339" s="18">
        <v>0.28209541528239201</v>
      </c>
      <c r="CX339" s="18">
        <v>0</v>
      </c>
      <c r="CY339" s="18">
        <v>0</v>
      </c>
      <c r="CZ339" s="18">
        <v>0</v>
      </c>
      <c r="DA339" s="18">
        <v>0</v>
      </c>
      <c r="DB339" s="18">
        <v>4.3584000000000001E-3</v>
      </c>
      <c r="DC339" s="18">
        <v>2.8654139534883718E-3</v>
      </c>
      <c r="DD339" s="18">
        <v>0</v>
      </c>
      <c r="DE339" s="18">
        <v>0</v>
      </c>
      <c r="DF339" s="18">
        <v>0</v>
      </c>
      <c r="DG339" s="18">
        <v>0</v>
      </c>
      <c r="DH339" s="18">
        <v>0</v>
      </c>
      <c r="DI339" s="18">
        <v>0</v>
      </c>
      <c r="DJ339" s="18">
        <v>0</v>
      </c>
      <c r="DK339" s="18">
        <v>0</v>
      </c>
      <c r="DL339" s="18">
        <v>0</v>
      </c>
      <c r="DM339" s="18">
        <v>0</v>
      </c>
      <c r="DN339" s="18">
        <v>0</v>
      </c>
      <c r="DO339" s="18">
        <v>0</v>
      </c>
      <c r="DP339" s="18">
        <v>0</v>
      </c>
      <c r="DQ339" s="18">
        <v>0</v>
      </c>
      <c r="DR339" s="18">
        <v>0</v>
      </c>
      <c r="DS339" s="18">
        <v>0</v>
      </c>
      <c r="DT339" s="18">
        <v>2.7013528239202658E-5</v>
      </c>
      <c r="DU339" s="18">
        <v>2.7013528239202658E-5</v>
      </c>
      <c r="DV339" s="18">
        <v>0</v>
      </c>
      <c r="DW339" s="18">
        <v>0</v>
      </c>
      <c r="DX339" s="18">
        <v>0</v>
      </c>
      <c r="DY339" s="18">
        <v>0</v>
      </c>
      <c r="DZ339" s="18">
        <v>0</v>
      </c>
      <c r="EA339" s="18">
        <v>0</v>
      </c>
      <c r="EB339" s="18">
        <v>0</v>
      </c>
      <c r="EC339" s="18">
        <v>0</v>
      </c>
      <c r="ED339" s="18">
        <v>0</v>
      </c>
      <c r="EE339" s="18">
        <v>0</v>
      </c>
    </row>
    <row r="340" spans="1:135" ht="20.149999999999999" customHeight="1" outlineLevel="6" x14ac:dyDescent="0.35">
      <c r="A340" s="17" t="s">
        <v>54</v>
      </c>
      <c r="B340" s="17" t="s">
        <v>399</v>
      </c>
      <c r="C340">
        <v>0</v>
      </c>
      <c r="D340" s="18">
        <v>0.15386499614617938</v>
      </c>
      <c r="E340" s="18">
        <v>0.14966963455149498</v>
      </c>
      <c r="F340" s="18">
        <v>0</v>
      </c>
      <c r="G340" s="18">
        <v>0</v>
      </c>
      <c r="H340" s="18">
        <v>0</v>
      </c>
      <c r="I340" s="18">
        <v>0</v>
      </c>
      <c r="J340" s="18">
        <v>2.6996730897009967E-3</v>
      </c>
      <c r="K340" s="18">
        <v>1.4956885049833889E-3</v>
      </c>
      <c r="L340" s="18">
        <v>0</v>
      </c>
      <c r="M340" s="18">
        <v>0</v>
      </c>
      <c r="N340" s="18">
        <v>0</v>
      </c>
      <c r="O340" s="18">
        <v>0</v>
      </c>
      <c r="P340" s="18">
        <v>2.2006118272425246E-15</v>
      </c>
      <c r="Q340" s="18">
        <v>2.1692598006644517E-15</v>
      </c>
      <c r="R340" s="18">
        <v>0</v>
      </c>
      <c r="S340" s="18">
        <v>0</v>
      </c>
      <c r="T340" s="18">
        <v>0</v>
      </c>
      <c r="U340" s="18">
        <v>0</v>
      </c>
      <c r="V340" s="18">
        <v>2.3042976744186047E-17</v>
      </c>
      <c r="W340" s="18">
        <v>8.3090498338870429E-18</v>
      </c>
      <c r="X340" s="18">
        <v>0</v>
      </c>
      <c r="Y340" s="18">
        <v>0</v>
      </c>
      <c r="Z340" s="18">
        <v>0</v>
      </c>
      <c r="AA340" s="18">
        <v>0</v>
      </c>
      <c r="AB340" s="18">
        <v>3.863874551495016E-5</v>
      </c>
      <c r="AC340" s="18">
        <v>3.7140624584717605E-5</v>
      </c>
      <c r="AD340" s="18">
        <v>0</v>
      </c>
      <c r="AE340" s="18">
        <v>0</v>
      </c>
      <c r="AF340" s="18">
        <v>0</v>
      </c>
      <c r="AG340" s="18">
        <v>0</v>
      </c>
      <c r="AH340" s="18">
        <v>7.7765528239202662E-7</v>
      </c>
      <c r="AI340" s="18">
        <v>7.2046564784053147E-7</v>
      </c>
      <c r="AJ340" s="18">
        <v>0</v>
      </c>
      <c r="AK340" s="18">
        <v>0</v>
      </c>
      <c r="AL340" s="18">
        <v>0</v>
      </c>
      <c r="AM340" s="18">
        <v>0</v>
      </c>
      <c r="AN340" s="18">
        <v>6.9247776744186054E-4</v>
      </c>
      <c r="AO340" s="18">
        <v>6.7894006644518274E-4</v>
      </c>
      <c r="AP340" s="18">
        <v>0</v>
      </c>
      <c r="AQ340" s="18">
        <v>0</v>
      </c>
      <c r="AR340" s="18">
        <v>0</v>
      </c>
      <c r="AS340" s="18">
        <v>0</v>
      </c>
      <c r="AT340" s="18">
        <v>4.036061129568106E-6</v>
      </c>
      <c r="AU340" s="18">
        <v>9.5016398671096345E-6</v>
      </c>
      <c r="AV340" s="18">
        <v>0</v>
      </c>
      <c r="AW340" s="18">
        <v>0</v>
      </c>
      <c r="AX340" s="18">
        <v>0</v>
      </c>
      <c r="AY340" s="18">
        <v>0</v>
      </c>
      <c r="AZ340" s="18">
        <v>9.7788853156146173E-5</v>
      </c>
      <c r="BA340" s="18">
        <v>9.6218152823920259E-5</v>
      </c>
      <c r="BB340" s="18">
        <v>0</v>
      </c>
      <c r="BC340" s="18">
        <v>0</v>
      </c>
      <c r="BD340" s="18">
        <v>0</v>
      </c>
      <c r="BE340" s="18">
        <v>0</v>
      </c>
      <c r="BF340" s="18">
        <v>5.0166219269102988E-7</v>
      </c>
      <c r="BG340" s="18">
        <v>1.0690381395348838E-6</v>
      </c>
      <c r="BH340" s="18">
        <v>0</v>
      </c>
      <c r="BI340" s="18">
        <v>0</v>
      </c>
      <c r="BJ340" s="18">
        <v>0</v>
      </c>
      <c r="BK340" s="18">
        <v>0</v>
      </c>
      <c r="BL340" s="18">
        <v>3.2249912770764115E-8</v>
      </c>
      <c r="BM340" s="18">
        <v>3.1644704318936877E-8</v>
      </c>
      <c r="BN340" s="18">
        <v>0</v>
      </c>
      <c r="BO340" s="18">
        <v>0</v>
      </c>
      <c r="BP340" s="18">
        <v>0</v>
      </c>
      <c r="BQ340" s="18">
        <v>0</v>
      </c>
      <c r="BR340" s="18">
        <v>4.5360265780730893E-10</v>
      </c>
      <c r="BS340" s="18">
        <v>1.5160579401993358E-10</v>
      </c>
      <c r="BT340" s="18">
        <v>0</v>
      </c>
      <c r="BU340" s="18">
        <v>0</v>
      </c>
      <c r="BV340" s="18">
        <v>0</v>
      </c>
      <c r="BW340" s="18">
        <v>0</v>
      </c>
      <c r="BX340" s="18">
        <v>1.7798859056478409</v>
      </c>
      <c r="BY340" s="18">
        <v>1.6623011295681065</v>
      </c>
      <c r="BZ340" s="18">
        <v>0</v>
      </c>
      <c r="CA340" s="18">
        <v>0</v>
      </c>
      <c r="CB340" s="18">
        <v>0</v>
      </c>
      <c r="CC340" s="18">
        <v>0</v>
      </c>
      <c r="CD340" s="18">
        <v>9.6371242524916925E-2</v>
      </c>
      <c r="CE340" s="18">
        <v>2.1213533554817279E-2</v>
      </c>
      <c r="CF340" s="18">
        <v>0</v>
      </c>
      <c r="CG340" s="18">
        <v>0</v>
      </c>
      <c r="CH340" s="18">
        <v>0</v>
      </c>
      <c r="CI340" s="18">
        <v>0</v>
      </c>
      <c r="CJ340" s="18">
        <v>1.861384292358804</v>
      </c>
      <c r="CK340" s="18">
        <v>1.7410998006644518</v>
      </c>
      <c r="CL340" s="18">
        <v>0</v>
      </c>
      <c r="CM340" s="18">
        <v>0</v>
      </c>
      <c r="CN340" s="18">
        <v>0</v>
      </c>
      <c r="CO340" s="18">
        <v>0</v>
      </c>
      <c r="CP340" s="18">
        <v>9.8452837209302327E-2</v>
      </c>
      <c r="CQ340" s="18">
        <v>2.1831654485049833E-2</v>
      </c>
      <c r="CR340" s="18">
        <v>0</v>
      </c>
      <c r="CS340" s="18">
        <v>0</v>
      </c>
      <c r="CT340" s="18">
        <v>0</v>
      </c>
      <c r="CU340" s="18">
        <v>0</v>
      </c>
      <c r="CV340" s="18">
        <v>0.28931922923588038</v>
      </c>
      <c r="CW340" s="18">
        <v>0.28209541528239201</v>
      </c>
      <c r="CX340" s="18">
        <v>0</v>
      </c>
      <c r="CY340" s="18">
        <v>0</v>
      </c>
      <c r="CZ340" s="18">
        <v>0</v>
      </c>
      <c r="DA340" s="18">
        <v>0</v>
      </c>
      <c r="DB340" s="18">
        <v>4.3584000000000001E-3</v>
      </c>
      <c r="DC340" s="18">
        <v>2.8654139534883718E-3</v>
      </c>
      <c r="DD340" s="18">
        <v>0</v>
      </c>
      <c r="DE340" s="18">
        <v>0</v>
      </c>
      <c r="DF340" s="18">
        <v>0</v>
      </c>
      <c r="DG340" s="18">
        <v>0</v>
      </c>
      <c r="DH340" s="18">
        <v>0</v>
      </c>
      <c r="DI340" s="18">
        <v>0</v>
      </c>
      <c r="DJ340" s="18">
        <v>0</v>
      </c>
      <c r="DK340" s="18">
        <v>0</v>
      </c>
      <c r="DL340" s="18">
        <v>0</v>
      </c>
      <c r="DM340" s="18">
        <v>0</v>
      </c>
      <c r="DN340" s="18">
        <v>0</v>
      </c>
      <c r="DO340" s="18">
        <v>0</v>
      </c>
      <c r="DP340" s="18">
        <v>0</v>
      </c>
      <c r="DQ340" s="18">
        <v>0</v>
      </c>
      <c r="DR340" s="18">
        <v>0</v>
      </c>
      <c r="DS340" s="18">
        <v>0</v>
      </c>
      <c r="DT340" s="18">
        <v>2.7013528239202658E-5</v>
      </c>
      <c r="DU340" s="18">
        <v>2.7013528239202658E-5</v>
      </c>
      <c r="DV340" s="18">
        <v>0</v>
      </c>
      <c r="DW340" s="18">
        <v>0</v>
      </c>
      <c r="DX340" s="18">
        <v>0</v>
      </c>
      <c r="DY340" s="18">
        <v>0</v>
      </c>
      <c r="DZ340" s="18">
        <v>0</v>
      </c>
      <c r="EA340" s="18">
        <v>0</v>
      </c>
      <c r="EB340" s="18">
        <v>0</v>
      </c>
      <c r="EC340" s="18">
        <v>0</v>
      </c>
      <c r="ED340" s="18">
        <v>0</v>
      </c>
      <c r="EE340" s="18">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scriptId id="ms-officescript%3A%2F%2Fonedrive_business_itemlink%2F01PJP4GS5MZ7S32ZRMAFAIG43HI4CBQZA4:ms-officescript%3A%2F%2Fonedrive_business_sharinglink%2Fu!aHR0cHM6Ly9ob21lZWFydGgtbXkuc2hhcmVwb2ludC5jb20vOnU6L2cvcGVyc29uYWwvZGFuX2hvbWVfZWFydGgvRWF6UDViMW1MQUZBZzNOblJ3UVlaQndCb1A4LUNkOEJzTUhMTEhsVVU0MWZndw"/>
  <scriptId xmlns="" id="ms-officescript%3A%2F%2Fonedrive_business_itemlink%2F01PJP4GSZTP6VMZZPITREKOHJXBSIY5TJO:ms-officescript%3A%2F%2Fonedrive_business_sharinglink%2Fu!aHR0cHM6Ly9ob21lZWFydGgtbXkuc2hhcmVwb2ludC5jb20vOnU6L2cvcGVyc29uYWwvZGFuX2hvbWVfZWFydGgvRVROX3Fzemw2SnhJcHgwM0RKR096UzRCSHFwOUNQOGQ5Q0R6Ui1KV0twVjBLZw"/>
</scriptIds>
</file>

<file path=customXml/item2.xml>�� 
</file>

<file path=customXml/itemProps1.xml><?xml version="1.0" encoding="utf-8"?>
<ds:datastoreItem xmlns:ds="http://schemas.openxmlformats.org/officeDocument/2006/customXml" ds:itemID="{CDEAEF46-18C4-4582-84A1-5D14060C8FCF}">
  <ds:schemaRefs>
    <ds:schemaRef ds:uri="http://schemas.microsoft.com/office/extensibility/maker/v1.0"/>
    <ds:schemaRef ds:uri=""/>
  </ds:schemaRefs>
</ds:datastoreItem>
</file>

<file path=customXml/itemProps2.xml><?xml version="1.0" encoding="utf-8"?>
<ds:datastoreItem xmlns:ds="http://schemas.openxmlformats.org/officeDocument/2006/customXml" ds:itemID="{BD7D7B55-5BA5-46D5-9E81-5695D3E29C4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0. Introduction</vt:lpstr>
      <vt:lpstr>1. Getting Started</vt:lpstr>
      <vt:lpstr>2. Results &amp; Iterations</vt:lpstr>
      <vt:lpstr>3. Read More</vt:lpstr>
      <vt:lpstr>DataCalc</vt:lpstr>
      <vt:lpstr>Lookup</vt:lpstr>
      <vt:lpstr>Bygning</vt:lpstr>
      <vt:lpstr>Resultater (Pr. m2 pr. år)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Pham</dc:creator>
  <cp:lastModifiedBy>Dan Pham</cp:lastModifiedBy>
  <dcterms:created xsi:type="dcterms:W3CDTF">2024-04-25T10:56:59Z</dcterms:created>
  <dcterms:modified xsi:type="dcterms:W3CDTF">2024-06-19T19:55:43Z</dcterms:modified>
</cp:coreProperties>
</file>